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jcr-my.sharepoint.com/personal/mcardenas_mcj_go_cr/Documents/2. FINANCIERO/3. EJECUCIÓN PRESUP/2025/3. LIQUIDACIÓN MENSUAL/12. DICIEMBRE/"/>
    </mc:Choice>
  </mc:AlternateContent>
  <xr:revisionPtr revIDLastSave="370" documentId="8_{339E6556-F862-431F-9A60-2500239BF0A6}" xr6:coauthVersionLast="47" xr6:coauthVersionMax="47" xr10:uidLastSave="{D3630A79-C28D-4EF4-B575-4BBB0580F4EF}"/>
  <workbookProtection workbookAlgorithmName="SHA-512" workbookHashValue="PME7Vb+J4FIi5AHuPwQh0DTtyC9GiOUb/5c0XWLy7kf9KSVSRlGghT4NyaOj+wugs3cpGpKVRGMZ8CT5TBUOww==" workbookSaltValue="EVGH5KtBCtn57REA9QT2uQ==" workbookSpinCount="100000" lockStructure="1"/>
  <bookViews>
    <workbookView xWindow="-24120" yWindow="-990" windowWidth="24240" windowHeight="13020" activeTab="3" xr2:uid="{00000000-000D-0000-FFFF-FFFF00000000}"/>
  </bookViews>
  <sheets>
    <sheet name="213 MCJ" sheetId="1" r:id="rId1"/>
    <sheet name="POR PROGRAMA" sheetId="2" r:id="rId2"/>
    <sheet name="Hoja2" sheetId="6" state="hidden" r:id="rId3"/>
    <sheet name="RESUMEN " sheetId="4" r:id="rId4"/>
    <sheet name="Hoja1" sheetId="5" state="hidden" r:id="rId5"/>
  </sheets>
  <definedNames>
    <definedName name="_xlnm._FilterDatabase" localSheetId="0" hidden="1">'213 MCJ'!$A$5:$H$2269</definedName>
    <definedName name="_xlnm._FilterDatabase" localSheetId="4" hidden="1">Hoja1!$A$1:$F$22</definedName>
    <definedName name="_xlnm._FilterDatabase" localSheetId="1" hidden="1">'POR PROGRAMA'!$A$5:$P$1836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" l="1"/>
  <c r="L10" i="4"/>
  <c r="H6" i="2"/>
  <c r="I6" i="2"/>
  <c r="J6" i="2"/>
  <c r="K6" i="2"/>
  <c r="L6" i="2"/>
  <c r="M6" i="2"/>
  <c r="N6" i="2"/>
  <c r="O6" i="2"/>
  <c r="G6" i="2"/>
  <c r="P1826" i="2"/>
  <c r="P1827" i="2"/>
  <c r="P1828" i="2"/>
  <c r="P1829" i="2"/>
  <c r="P1830" i="2"/>
  <c r="P1831" i="2"/>
  <c r="P1832" i="2"/>
  <c r="P1833" i="2"/>
  <c r="P1834" i="2"/>
  <c r="P1835" i="2"/>
  <c r="P183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C117" i="2"/>
  <c r="P117" i="2"/>
  <c r="P1820" i="2"/>
  <c r="P1821" i="2"/>
  <c r="P1822" i="2"/>
  <c r="P1823" i="2"/>
  <c r="P1824" i="2"/>
  <c r="P1825" i="2"/>
  <c r="D6" i="1"/>
  <c r="E6" i="1"/>
  <c r="F6" i="1"/>
  <c r="G6" i="1"/>
  <c r="C6" i="1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Q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6" i="2" l="1"/>
  <c r="H6" i="1"/>
  <c r="G30" i="4" l="1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8" i="5" l="1"/>
  <c r="F8" i="5" s="1"/>
  <c r="E18" i="5"/>
  <c r="F18" i="5" s="1"/>
  <c r="E7" i="5"/>
  <c r="F7" i="5" s="1"/>
  <c r="E14" i="5"/>
  <c r="F14" i="5" s="1"/>
  <c r="E15" i="5"/>
  <c r="F15" i="5" s="1"/>
  <c r="E6" i="5"/>
  <c r="F6" i="5" s="1"/>
  <c r="E20" i="5"/>
  <c r="F20" i="5" s="1"/>
  <c r="E10" i="5"/>
  <c r="F10" i="5" s="1"/>
  <c r="E19" i="5"/>
  <c r="F19" i="5" s="1"/>
  <c r="E12" i="5"/>
  <c r="F12" i="5" s="1"/>
  <c r="E9" i="5"/>
  <c r="F9" i="5" s="1"/>
  <c r="E3" i="5"/>
  <c r="F3" i="5" s="1"/>
  <c r="E5" i="5"/>
  <c r="F5" i="5" s="1"/>
  <c r="E4" i="5"/>
  <c r="F4" i="5" s="1"/>
  <c r="E16" i="5"/>
  <c r="F16" i="5" s="1"/>
  <c r="E13" i="5"/>
  <c r="F13" i="5" s="1"/>
  <c r="E21" i="5"/>
  <c r="F21" i="5" s="1"/>
  <c r="E22" i="5"/>
  <c r="F22" i="5" s="1"/>
  <c r="E2" i="5"/>
  <c r="F2" i="5" s="1"/>
  <c r="E17" i="5"/>
  <c r="F17" i="5" s="1"/>
  <c r="E11" i="5"/>
  <c r="F11" i="5" s="1"/>
</calcChain>
</file>

<file path=xl/sharedStrings.xml><?xml version="1.0" encoding="utf-8"?>
<sst xmlns="http://schemas.openxmlformats.org/spreadsheetml/2006/main" count="10108" uniqueCount="779">
  <si>
    <t>MINISTERIO DE CULTURA Y JUVENTUD</t>
  </si>
  <si>
    <t>PosPre</t>
  </si>
  <si>
    <t>Desc.Pos.presupuestaria</t>
  </si>
  <si>
    <t>Ley de Presupuesto</t>
  </si>
  <si>
    <t>Presupuesto Actual</t>
  </si>
  <si>
    <t>Devengado</t>
  </si>
  <si>
    <t>Pagado</t>
  </si>
  <si>
    <t>Disponible Presupuesto</t>
  </si>
  <si>
    <t>% Ejecución</t>
  </si>
  <si>
    <t>MCJ TOTAL</t>
  </si>
  <si>
    <t>E-0</t>
  </si>
  <si>
    <t>REMUNERACIONES</t>
  </si>
  <si>
    <t>E-001</t>
  </si>
  <si>
    <t>REMUNERACIONES BASICAS</t>
  </si>
  <si>
    <t>E-00101</t>
  </si>
  <si>
    <t>SUELDOS PARA CARGOS FIJOS</t>
  </si>
  <si>
    <t>E-00102</t>
  </si>
  <si>
    <t>JORNALES</t>
  </si>
  <si>
    <t>E-00105</t>
  </si>
  <si>
    <t>SUPLENCIAS</t>
  </si>
  <si>
    <t>E-002</t>
  </si>
  <si>
    <t>REMUNERACIONES EVENTUALES</t>
  </si>
  <si>
    <t>E-00201</t>
  </si>
  <si>
    <t>TIEMPO EXTRAORDINARIO</t>
  </si>
  <si>
    <t>E-00205</t>
  </si>
  <si>
    <t>DIETAS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</si>
  <si>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</si>
  <si>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</si>
  <si>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</si>
  <si>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</si>
  <si>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</si>
  <si>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</si>
  <si>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</si>
  <si>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</si>
  <si>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</si>
  <si>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</si>
  <si>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</si>
  <si>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</si>
  <si>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</si>
  <si>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</si>
  <si>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E0040120074900</t>
  </si>
  <si>
    <t>CCSS CONTRIBUCION PATRONAL SEGURO SALUD (CONTRIBUCION PATRONAL SEGURO DE SALUD, SEGUN LEY NO. 17 DEL 22 DE OCTUBRE DE 1943, LEY</t>
  </si>
  <si>
    <t>E0040120075101</t>
  </si>
  <si>
    <t>E0040120075102</t>
  </si>
  <si>
    <t>E0040120075103</t>
  </si>
  <si>
    <t>E0040120075104</t>
  </si>
  <si>
    <t>E0040120075105</t>
  </si>
  <si>
    <t>E0040120075106</t>
  </si>
  <si>
    <t>E0040120075107</t>
  </si>
  <si>
    <t>E0040120075108</t>
  </si>
  <si>
    <t>E0040120075300</t>
  </si>
  <si>
    <t>E0040120075500</t>
  </si>
  <si>
    <t>E0040120075800</t>
  </si>
  <si>
    <t>E0040120075801</t>
  </si>
  <si>
    <t>E0040120075802</t>
  </si>
  <si>
    <t>E0040120075803</t>
  </si>
  <si>
    <t>E0040120075804</t>
  </si>
  <si>
    <t>E0040120075805</t>
  </si>
  <si>
    <t>E0040120075806</t>
  </si>
  <si>
    <t>E0040120075900</t>
  </si>
  <si>
    <t>E0040120076000</t>
  </si>
  <si>
    <t>E0040520074900</t>
  </si>
  <si>
    <t>BANCO POPULAR Y DE DESARROLLO COMUNAL. (BPDC) (SEGUN LEY NO. 4351 DEL 11 DE JULIO DE 1969, LEY ORGANICA DEL B.P.D.C.).</t>
  </si>
  <si>
    <t>E0040520075101</t>
  </si>
  <si>
    <t>E0040520075102</t>
  </si>
  <si>
    <t>E0040520075103</t>
  </si>
  <si>
    <t>E0040520075104</t>
  </si>
  <si>
    <t>E0040520075105</t>
  </si>
  <si>
    <t>E0040520075106</t>
  </si>
  <si>
    <t>E0040520075107</t>
  </si>
  <si>
    <t>E0040520075108</t>
  </si>
  <si>
    <t>E0040520075300</t>
  </si>
  <si>
    <t>E0040520075500</t>
  </si>
  <si>
    <t>E0040520075800</t>
  </si>
  <si>
    <t>E0040520075801</t>
  </si>
  <si>
    <t>E0040520075802</t>
  </si>
  <si>
    <t>E0040520075803</t>
  </si>
  <si>
    <t>E0040520075804</t>
  </si>
  <si>
    <t>BANCO POPULAR Y DE DESARROLLO COMUNAL. (BPDC) (SEGUN LEY NO. 4351 DEL 11 DE JULIO DE 1969, LEY ORGANICA DEL B.P.D.C. FINANCIADO EN PARTE</t>
  </si>
  <si>
    <t>E0040520075805</t>
  </si>
  <si>
    <t>E0040520075806</t>
  </si>
  <si>
    <t>E0040520075900</t>
  </si>
  <si>
    <t>E0040520076000</t>
  </si>
  <si>
    <t>E-005</t>
  </si>
  <si>
    <t>CONTRIB PATRONALES A FOND PENS Y OTROS FOND CAPIT.</t>
  </si>
  <si>
    <t>E0050120074900</t>
  </si>
  <si>
    <t>CCSS CONTRIBUCION PATRONAL SEGURO PENSIONES (CONTRIBUCION PATRONAL SEGURO DE PENSIONES, SEGUN LEY NO. 17 DEL 22 DE OCTUBRE DE 1943, LEY</t>
  </si>
  <si>
    <t>E0050120075101</t>
  </si>
  <si>
    <t>E0050120075102</t>
  </si>
  <si>
    <t>E0050120075103</t>
  </si>
  <si>
    <t>E0050120075104</t>
  </si>
  <si>
    <t>E0050120075105</t>
  </si>
  <si>
    <t>E0050120075106</t>
  </si>
  <si>
    <t>E0050120075107</t>
  </si>
  <si>
    <t>E0050120075108</t>
  </si>
  <si>
    <t>E0050120075300</t>
  </si>
  <si>
    <t>E0050120075500</t>
  </si>
  <si>
    <t>E0050120075800</t>
  </si>
  <si>
    <t>E0050120075801</t>
  </si>
  <si>
    <t>E0050120075802</t>
  </si>
  <si>
    <t>E0050120075803</t>
  </si>
  <si>
    <t>E0050120075804</t>
  </si>
  <si>
    <t>E0050120075805</t>
  </si>
  <si>
    <t>E0050120075806</t>
  </si>
  <si>
    <t>E0050120075900</t>
  </si>
  <si>
    <t>E0050120076000</t>
  </si>
  <si>
    <t>E0050220074900</t>
  </si>
  <si>
    <t>CCSS APORTE PATRONAL REGIMEN PENSIONES (APORTE PATRONAL AL REGIMEN DE PENSIONES, SEGUN LEY DE PROTECCION AL TRABAJADOR NO. 7983 DEL 16</t>
  </si>
  <si>
    <t>E0050220075101</t>
  </si>
  <si>
    <t>E0050220075102</t>
  </si>
  <si>
    <t>E0050220075103</t>
  </si>
  <si>
    <t>E0050220075104</t>
  </si>
  <si>
    <t>E0050220075105</t>
  </si>
  <si>
    <t>E0050220075106</t>
  </si>
  <si>
    <t>E0050220075107</t>
  </si>
  <si>
    <t>E0050220075108</t>
  </si>
  <si>
    <t>E0050220075300</t>
  </si>
  <si>
    <t>E0050220075500</t>
  </si>
  <si>
    <t>E0050220075800</t>
  </si>
  <si>
    <t>E0050220075801</t>
  </si>
  <si>
    <t>E0050220075802</t>
  </si>
  <si>
    <t>E0050220075803</t>
  </si>
  <si>
    <t>E0050220075804</t>
  </si>
  <si>
    <t>E0050220075805</t>
  </si>
  <si>
    <t>E0050220075806</t>
  </si>
  <si>
    <t>E0050220075900</t>
  </si>
  <si>
    <t>E0050220076000</t>
  </si>
  <si>
    <t>E0050320074900</t>
  </si>
  <si>
    <t>CCSS APORTE PATRONAL FONDO CAPITALIZACION LABORAL (APORTE PATRONAL AL FONDO DE CAPITALIZACION LABORAL, SEGUN LEY DE PROTECCION AL TRABAJADOR</t>
  </si>
  <si>
    <t>E0050320075101</t>
  </si>
  <si>
    <t>E0050320075102</t>
  </si>
  <si>
    <t>E0050320075103</t>
  </si>
  <si>
    <t>E0050320075104</t>
  </si>
  <si>
    <t>E0050320075105</t>
  </si>
  <si>
    <t>E0050320075106</t>
  </si>
  <si>
    <t>E0050320075107</t>
  </si>
  <si>
    <t>E0050320075108</t>
  </si>
  <si>
    <t>E0050320075300</t>
  </si>
  <si>
    <t>E0050320075500</t>
  </si>
  <si>
    <t>E0050320075800</t>
  </si>
  <si>
    <t>E0050320075801</t>
  </si>
  <si>
    <t>E0050320075802</t>
  </si>
  <si>
    <t>E0050320075803</t>
  </si>
  <si>
    <t>E0050320075804</t>
  </si>
  <si>
    <t>E0050320075805</t>
  </si>
  <si>
    <t>E0050320075806</t>
  </si>
  <si>
    <t>E0050320075900</t>
  </si>
  <si>
    <t>E0050320076000</t>
  </si>
  <si>
    <t>E0050520074900</t>
  </si>
  <si>
    <t>ASOCIACION DE EMPLEADOS DEL MINISTERIO DE CULTURA Y JUVENTUD (ASEMICULTURA). (APORTE PATRONAL A LA ASOCIACION DE EMPLEADOS DEL MINISTERIO DE CULTURA</t>
  </si>
  <si>
    <t>E0050520075103</t>
  </si>
  <si>
    <t>E0050520075104</t>
  </si>
  <si>
    <t>ASOCIACION DE EMPLEADOS DEL MINISTERIO DE CULTURA Y JUVENTUD (ASEMICULTURA). (APORTE PATRONAL A LA ASOCIACION SOLIDARISTA).</t>
  </si>
  <si>
    <t>E0050520075105</t>
  </si>
  <si>
    <t>E0050520075106</t>
  </si>
  <si>
    <t>E0050520075108</t>
  </si>
  <si>
    <t>E0050520075801</t>
  </si>
  <si>
    <t>E0050520075802</t>
  </si>
  <si>
    <t>ASOCIACION DE EMPLEADOS DEL MINISTERIO DEL CULTURA Y JUVENTUD (ASEMICULTURA). (APORTE PATRONAL A LA ASOCIACION DE EMPLEADOS DEL</t>
  </si>
  <si>
    <t>E0050520075803</t>
  </si>
  <si>
    <t>E0050520075804</t>
  </si>
  <si>
    <t>E0050520075805</t>
  </si>
  <si>
    <t>E0050520075900</t>
  </si>
  <si>
    <t>E0050520076000</t>
  </si>
  <si>
    <t>E0050520175102</t>
  </si>
  <si>
    <t>ASOCIACION SOLIDARISTA DE EMPLEADOS MUSEO NACIONAL-ASEMUN. (PARA EL APORTE PATRONAL A LA ASOCIACION SOLIDARISTA).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</si>
  <si>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</si>
  <si>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</si>
  <si>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</si>
  <si>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</si>
  <si>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</si>
  <si>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</si>
  <si>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</si>
  <si>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</si>
  <si>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</si>
  <si>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</si>
  <si>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</si>
  <si>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</si>
  <si>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</si>
  <si>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</si>
  <si>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</si>
  <si>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</si>
  <si>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</si>
  <si>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</si>
  <si>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</si>
  <si>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</si>
  <si>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</si>
  <si>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</si>
  <si>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</si>
  <si>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</si>
  <si>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</si>
  <si>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</si>
  <si>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</si>
  <si>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</si>
  <si>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</si>
  <si>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</si>
  <si>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E-10302</t>
  </si>
  <si>
    <t>PUBLICIDAD Y PROPAGANDA</t>
  </si>
  <si>
    <t>E-10303</t>
  </si>
  <si>
    <t>IMPRESION, ENCUADERNACION Y OTROS</t>
  </si>
  <si>
    <t>E-10304</t>
  </si>
  <si>
    <t>TRANSPORTE DE BIENES</t>
  </si>
  <si>
    <t>E-10305</t>
  </si>
  <si>
    <t>SERVICIOS ADUANEROS</t>
  </si>
  <si>
    <t>E-10306</t>
  </si>
  <si>
    <t>COMIS. Y GASTOS POR SERV. FINANCIEROS Y COMERCIAL.</t>
  </si>
  <si>
    <t>E-10307</t>
  </si>
  <si>
    <t>SERVICIOS DE TECNOLOGIAS DE INFORMACION</t>
  </si>
  <si>
    <t>E-104</t>
  </si>
  <si>
    <t>SERVICIOS DE GESTION Y APOYO</t>
  </si>
  <si>
    <t>E-10401</t>
  </si>
  <si>
    <t>SERVICIOS EN CIENCIAS DE LA SALUD</t>
  </si>
  <si>
    <t>E-10402</t>
  </si>
  <si>
    <t>SERVICIOS JURIDICOS</t>
  </si>
  <si>
    <t>E-10403</t>
  </si>
  <si>
    <t>SERVICIOS DE INGENIERIA Y ARQUITECTURA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</si>
  <si>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</si>
  <si>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</si>
  <si>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</si>
  <si>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</si>
  <si>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</si>
  <si>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</si>
  <si>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</si>
  <si>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</si>
  <si>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</si>
  <si>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</si>
  <si>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</si>
  <si>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</si>
  <si>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</si>
  <si>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</si>
  <si>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</si>
  <si>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</si>
  <si>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</si>
  <si>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</si>
  <si>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</si>
  <si>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</si>
  <si>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</si>
  <si>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</si>
  <si>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</si>
  <si>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</si>
  <si>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</si>
  <si>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</si>
  <si>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</si>
  <si>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</si>
  <si>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</si>
  <si>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</si>
  <si>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</si>
  <si>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</si>
  <si>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</si>
  <si>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</si>
  <si>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E-10803</t>
  </si>
  <si>
    <t>MANTENIMIENTO DE INSTALACIONES Y OTRAS OBRAS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</si>
  <si>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</si>
  <si>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</si>
  <si>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</si>
  <si>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</si>
  <si>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</si>
  <si>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</si>
  <si>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</si>
  <si>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</si>
  <si>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</si>
  <si>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</si>
  <si>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</si>
  <si>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</si>
  <si>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</si>
  <si>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</si>
  <si>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E-10902</t>
  </si>
  <si>
    <t>IMPUESTOS SOBRE LA PROPIEDAD DE BIENES INMUEBLES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</si>
  <si>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</si>
  <si>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</si>
  <si>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</si>
  <si>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</si>
  <si>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</si>
  <si>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</si>
  <si>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</si>
  <si>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</si>
  <si>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E-19999</t>
  </si>
  <si>
    <t>OTROS SERVICIOS NO ESPECIFICADOS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</si>
  <si>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</si>
  <si>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</si>
  <si>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</si>
  <si>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</si>
  <si>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</si>
  <si>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</si>
  <si>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</si>
  <si>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</si>
  <si>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</si>
  <si>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</si>
  <si>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</si>
  <si>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</si>
  <si>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</si>
  <si>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</si>
  <si>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E-20202</t>
  </si>
  <si>
    <t>PRODUCTOS AGROFORESTALES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</si>
  <si>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</si>
  <si>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</si>
  <si>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</si>
  <si>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</si>
  <si>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</si>
  <si>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</si>
  <si>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</si>
  <si>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</si>
  <si>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</si>
  <si>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</si>
  <si>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</si>
  <si>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</si>
  <si>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</si>
  <si>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</si>
  <si>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</si>
  <si>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</si>
  <si>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</si>
  <si>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</si>
  <si>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</si>
  <si>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</si>
  <si>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</si>
  <si>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</si>
  <si>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</si>
  <si>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</si>
  <si>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</si>
  <si>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</si>
  <si>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</si>
  <si>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</si>
  <si>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</si>
  <si>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</si>
  <si>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</si>
  <si>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</si>
  <si>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</si>
  <si>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</si>
  <si>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</si>
  <si>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</si>
  <si>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</si>
  <si>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</si>
  <si>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</si>
  <si>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</si>
  <si>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</si>
  <si>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</si>
  <si>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</si>
  <si>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</si>
  <si>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</si>
  <si>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</si>
  <si>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</si>
  <si>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</si>
  <si>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E-50102</t>
  </si>
  <si>
    <t>EQUIPO DE TRANSPORTE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</si>
  <si>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</si>
  <si>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</si>
  <si>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</si>
  <si>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</si>
  <si>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</si>
  <si>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</si>
  <si>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</si>
  <si>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</si>
  <si>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</si>
  <si>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</si>
  <si>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</si>
  <si>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</si>
  <si>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</si>
  <si>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</si>
  <si>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</si>
  <si>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</si>
  <si>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E-50207</t>
  </si>
  <si>
    <t>INSTALACIONES</t>
  </si>
  <si>
    <t>E-50299</t>
  </si>
  <si>
    <t>OTRAS CONSTRUCCIONES, ADICIONES Y MEJORAS</t>
  </si>
  <si>
    <t>E-599</t>
  </si>
  <si>
    <t>BIENES DURADEROS DIVERSOS</t>
  </si>
  <si>
    <t>E-59902</t>
  </si>
  <si>
    <t>PIEZAS Y OBRAS DE COLECCION</t>
  </si>
  <si>
    <t>E-59903</t>
  </si>
  <si>
    <t>BIENES INTANGIBLES</t>
  </si>
  <si>
    <t>E-59999</t>
  </si>
  <si>
    <t>OTROS BIENES DURADEROS</t>
  </si>
  <si>
    <t>E-6</t>
  </si>
  <si>
    <t>TRANSFERENCIAS CORRIENTES</t>
  </si>
  <si>
    <t>E-601</t>
  </si>
  <si>
    <t>TRANSFERENCIAS CORRIENTES AL SECTOR PUBLICO</t>
  </si>
  <si>
    <t>E6010320074900</t>
  </si>
  <si>
    <t>CCSS CONTRIBUCION ESTATAL SEGURO PENSIONES (CONTRIBUCION ESTATAL AL SEGURO DE PENSIONES, SEGUN LEY NO. 17 DEL 22 DE OCTUBRE DE 1943, LEY</t>
  </si>
  <si>
    <t>E6010320075101</t>
  </si>
  <si>
    <t>E6010320075102</t>
  </si>
  <si>
    <t>E6010320075103</t>
  </si>
  <si>
    <t>E6010320075104</t>
  </si>
  <si>
    <t>E6010320075105</t>
  </si>
  <si>
    <t>E6010320075106</t>
  </si>
  <si>
    <t>E6010320075107</t>
  </si>
  <si>
    <t>E6010320075108</t>
  </si>
  <si>
    <t>E6010320075300</t>
  </si>
  <si>
    <t>E6010320075500</t>
  </si>
  <si>
    <t>E6010320075800</t>
  </si>
  <si>
    <t>E6010320075801</t>
  </si>
  <si>
    <t>E6010320075802</t>
  </si>
  <si>
    <t>E6010320075803</t>
  </si>
  <si>
    <t>E6010320075804</t>
  </si>
  <si>
    <t>E6010320075805</t>
  </si>
  <si>
    <t>E6010320075806</t>
  </si>
  <si>
    <t>E6010320075900</t>
  </si>
  <si>
    <t>E6010320076000</t>
  </si>
  <si>
    <t>E6010320274900</t>
  </si>
  <si>
    <t>CCSS CONTRIBUCION ESTATAL SEGURO SALUD (CONTRIBUCION ESTATAL AL SEGURO DE SALUD, SEGUN LEY NO. 17 DEL 22 DE OCTUBRE DE 1943, LEY</t>
  </si>
  <si>
    <t>E6010320275101</t>
  </si>
  <si>
    <t>E6010320275102</t>
  </si>
  <si>
    <t>E6010320275103</t>
  </si>
  <si>
    <t>E6010320275104</t>
  </si>
  <si>
    <t>E6010320275105</t>
  </si>
  <si>
    <t>E6010320275106</t>
  </si>
  <si>
    <t>E6010320275107</t>
  </si>
  <si>
    <t>E6010320275108</t>
  </si>
  <si>
    <t>E6010320275300</t>
  </si>
  <si>
    <t>E6010320275500</t>
  </si>
  <si>
    <t>E6010320275800</t>
  </si>
  <si>
    <t>E6010320275801</t>
  </si>
  <si>
    <t>E6010320275802</t>
  </si>
  <si>
    <t>E6010320275803</t>
  </si>
  <si>
    <t>E6010320275804</t>
  </si>
  <si>
    <t>E6010320275805</t>
  </si>
  <si>
    <t>E6010320275806</t>
  </si>
  <si>
    <t>E6010320275900</t>
  </si>
  <si>
    <t>E6010320276000</t>
  </si>
  <si>
    <t>E6010440176000</t>
  </si>
  <si>
    <t>MUNICIPALIDAD DE ACOSTA (PARA FINANCIAR LOS PROYECTOS DE LOS COMITES DE LA PERSONA JOVEN, SEGUN LO DISPUESTO EN EL</t>
  </si>
  <si>
    <t>E6010440276000</t>
  </si>
  <si>
    <t>MUNICIPALIDAD DE ALAJUELITA (PARA FINANCIAR LOS PROYECTOS DE LOS COMITES DE LA PERSONA JOVEN, SEGUN LO DISPUESTO EN EL</t>
  </si>
  <si>
    <t>E6010440376000</t>
  </si>
  <si>
    <t>MUNICIPALIDAD DE ASERRI (PARA FINANCIAR LOS PROYECTOS DE LOS COMITES DE LA PERSONA JOVEN, SEGUN LO DISPUESTO EN EL</t>
  </si>
  <si>
    <t>E6010440476000</t>
  </si>
  <si>
    <t>MUNICIPALIDAD DE SAN JOSE (PARA FINANCIAR LOS PROYECTOS DE LOS COMITES DE LA PERSONA JOVEN, SEGUN LO DISPUESTO EN EL</t>
  </si>
  <si>
    <t>E6010440576000</t>
  </si>
  <si>
    <t>MUNICIPALIDAD DE CURRIDABAT (PARA FINANCIAR LOS PROYECTOS DE LOS COMITES DE LA PERSONA JOVEN, SEGUN LO DISPUESTO EN EL</t>
  </si>
  <si>
    <t>E6010440676000</t>
  </si>
  <si>
    <t>MUNICIPALIDAD DE DESAMPARADOS (PARA FINANCIAR LOS PROYECTOS DE LOS COMITES DE LA PERSONA JOVEN, SEGUN LO DISPUESTO EN EL</t>
  </si>
  <si>
    <t>E6010440776000</t>
  </si>
  <si>
    <t>MUNICIPALIDAD DE DOTA (PARA FINANCIAR LOS PROYECTOS DE LOS COMITES DE LA PERSONA JOVEN, SEGUN LO DISPUESTO EN EL</t>
  </si>
  <si>
    <t>E6010440876000</t>
  </si>
  <si>
    <t>MUNICIPALIDAD DE ESCAZU (PARA FINANCIAR LOS PROYECTOS DE LOS COMITES DE LA PERSONA JOVEN, SEGUN LO DISPUESTO EN EL</t>
  </si>
  <si>
    <t>E6010440976000</t>
  </si>
  <si>
    <t>MUNICIPALIDAD DE GOICOECHEA (PARA FINANCIAR LOS PROYECTOS DE LOS COMITES DE LA PERSONA JOVEN, SEGUN LO DISPUESTO EN EL</t>
  </si>
  <si>
    <t>E6010441076000</t>
  </si>
  <si>
    <t>MUNICIPALIDAD DE LEON CORTES (PARA FINANCIAR LOS PROYECTOS DE LOS COMITES DE LA PERSONA JOVEN, SEGUN LO DISPUESTO EN EL</t>
  </si>
  <si>
    <t>E6010441176000</t>
  </si>
  <si>
    <t>MUNICIPALIDAD DE MONTES DE OCA (PARA FINANCIAR LOS PROYECTOS DE LOS COMITES DE LA PERSONA JOVEN, SEGUN LO DISPUESTO EN EL</t>
  </si>
  <si>
    <t>E6010441276000</t>
  </si>
  <si>
    <t>MUNICIPALIDAD DE MORA (PARA FINANCIAR LOS PROYECTOS DE LOS COMITES DE LA PERSONA JOVEN, SEGUN LO DISPUESTO EN EL</t>
  </si>
  <si>
    <t>E6010441376000</t>
  </si>
  <si>
    <t>MUNICIPALIDAD DE MORAVIA (PARA FINANCIAR LOS PROYECTOS DE LOS COMITES DE LA PERSONA JOVEN, SEGUN LO DISPUESTO EN EL</t>
  </si>
  <si>
    <t>E6010441476000</t>
  </si>
  <si>
    <t>MUNICIPALIDAD DE PEREZ ZELEDON (PARA FINANCIAR LOS PROYECTOS DE LOS COMITES DE LA PERSONA JOVEN, SEGUN LO DISPUESTO EN EL</t>
  </si>
  <si>
    <t>E6010441576000</t>
  </si>
  <si>
    <t>MUNICIPALIDAD DE PURISCAL (PARA FINANCIAR LOS PROYECTOS DE LOS COMITES DE LA PERSONA JOVEN, SEGUN LO DISPUESTO EN EL</t>
  </si>
  <si>
    <t>E6010441676000</t>
  </si>
  <si>
    <t>MUNICIPALIDAD DE SANTA ANA (PARA FINANCIAR LOS PROYECTOS DE LOS COMITES DE LA PERSONA JOVEN, SEGUN LO DISPUESTO EN EL</t>
  </si>
  <si>
    <t>E6010441776000</t>
  </si>
  <si>
    <t>MUNICIPALIDAD DE TARRAZU (PARA FINANCIAR LOS PROYECTOS DE LOS COMITES DE LA PERSONA JOVEN, SEGUN LO DISPUESTO EN EL</t>
  </si>
  <si>
    <t>E6010441876000</t>
  </si>
  <si>
    <t>MUNICIPALIDAD DE TIBAS (PARA FINANCIAR LOS PROYECTOS DE LOS COMITES DE LA PERSONA JOVEN, SEGUN LO DISPUESTO EN EL</t>
  </si>
  <si>
    <t>E6010441976000</t>
  </si>
  <si>
    <t>MUNICIPALIDAD DE TURRUBARES (PARA FINANCIAR LOS PROYECTOS DE LOS COMITES DE LA PERSONA JOVEN, SEGUN LO DISPUESTO EN EL</t>
  </si>
  <si>
    <t>E6010442076000</t>
  </si>
  <si>
    <t>MUNICIPALIDAD DE VASQUEZ DE CORONADO (PARA FINANCIAR LOS PROYECTOS DE LOS COMITES DE LA PERSONA JOVEN, SEGUN LO DISPUESTO EN EL</t>
  </si>
  <si>
    <t>E6010442176000</t>
  </si>
  <si>
    <t>MUNICIPALIDAD DE ALFARO RUIZ (PARA FINANCIAR LOS PROYECTOS DE LOS COMITES DE LA PERSONA JOVEN, SEGUN LO DISPUESTO EN EL</t>
  </si>
  <si>
    <t>E6010442276000</t>
  </si>
  <si>
    <t>MUNICIPALIDAD DE ATENAS (PARA FINANCIAR LOS PROYECTOS DE LOS COMITES DE LA PERSONA JOVEN, SEGUN LO DISPUESTO EN EL</t>
  </si>
  <si>
    <t>E6010442376000</t>
  </si>
  <si>
    <t>MUNICIPALIDAD DE ALAJUELA (PARA FINANCIAR LOS PROYECTOS DE LOS COMITES DE LA PERSONA JOVEN, SEGUN LO DISPUESTO EN EL</t>
  </si>
  <si>
    <t>E6010442476000</t>
  </si>
  <si>
    <t>MUNICIPALIDAD DE GRECIA (PARA FINANCIAR LOS PROYECTOS DE LOS COMITES DE LA PERSONA JOVEN, SEGUN LO DISPUESTO EN EL</t>
  </si>
  <si>
    <t>E6010442576000</t>
  </si>
  <si>
    <t>MUNICIPALIDAD DE GUATUSO (PARA FINANCIAR LOS PROYECTOS DE LOS COMITES DE LA PERSONA JOVEN, SEGUN LO DISPUESTO EN EL</t>
  </si>
  <si>
    <t>E6010442676000</t>
  </si>
  <si>
    <t>MUNICIPALIDAD DE LOS CHILES (PARA FINANCIAR LOS PROYECTOS DE LOS COMITES DE LA PERSONA JOVEN, SEGUN LO DISPUESTO EN EL</t>
  </si>
  <si>
    <t>E6010442776000</t>
  </si>
  <si>
    <t>MUNICIPALIDAD DE NARANJO (PARA FINANCIAR LOS PROYECTOS DE LOS COMITES DE LA PERSONA JOVEN, SEGUN LO DISPUESTO EN EL</t>
  </si>
  <si>
    <t>E6010442876000</t>
  </si>
  <si>
    <t>MUNICIPALIDAD DE OROTINA (PARA FINANCIAR LOS PROYECTOS DE LOS COMITES DE LA PERSONA JOVEN, SEGUN LO DISPUESTO EN EL</t>
  </si>
  <si>
    <t>E6010442976000</t>
  </si>
  <si>
    <t>MUNICIPALIDAD DE PALMARES (PARA FINANCIAR LOS PROYECTOS DE LOS COMITES DE LA PERSONA JOVEN, SEGUN LO DISPUESTO EN EL</t>
  </si>
  <si>
    <t>E6010443076000</t>
  </si>
  <si>
    <t>MUNICIPALIDAD DE POAS (PARA FINANCIAR LOS PROYECTOS DE LOS COMITES DE LA PERSONA JOVEN, SEGUN LO DISPUESTO EN EL</t>
  </si>
  <si>
    <t>E6010443176000</t>
  </si>
  <si>
    <t>MUNICIPALIDAD DE SAN CARLOS (PARA FINANCIAR LOS PROYECTOS DE LOS COMITES DE LA PERSONA JOVEN, SEGUN LO DISPUESTO EN EL</t>
  </si>
  <si>
    <t>E6010443276000</t>
  </si>
  <si>
    <t>MUNICIPALIDAD DE SAN MATEO (PARA FINANCIAR LOS PROYECTOS DE LOS COMITES DE LA PERSONA JOVEN, SEGUN LO DISPUESTO EN EL</t>
  </si>
  <si>
    <t>E6010443376000</t>
  </si>
  <si>
    <t>MUNICIPALIDAD DE SAN RAMON (PARA FINANCIAR LOS PROYECTOS DE LOS COMITES DE LA PERSONA JOVEN, SEGUN LO DISPUESTO EN EL</t>
  </si>
  <si>
    <t>E6010443476000</t>
  </si>
  <si>
    <t>MUNICIPALIDAD DE UPALA (PARA FINANCIAR LOS PROYECTOS DE LOS COMITES DE LA PERSONA JOVEN, SEGUN LO DISPUESTO EN EL</t>
  </si>
  <si>
    <t>E6010443576000</t>
  </si>
  <si>
    <t>MUNICIPALIDAD DE VALVERDE VEGA (PARA FINANCIAR LOS PROYECTOS DE LOS COMITES DE LA PERSONA JOVEN, SEGUN LO DISPUESTO EN EL</t>
  </si>
  <si>
    <t>E6010443676000</t>
  </si>
  <si>
    <t>MUNICIPALIDAD DE AGUIRRE (PARA FINANCIAR LOS PROYECTOS DE LOS COMITES DE LA PERSONA JOVEN, SEGUN LO DISPUESTO EN EL</t>
  </si>
  <si>
    <t>E6010443776000</t>
  </si>
  <si>
    <t>MUNICIPALIDAD DE BUENOS AIRES (PARA FINANCIAR LOS PROYECTOS DE LOS COMITES DE LA PERSONA JOVEN, SEGUN LO DISPUESTO EN EL</t>
  </si>
  <si>
    <t>E6010443876000</t>
  </si>
  <si>
    <t>MUNICIPALIDAD DE PUNTARENAS (PARA FINANCIAR LOS PROYECTOS DE LOS COMITES DE LA PERSONA JOVEN, SEGUN LO DISPUESTO EN EL</t>
  </si>
  <si>
    <t>E6010443976000</t>
  </si>
  <si>
    <t>MUNICIPALIDADES DE COTO BRUS (PARA FINANCIAR LOS PROYECTOS DE LOS COMITES DE LA PERSONA JOVEN, SEGUN LO DISPUESTO EN EL</t>
  </si>
  <si>
    <t>E6010444076000</t>
  </si>
  <si>
    <t>MUNICIPALIDAD DE GARABITO (PARA FINANCIAR LOS PROYECTOS DE LOS COMITES DE LA PERSONA JOVEN, SEGUN LO DISPUESTO EN EL</t>
  </si>
  <si>
    <t>E6010444176000</t>
  </si>
  <si>
    <t>MUNICIPALIDAD DE MONTES DE ORO (PARA FINANCIAR LOS PROYECTOS DE LOS COMITES DE LA PERSONA JOVEN, SEGUN LO DISPUESTO EN EL</t>
  </si>
  <si>
    <t>E6010444276000</t>
  </si>
  <si>
    <t>MUNICIPALIDAD DE OSA (PARA FINANCIAR LOS PROYECTOS DE LOS COMITES DE LA PERSONA JOVEN, SEGUN LO DISPUESTO EN EL</t>
  </si>
  <si>
    <t>E6010444376000</t>
  </si>
  <si>
    <t>MUNICIPALIDAD DE PARRITA (PARA FINANCIAR LOS PROYECTOS DE LOS COMITES DE LA PERSONA JOVEN, SEGUN LO DISPUESTO EN EL</t>
  </si>
  <si>
    <t>E6010444476000</t>
  </si>
  <si>
    <t>MUNICIPALIDAD DE CORREDORES (PARA FINANCIAR LOS PROYECTOS DE LOS COMITES DE LA PERSONA JOVEN, SEGUN LO DISPUESTO EN EL</t>
  </si>
  <si>
    <t>E6010444576000</t>
  </si>
  <si>
    <t>MUNICIPALIDAD DE ESPARZA (PARA FINANCIAR LOS PROYECTOS DE LOS COMITES DE LA PERSONA JOVEN, SEGUN LO DISPUESTO EN EL</t>
  </si>
  <si>
    <t>E6010444676000</t>
  </si>
  <si>
    <t>MUNICIPALIDAD DE GOLFITO (PARA FINANCIAR LOS PROYECTOS DE LOS COMITES DE LA PERSONA JOVEN, SEGUN LO DISPUESTO EN EL</t>
  </si>
  <si>
    <t>E6010444776000</t>
  </si>
  <si>
    <t>MUNICIPALIDAD DE ABANGARES (PARA FINANCIAR LOS PROYECTOS DE LOS COMITES DE LA PERSONA JOVEN, SEGUN LO DISPUESTO EN EL</t>
  </si>
  <si>
    <t>E6010444876000</t>
  </si>
  <si>
    <t>MUNICIPALIDAD DE BAGACES (PARA FINANCIAR LOS PROYECTOS DE LOS COMITES DE LA PERSONA JOVEN, SEGUN LO DISPUESTO EN EL</t>
  </si>
  <si>
    <t>E6010444976000</t>
  </si>
  <si>
    <t>MUNICIPALIDAD DE CARRILLO (PARA FINANCIAR LOS PROYECTOS DE LOS COMITES DE LA PERSONA JOVEN, SEGUN LO DISPUESTO EN EL</t>
  </si>
  <si>
    <t>E6010445076000</t>
  </si>
  <si>
    <t>MUNICIPALIDAD DE HOJANCHA (PARA FINANCIAR LOS PROYECTOS DE LOS COMITES DE LA PERSONA JOVEN, SEGUN LO DISPUESTO EN EL</t>
  </si>
  <si>
    <t>E6010445176000</t>
  </si>
  <si>
    <t>MUNICIPALIDAD DE LA CRUZ (PARA FINANCIAR LOS PROYECTOS DE LOS COMITES DE LA PERSONA JOVEN, SEGUN LO DISPUESTO EN EL</t>
  </si>
  <si>
    <t>E6010445276000</t>
  </si>
  <si>
    <t>MUNICIPALIDAD DE LIBERIA (PARA FINANCIAR LOS PROYECTOS DE LOS COMITES DE LA PERSONA JOVEN, SEGUN LO DISPUESTO EN EL</t>
  </si>
  <si>
    <t>E6010445376000</t>
  </si>
  <si>
    <t>MUNICIPALIDAD DE NANDAYURE (PARA FINANCIAR LOS PROYECTOS DE LOS COMITES DE LA PERSONA JOVEN, SEGUN LO DISPUESTO EN EL</t>
  </si>
  <si>
    <t>E6010445476000</t>
  </si>
  <si>
    <t>MUNICIPALIDAD DE NICOYA (PARA FINANCIAR LOS PROYECTOS DE LOS COMITES DE LA PERSONA JOVEN, SEGUN LO DISPUESTO EN EL</t>
  </si>
  <si>
    <t>E6010445576000</t>
  </si>
  <si>
    <t>MUNICIPALIDAD DE SANTA CRUZ (PARA FINANCIAR LOS PROYECTOS DE LOS COMITES DE LA PERSONA JOVEN, SEGUN LO DISPUESTO EN EL</t>
  </si>
  <si>
    <t>E6010445676000</t>
  </si>
  <si>
    <t>MUNICIPALIDAD DE TILARAN (PARA FINANCIAR LOS PROYECTOS DE LOS COMITES DE LA PERSONA JOVEN, SEGUN LO DISPUESTO EN EL</t>
  </si>
  <si>
    <t>E6010445776000</t>
  </si>
  <si>
    <t>MUNICIPALIDAD DE CAÑAS (PARA FINANCIAR LOS PROYECTOS DE LOS COMITES DE LA PERSONA JOVEN, SEGUN LO DISPUESTO EN EL</t>
  </si>
  <si>
    <t>E6010445876000</t>
  </si>
  <si>
    <t>MUNICIPALIDAD DE BARVA (PARA FINANCIAR LOS PROYECTOS DE LOS COMITES DE LA PERSONA JOVEN, SEGUN LO DISPUESTO EN EL</t>
  </si>
  <si>
    <t>E6010445976000</t>
  </si>
  <si>
    <t>MUNICIPALIDAD DE BELEN (PARA FINANCIAR LOS PROYECTOS DE LOS COMITES DE LA PERSONA JOVEN, SEGUN LO DISPUESTO EN EL</t>
  </si>
  <si>
    <t>E6010446076000</t>
  </si>
  <si>
    <t>MUNICIPALIDAD DE HEREDIA (PARA FINANCIAR LOS PROYECTOS DE LOS COMITES DE LA PERSONA JOVEN, SEGUN LO DISPUESTO EN EL</t>
  </si>
  <si>
    <t>E6010446176000</t>
  </si>
  <si>
    <t>MUNICIPALIDAD DE FLORES (PARA FINANCIAR LOS PROYECTOS DE LOS COMITES DE LA PERSONA JOVEN, SEGUN LO DISPUESTO EN EL</t>
  </si>
  <si>
    <t>E6010446276000</t>
  </si>
  <si>
    <t>MUNICIPALIDAD DE SAN ISIDRO DE HEREDIA (PARA FINANCIAR LOS PROYECTOS DE LOS COMITES DE LA PERSONA JOVEN, SEGUN LO DISPUESTO EN EL</t>
  </si>
  <si>
    <t>E6010446376000</t>
  </si>
  <si>
    <t>MUNICIPALIDAD DE SAN PABLO DE HEREDIA (PARA FINANCIAR LOS PROYECTOS DE LOS COMITES DE LA PERSONA JOVEN, SEGUN LO DISPUESTO EN EL</t>
  </si>
  <si>
    <t>E6010446476000</t>
  </si>
  <si>
    <t>MUNICIPALIDAD DE SAN RAFAEL DE HEREDIA (PARA FINANCIAR LOS PROYECTOS DE LOS COMITES DE LA PERSONA JOVEN, SEGUN LO DISPUESTO EN EL</t>
  </si>
  <si>
    <t>E6010446576000</t>
  </si>
  <si>
    <t>MUNICIPALIDAD DE SANTA BARBARA DE HEREDIA (PARA FINANCIAR LOS PROYECTOS DE LOS COMITES DE LA PERSONA JOVEN, SEGUN LO DISPUESTO EN EL</t>
  </si>
  <si>
    <t>E6010446676000</t>
  </si>
  <si>
    <t>MUNICIPALIDAD DE SANTO DOMINGO DE HEREDIA (PARA FINANCIAR LOS PROYECTOS DE LOS COMITES DE LA PERSONA JOVEN, SEGUN LO DISPUESTO EN EL</t>
  </si>
  <si>
    <t>E6010446776000</t>
  </si>
  <si>
    <t>MUNICIPALIDAD DE SARAPIQUI (PARA FINANCIAR LOS PROYECTOS DE LOS COMITES DE LA PERSONA JOVEN, SEGUN LO DISPUESTO EN EL</t>
  </si>
  <si>
    <t>E6010446876000</t>
  </si>
  <si>
    <t>MUNICIPALIDAD DE ALVARADO DE PACAYAS (PARA FINANCIAR LOS PROYECTOS DE LOS COMITES DE LA PERSONA JOVEN, SEGUN LO DISPUESTO EN EL</t>
  </si>
  <si>
    <t>E6010446976000</t>
  </si>
  <si>
    <t>MUNICIPALIDAD DE CARTAGO (PARA FINANCIAR LOS PROYECTOS DE LOS COMITES DE LA PERSONA JOVEN, SEGUN LO DISPUESTO EN EL</t>
  </si>
  <si>
    <t>E6010447076000</t>
  </si>
  <si>
    <t>MUNICIPALIDAD DE EL GUARCO (PARA FINANCIAR LOS PROYECTOS DE LOS COMITES DE LA PERSONA JOVEN, SEGUN LO DISPUESTO EN EL</t>
  </si>
  <si>
    <t>E6010447176000</t>
  </si>
  <si>
    <t>MUNICIPALIDAD DE JIMENEZ (PARA FINANCIAR LOS PROYECTOS DE LOS COMITES DE LA PERSONA JOVEN, SEGUN LO DISPUESTO EN EL</t>
  </si>
  <si>
    <t>E6010447276000</t>
  </si>
  <si>
    <t>MUNICIPALIDAD DE LA UNION (PARA FINANCIAR LOS PROYECTOS DE LOS COMITES DE LA PERSONA JOVEN, SEGUN LO DISPUESTO EN EL</t>
  </si>
  <si>
    <t>E6010447376000</t>
  </si>
  <si>
    <t>MUNICIPALIDAD DE OREAMUNO (PARA FINANCIAR LOS PROYECTOS DE LOS COMITES DE LA PERSONA JOVEN, SEGUN LO DISPUESTO EN EL</t>
  </si>
  <si>
    <t>E6010447476000</t>
  </si>
  <si>
    <t>MUNICIPALIDAD DE PARAISO (PARA FINANCIAR LOS PROYECTOS DE LOS COMITES DE LA PERSONA JOVEN, SEGUN LO DISPUESTO EN EL</t>
  </si>
  <si>
    <t>E6010447576000</t>
  </si>
  <si>
    <t>MUNICIPALIDAD DE TURRIALBA (PARA FINANCIAR LOS PROYECTOS DE LOS COMITES DE LA PERSONA JOVEN, SEGUN LO DISPUESTO EN EL</t>
  </si>
  <si>
    <t>E6010447676000</t>
  </si>
  <si>
    <t>MUNICIPALIDAD DE LIMON (PARA FINANCIAR LOS PROYECTOS DE LOS COMITES DE LA PERSONA JOVEN, SEGUN LO DISPUESTO EN EL</t>
  </si>
  <si>
    <t>E6010447776000</t>
  </si>
  <si>
    <t>MUNICIPALIDAD DE GUACIMO (PARA FINANCIAR LOS PROYECTOS DE LOS COMITES DE LA PERSONA JOVEN, SEGUN LO DISPUESTO EN EL</t>
  </si>
  <si>
    <t>E6010447876000</t>
  </si>
  <si>
    <t>MUNICIPALIDAD DE MATINA (PARA FINANCIAR LOS PROYECTOS DE LOS COMITES DE LA PERSONA JOVEN, SEGUN LO DISPUESTO EN EL</t>
  </si>
  <si>
    <t>E6010447976000</t>
  </si>
  <si>
    <t>MUNICIPALIDAD DE POCOCI (PARA FINANCIAR LOS PROYECTOS DE LOS COMITES DE LA PERSONA JOVEN, SEGUN LO DISPUESTO EN EL</t>
  </si>
  <si>
    <t>E6010448076000</t>
  </si>
  <si>
    <t>MUNICIPALIDAD DE SIQUIRRES (PARA FINANCIAR LOS PROYECTOS DE LOS COMITES DE LA PERSONA JOVEN, SEGUN LO DISPUESTO EN EL</t>
  </si>
  <si>
    <t>E6010448176000</t>
  </si>
  <si>
    <t>MUNICIPALIDAD DE TALAMANCA (PARA FINANCIAR LOS PROYECTOS DE LOS COMITES DE LA PERSONA JOVEN, SEGUN LO DISPUESTO EN EL</t>
  </si>
  <si>
    <t>E6010448276000</t>
  </si>
  <si>
    <t>MUNICIPALIDAD DE RIO CUARTO (PARA FINANCIAR LOS PROYECTOS DE LOS COMITES DE LA PERSONA JOVEN, SEGUN LO DISPUESTO EN EL</t>
  </si>
  <si>
    <t>E6010448376000</t>
  </si>
  <si>
    <t>MUNICIPALIDAD DE MONTEVERDE (PARA FINANCIAR LOS PROYECTOS DE LOS COMITES DE LA PERSONA JOVEN, SEGUN LO DISPUESTO EN EL</t>
  </si>
  <si>
    <t>E6010448476000</t>
  </si>
  <si>
    <t>MUNICIPALIDAD DE PUERTO JIMENEZ (PARA FINANCIAR LOS PROYECTOS DE LOS COMITES DE LA PERSONA JOVEN, SEGUN LO DISPUESTO EN EL</t>
  </si>
  <si>
    <t>E6010448576000</t>
  </si>
  <si>
    <t>CONSEJO MUNICIPAL DISTRITO PEÑAS BLANCAS DE SAN RAMON (PARA FINANCIAR LOS PROYECTOS DE LOS COMITES DE LA PERSONA JOVEN, SEGUN LO DISPUESTO</t>
  </si>
  <si>
    <t>E6010448676000</t>
  </si>
  <si>
    <t>CONSEJO MUNICIPAL DISTRITO TUCURRIQUE (PARA FINANCIAR LOS PROYECTOS DE LOS COMITES DE LA PERSONA JOVEN, SEGUN LO DISPUESTO EN EL</t>
  </si>
  <si>
    <t>E6010448776000</t>
  </si>
  <si>
    <t>CONSEJO MUNICIPAL DISTRITO CERVANTES (PARA FINANCIAR LOS PROYECTOS DE LOS COMITES DE LA PERSONA JOVEN, SEGUN LO DISPUESTO EN EL</t>
  </si>
  <si>
    <t>E6010448876000</t>
  </si>
  <si>
    <t>CONSEJO MUNICIPAL DISTRITO DE COLORADO DE ABANGARES (PARA FINANCIAR LOS PROYECTOS DE LOS COMITES DE LA PERSONA JOVEN, SEGUN LO DISPUESTO</t>
  </si>
  <si>
    <t>E6010448976000</t>
  </si>
  <si>
    <t>CONSEJO MUNICIPAL DISTRITO LEPANTO (PARA FINANCIAR LOS PROYECTOS DE LOS COMITES DE LA PERSONA JOVEN, SEGUN LO DISPUESTO EN EL</t>
  </si>
  <si>
    <t>E6010449076000</t>
  </si>
  <si>
    <t>CONSEJO MUNICIPAL DISTRITO PAQUERA (PARA FINANCIAR LOS PROYECTOS DE LOS COMITES DE LA PERSONA JOVEN, SEGUN LO DISPUESTO EN EL</t>
  </si>
  <si>
    <t>E6010449176000</t>
  </si>
  <si>
    <t>CONSEJO MUNICIPAL DISTRITO COBANO (PARA FINANCIAR LOS PROYECTOS DE LOS COMITES DE LA PERSONA JOVEN, SEGUN LO DISPUESTO EN EL</t>
  </si>
  <si>
    <t>E6010581274900</t>
  </si>
  <si>
    <t>SISTEMA NACIONAL DE RADIO Y TELEVISION SOCIEDAD ANONIMA (SINART S.A.). (PARA GASTOS DE OPERACION SEGUN LEY 8346, LEY ORGANICA DEL SISTEMA NACIONAL</t>
  </si>
  <si>
    <t>E-602</t>
  </si>
  <si>
    <t>TRANSFERENCIAS CORRIENTES A PERSONAS</t>
  </si>
  <si>
    <t>E-60202</t>
  </si>
  <si>
    <t>BECAS A TERCERAS PERSONAS</t>
  </si>
  <si>
    <t>E-60299</t>
  </si>
  <si>
    <t>OTRAS TRANSFERENCIAS A PERSONAS</t>
  </si>
  <si>
    <t>E-603</t>
  </si>
  <si>
    <t>PRESTACIONES</t>
  </si>
  <si>
    <t>E-60301</t>
  </si>
  <si>
    <t>PRESTACIONES LEGALES</t>
  </si>
  <si>
    <t>E-60399</t>
  </si>
  <si>
    <t>OTRAS PRESTACIONES</t>
  </si>
  <si>
    <t>E-604</t>
  </si>
  <si>
    <t>TRANSF. C.TES A ENTIDADES PRIV. SIN FINES DE LUCRO</t>
  </si>
  <si>
    <t>E6040120075800</t>
  </si>
  <si>
    <t>ASOCIACION SINFONICA DE HEREDIA (GASTOS DE OPERACION, LEY 3698 DEL 22/06/1966).</t>
  </si>
  <si>
    <t>E6040221074900</t>
  </si>
  <si>
    <t>FUNDACION AYUDENOS PARA AYUDAR. (PARA GASTOS DE OPERACION Y PROYECTOS DIRIGIDOS AL FORTALECIMIENTO DEL CENTRO COSTARRICENSE DE LA</t>
  </si>
  <si>
    <t>E6040221574900</t>
  </si>
  <si>
    <t>FUNDACION AYUDENOS PARA AYUDAR. (PARA ATENCION DE PROGRAMAS Y PROYECTOS QUE DESARROLLA EL CENTRO COSTARRICENSE DE LA CIENCIA</t>
  </si>
  <si>
    <t>E6040222074900</t>
  </si>
  <si>
    <t>FUNDACION PARQUE METROPOLITANO LA LIBERTAD. (PARA GASTOS DE OPERACION Y DE MANTENIMIENTO DEL PARQUE METROPOLITANO LA LIBERTAD, SEGUN LEY 5338,</t>
  </si>
  <si>
    <t>E6040222075802</t>
  </si>
  <si>
    <t>FUNDACION PARQUE METROPOLITANA LA LIBERTAD (PAGO CUOTA ANUAL PARA CUBRIR GASTOS POR CONCEPTO DE SEGURIDAD Y MANTENIMIENTO DE LA SEDE</t>
  </si>
  <si>
    <t>E6040222075806</t>
  </si>
  <si>
    <t>FUNDACION PARQUE METROPOLITANO LA LIBERTAD. (GASTOS DE OPERACION Y MANTENIMIENTO, QUE SE EFECTUEN CON LA FUNDACION PARQUE METROPOLITANO LA</t>
  </si>
  <si>
    <t>E6040431675101</t>
  </si>
  <si>
    <t>ACADEMIA COSTARRICENSE DE LA LENGUA. (PARA GASTOS DE OPERACION, SEGUN LEY 3191 DEL 17/09/63, CONVENIO MULTILATERAL DE ASOCIACIONES</t>
  </si>
  <si>
    <t>E6040436275101</t>
  </si>
  <si>
    <t>TEMPORALIDADES DE LA ARQUIDIOCESIS DE SAN JOSE. (PARA EL ARCHIVO HISTORICO ARQUIDIOCESANO, SEGUN LEY 6475 DEL 25/09/1980 Y SEGUN LOS ARTICULOS 22,</t>
  </si>
  <si>
    <t>E-606</t>
  </si>
  <si>
    <t>OTRAS TRANSFERENCIAS CORRIENTES AL SECTOR PRIVADO</t>
  </si>
  <si>
    <t>E-60601</t>
  </si>
  <si>
    <t>INDEMNIZACIONES</t>
  </si>
  <si>
    <t>E-607</t>
  </si>
  <si>
    <t>TRANSFERENCIAS CORRIENTES AL SECTOR EXTERNO</t>
  </si>
  <si>
    <t>E6070122575101</t>
  </si>
  <si>
    <t>UNESCO CONVENCION PARA LA SALVAGUARDIA DEL PATRIMONIO CULTURAL INMATERIAL. (CUOTA DE MEMBRESIA, SEGUN TRATADO INTERNACIONAL 8560,</t>
  </si>
  <si>
    <t>E6070147075500</t>
  </si>
  <si>
    <t>CENTRO REGIONAL PARA EL FOMENTO DEL LIBRO EN AMERICA LATINA (CERLAC-UNESCO). (CUOTA ANUAL DE MEMBRESIA, SEGUN LEY 5550 DEL 09/08/1974).</t>
  </si>
  <si>
    <t>E6070154074900</t>
  </si>
  <si>
    <t>COORDINADORA EDUCATIVA CULTURAL CECC/SICA. (CUOTA ANUAL, SEGUN TRATADOS INTERNACIONALES LEY 9032 CONVENIO CONSTITUTIVO DE LA COORDINACION</t>
  </si>
  <si>
    <t>E6070154575500</t>
  </si>
  <si>
    <t>PROGRAMA IBEROAMERICANO DE BIBLIOTECAS PUBLICAS (IBERBIBLIOTECAS). (CUOTA ORDINARIA, SEGUN COMPROMISO ADQUIRIDO EN LA XXI CUMBRE DE JEFES DE</t>
  </si>
  <si>
    <t>E6070155075103</t>
  </si>
  <si>
    <t>PROGRAMA IBEROAMERICANO DE MUSEOS IBERMUSEOS (CUOTA ANUAL SEGUN COMPROMISOS ADQUIRIDOS EN LA X CONFERENCIA IBEROAMERICANA DE MINISTROS DE</t>
  </si>
  <si>
    <t>E6070155075500</t>
  </si>
  <si>
    <t>PROGRAMA IBEROAMERICANO PARA LA PRESERVACION DEL PATRIMONIO SONORO Y AUDIOVISUAL (IBERSONORA). (CUOTA ORDINARIA, SEGUN COMPROMISO XIII CUMBRE DE</t>
  </si>
  <si>
    <t>E6070180075805</t>
  </si>
  <si>
    <t>CONFERENCIA DE AUTORIDADES CINEMATOGRAFICAS DE IBEROAMERICA-PROGRAMA IBERMEDIA. (CUOTA ANUAL DE MEMBRESIA, DE ACUERDO A LA ADHESION DE COSTA RICA</t>
  </si>
  <si>
    <t>E6070180175805</t>
  </si>
  <si>
    <t>CONFERENCIA DE AUTORIDADES AUDIOVISUALES Y CINEMATOGRAFICAS DE IBEROAMERICA (CAACI). (CUOTA ANUAL DE MEMBRESIA, SEGUN ADHESION DE LA</t>
  </si>
  <si>
    <t>E6070180375900</t>
  </si>
  <si>
    <t>ASOCIACION LATINOAMERICANA DE ARCHIVOS (PARA LA CUOTA DE MEMBRESIA ANUAL A LA ASOCIACION LATINOAMERICANA DE ARCHIVOS).</t>
  </si>
  <si>
    <t>E6070180475900</t>
  </si>
  <si>
    <t>ORGANIZACION DE ESTADOS IBEROAMERICANOS (CUOTA ANUAL DEL PROGRAMA AYUDAS PARA EL DESARROLLO DE LOS ARCHIVOS</t>
  </si>
  <si>
    <t>E6070180575802</t>
  </si>
  <si>
    <t>SECRETARIA GENERAL IBEROAMERICANA-SEGIB. (CUOTA ANUAL DE MEMBRESIA PARA EL PROGRAMA DE COOPERACION DE IBERORQUESTAS JUVENILES, SEGUN LA</t>
  </si>
  <si>
    <t>E6070180575806</t>
  </si>
  <si>
    <t>PROGRAMA IBERRUTAS (CUOTA ANUAL, SEGUN COMPROMISOS ADQUIRIDOS EN LA XXI CUMBRE DE JEFES DE ESTADO Y DE GOBIERNOS</t>
  </si>
  <si>
    <t>E6070180775801</t>
  </si>
  <si>
    <t>SECRETARIA GENERAL IBEROAMERICANA-SEGIB (PARA PAGO DE LA SECRETARIA GENERAL IBEROAMERICANA-SEGIB POR CUOTA ANUAL DE MEMBRESIA</t>
  </si>
  <si>
    <t>E6070180875500</t>
  </si>
  <si>
    <t>ASOCIACION DE BIBLIOTECAS NACIONALES IBEROAMERICANAS (ABINIA). (CUOTA ORDINARIA, SEGUN EXPEDIENTE 14839 DEL ACTA CONSTITUTIVA 9 DEL</t>
  </si>
  <si>
    <t>E6070181175300</t>
  </si>
  <si>
    <t>PROGRAMA IBEROAMERICANO DE CULTURA (IBERCULTURA). (CUOTA ANUAL PARA FONDOS DE SISTEMA IBEROAMERICANO IBER CULTURA VIVA, SEGUN</t>
  </si>
  <si>
    <t>E6070181374900</t>
  </si>
  <si>
    <t>ORGANIZACION DE LAS NACIONES UNIDAS PARA LA EDUCACION, LA CIENCIA Y LA CULTURA (UNESCO). (CUOTA ANUAL DE MEMBRESIA, SEGUN LEY 5980,</t>
  </si>
  <si>
    <t>E6070181375804</t>
  </si>
  <si>
    <t>ORGANIZACION DE ESTADOS IBEROAMERICANOS (CUOTA ANUAL DE MEMBRESIA, SEGUN LA DECLARACION DE XVI CUMBRE EN MONTEVIDEO - URUGUAY DE JEFES DE</t>
  </si>
  <si>
    <t>E6070280975500</t>
  </si>
  <si>
    <t>NUMERO INTERNACIONAL NORMALIZADO PARA LIBROS (ISBN). (CUOTA ORDINARIA, SEGUN DECRETOS 14377-C DEL 16/03/1983 Y 23983-C DEL 19/01/1995).</t>
  </si>
  <si>
    <t>E6070281075500</t>
  </si>
  <si>
    <t>NUMERO INTERNACIONAL NORMALIZADO DE PUBLICACIONES SERIADAS (ISSN). (CUOTA ORDINARIA, SEGUN DECRETOS EJECUTIVOS 14377-C DEL 16/03/1983 Y 23983-C DEL</t>
  </si>
  <si>
    <t>Centro gestor</t>
  </si>
  <si>
    <t>Desc.Centro Gestor</t>
  </si>
  <si>
    <t>Programas Y Subprogramas MCJ</t>
  </si>
  <si>
    <t>Fondo</t>
  </si>
  <si>
    <t>Cuota Liberación</t>
  </si>
  <si>
    <t>Solicitado</t>
  </si>
  <si>
    <t>Comprometido</t>
  </si>
  <si>
    <t>Recepción Mercancía</t>
  </si>
  <si>
    <t>213</t>
  </si>
  <si>
    <t>001</t>
  </si>
  <si>
    <t/>
  </si>
  <si>
    <t>21374900</t>
  </si>
  <si>
    <t>ACTIVIDADES CENTRALES</t>
  </si>
  <si>
    <t>280</t>
  </si>
  <si>
    <t>21375101</t>
  </si>
  <si>
    <t>21375102</t>
  </si>
  <si>
    <t>MUSEO NACIONAL DE COSTA RICA</t>
  </si>
  <si>
    <t>21375103</t>
  </si>
  <si>
    <t>MUSEO DE ARTE COSTARRICENSE</t>
  </si>
  <si>
    <t>21375104</t>
  </si>
  <si>
    <t>MUSEO HISTORICO CULTURAL JUAN SANTAMARIA</t>
  </si>
  <si>
    <t>21375105</t>
  </si>
  <si>
    <t>MUSEO DR. RAFAEL ANGEL CALDERON GUARDIA</t>
  </si>
  <si>
    <t>21375106</t>
  </si>
  <si>
    <t>MUSEO DE ARTE Y DISEÑO CONTEMPORÁNEO</t>
  </si>
  <si>
    <t>21375107</t>
  </si>
  <si>
    <t>CENTRO CULTURAL E HISTÓRICO JOSÉ FIGUERE</t>
  </si>
  <si>
    <t>21375108</t>
  </si>
  <si>
    <t>CASA DE LA CULTURA DE PUNTARENAS</t>
  </si>
  <si>
    <t>21375300</t>
  </si>
  <si>
    <t>DIRECCIÓN DE GESTIÓN SOCIOCULTURAL</t>
  </si>
  <si>
    <t>21375500</t>
  </si>
  <si>
    <t>21375800</t>
  </si>
  <si>
    <t>21375801</t>
  </si>
  <si>
    <t>CENTRO NACIONAL DE LA MÚSICA</t>
  </si>
  <si>
    <t>21375802</t>
  </si>
  <si>
    <t>SISTEMA NACIONAL DE EDUCACIÓN MUSICAL</t>
  </si>
  <si>
    <t>21375803</t>
  </si>
  <si>
    <t>TEATRO NACIONAL</t>
  </si>
  <si>
    <t>21375804</t>
  </si>
  <si>
    <t>TEATRO POPULAR MELICO SALAZAR</t>
  </si>
  <si>
    <t>21375805</t>
  </si>
  <si>
    <t>21375806</t>
  </si>
  <si>
    <t>CENTRO DE PRODUCCÓN ARTÍSTICA Y CULTURAL</t>
  </si>
  <si>
    <t>21375900</t>
  </si>
  <si>
    <t>DIRECCIÓN GENERAL DE ARCHIVO NACIONAL</t>
  </si>
  <si>
    <t>21376000</t>
  </si>
  <si>
    <t>CONSEJO NAC.POLÍTICA PÚBLICA PERSONA JOV</t>
  </si>
  <si>
    <t>Disponible Liberado</t>
  </si>
  <si>
    <t>21376000 CONSEJO NAC.POLÍTICA PÚBLICA PERSONA JOV</t>
  </si>
  <si>
    <t>Presupuesto</t>
  </si>
  <si>
    <t>Ejecución</t>
  </si>
  <si>
    <t xml:space="preserve">Porcentaje </t>
  </si>
  <si>
    <t>% Proyectado 90%</t>
  </si>
  <si>
    <t>% Sin. Ejecutar</t>
  </si>
  <si>
    <t>Monto Sin. Ejecutar</t>
  </si>
  <si>
    <t>ACTUAL</t>
  </si>
  <si>
    <t>IDEAL</t>
  </si>
  <si>
    <t>213 Ministerio de Cultura Juvent. y Deportes</t>
  </si>
  <si>
    <t>21374900 ACTIVIDADES CENTRALES</t>
  </si>
  <si>
    <t>21375102 MUSEO NACIONAL DE COSTA RICA</t>
  </si>
  <si>
    <t>21375103 MUSEO DE ARTE COSTARRICENSE</t>
  </si>
  <si>
    <t>21375104 MUSEO HISTORICO CULTURAL JUAN SANTAMARIA</t>
  </si>
  <si>
    <t>21375105 MUSEO DR. RAFAEL ANGEL CALDERON GUARDIA</t>
  </si>
  <si>
    <t>21375106 MUSEO DE ARTE Y DISEÑO CONTEMPORÁNEO</t>
  </si>
  <si>
    <t>21375107 CENTRO CULTURAL E HISTÓRICO JOSÉ FIGUERE</t>
  </si>
  <si>
    <t>21375108 CASA DE LA CULTURA DE PUNTARENAS</t>
  </si>
  <si>
    <t>21375300 DIRECCIÓN DE GESTIÓN SOCIOCULTURAL</t>
  </si>
  <si>
    <t>21375801 CENTRO NACIONAL DE LA MÚSICA</t>
  </si>
  <si>
    <t>21375802 SISTEMA NACIONAL DE EDUCACIÓN MUSICAL</t>
  </si>
  <si>
    <t>21375803 TEATRO NACIONAL</t>
  </si>
  <si>
    <t>21375804 TEATRO POPULAR MELICO SALAZAR</t>
  </si>
  <si>
    <t>21375805 CENTRO COSTAR. PRODUCCIÓN CINEMATOGRÁFIC</t>
  </si>
  <si>
    <t>21375806 CENTRO DE PRODUCCÓN ARTÍSTICA Y CULTURAL</t>
  </si>
  <si>
    <t>21375900 DIRECCIÓN GENERAL DE ARCHIVO NACIONAL</t>
  </si>
  <si>
    <t>JULIO</t>
  </si>
  <si>
    <t>POR DEBAJO</t>
  </si>
  <si>
    <t>ES RECUPERABLE</t>
  </si>
  <si>
    <t>21375800 Desarrollo Artístico y Extensión Musical</t>
  </si>
  <si>
    <t>21374900 Actividades Centrales</t>
  </si>
  <si>
    <t>21375500 Información y Comunicación</t>
  </si>
  <si>
    <t>9 Pr / Sub</t>
  </si>
  <si>
    <t>DEBE ATENDERSE</t>
  </si>
  <si>
    <t>21375300 Gestión y Desarrollo Cultural</t>
  </si>
  <si>
    <t>21375101 CENTRO INVEST. Y CONSERVACIÓN PATRIMONIO</t>
  </si>
  <si>
    <t>URGENTE</t>
  </si>
  <si>
    <t>2 Pr / Sub</t>
  </si>
  <si>
    <t>DIF %</t>
  </si>
  <si>
    <t>CENTRO INVEST. Y CONSERVACIÓN PATRIMONIO</t>
  </si>
  <si>
    <t>SISTEMA NACIONAL DE BIBLIOTECAS</t>
  </si>
  <si>
    <t>PROMOCIÓN DE LAS ARTES</t>
  </si>
  <si>
    <t>CENTRO COSTAR. DE CINE Y AUDIOVISUAL</t>
  </si>
  <si>
    <t>21375500 SISTEMA NACIONAL DE BIBLIOTECAS</t>
  </si>
  <si>
    <t>21375805 CENTRO COSTAR. DE CINE Y AUDIOVISUAL</t>
  </si>
  <si>
    <t>21375800 PROMOCIÓN DE LAS ARTES</t>
  </si>
  <si>
    <t>E-60602</t>
  </si>
  <si>
    <t>REINTEGROS O DEVOLUCIONES</t>
  </si>
  <si>
    <t>Desc.Pos.Presup.</t>
  </si>
  <si>
    <t>Ministerio de Cultura Juventud</t>
  </si>
  <si>
    <t>Liquidación al 31 de diciembre de 2025</t>
  </si>
  <si>
    <t>LIQUIDACIÓN GENERAL PROGRAMAS Y SUBPROGRAMAS DICIEMBRE 2025</t>
  </si>
  <si>
    <t>DICIEMBRE 2025</t>
  </si>
  <si>
    <t>213 Ministerio de Cultura Juventud2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</si>
</sst>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₡-140A]#,##0.00"/>
    <numFmt numFmtId="166" formatCode="_-[$₡-140A]* #,##0.00_-;\-[$₡-140A]* #,##0.00_-;_-[$₡-140A]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pivotButton="1"/>
    <xf numFmtId="164" fontId="3" fillId="0" borderId="0" xfId="1" applyFont="1"/>
    <xf numFmtId="164" fontId="0" fillId="0" borderId="0" xfId="1" applyFont="1"/>
    <xf numFmtId="0" fontId="8" fillId="0" borderId="0" xfId="0" applyFont="1"/>
    <xf numFmtId="0" fontId="6" fillId="0" borderId="0" xfId="0" applyFont="1"/>
    <xf numFmtId="165" fontId="0" fillId="0" borderId="0" xfId="0" applyNumberFormat="1"/>
    <xf numFmtId="166" fontId="8" fillId="0" borderId="0" xfId="1" applyNumberFormat="1" applyFont="1"/>
    <xf numFmtId="166" fontId="6" fillId="0" borderId="0" xfId="1" applyNumberFormat="1" applyFont="1"/>
    <xf numFmtId="0" fontId="11" fillId="0" borderId="5" xfId="0" applyFont="1" applyBorder="1"/>
    <xf numFmtId="165" fontId="11" fillId="0" borderId="6" xfId="0" applyNumberFormat="1" applyFont="1" applyBorder="1"/>
    <xf numFmtId="10" fontId="11" fillId="0" borderId="6" xfId="0" applyNumberFormat="1" applyFont="1" applyBorder="1"/>
    <xf numFmtId="0" fontId="11" fillId="0" borderId="7" xfId="0" applyFont="1" applyBorder="1"/>
    <xf numFmtId="165" fontId="11" fillId="0" borderId="8" xfId="0" applyNumberFormat="1" applyFont="1" applyBorder="1"/>
    <xf numFmtId="10" fontId="11" fillId="0" borderId="8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0" fillId="0" borderId="0" xfId="2" applyNumberFormat="1" applyFont="1"/>
    <xf numFmtId="10" fontId="0" fillId="5" borderId="0" xfId="0" applyNumberFormat="1" applyFill="1"/>
    <xf numFmtId="10" fontId="0" fillId="6" borderId="0" xfId="0" applyNumberFormat="1" applyFill="1"/>
    <xf numFmtId="10" fontId="0" fillId="7" borderId="0" xfId="0" applyNumberFormat="1" applyFill="1"/>
    <xf numFmtId="0" fontId="5" fillId="2" borderId="1" xfId="0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0" fontId="5" fillId="8" borderId="9" xfId="2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0" fontId="10" fillId="0" borderId="0" xfId="2" applyNumberFormat="1" applyFont="1"/>
    <xf numFmtId="0" fontId="21" fillId="0" borderId="0" xfId="0" applyFont="1" applyAlignment="1">
      <alignment horizontal="center"/>
    </xf>
    <xf numFmtId="4" fontId="19" fillId="8" borderId="1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0" fontId="1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23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4" fontId="10" fillId="0" borderId="0" xfId="1" applyFont="1" applyFill="1" applyBorder="1"/>
    <xf numFmtId="4" fontId="3" fillId="0" borderId="0" xfId="4" applyNumberFormat="1" applyAlignment="1">
      <alignment horizontal="right" vertical="top"/>
    </xf>
    <xf numFmtId="164" fontId="0" fillId="0" borderId="0" xfId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10" fontId="7" fillId="0" borderId="10" xfId="2" applyNumberFormat="1" applyFont="1" applyFill="1" applyBorder="1"/>
    <xf numFmtId="10" fontId="7" fillId="10" borderId="10" xfId="2" applyNumberFormat="1" applyFont="1" applyFill="1" applyBorder="1"/>
    <xf numFmtId="0" fontId="5" fillId="11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10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5" fillId="2" borderId="1" xfId="2" applyNumberFormat="1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24" fillId="12" borderId="14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9" fillId="10" borderId="14" xfId="0" applyFont="1" applyFill="1" applyBorder="1" applyAlignment="1">
      <alignment vertical="top"/>
    </xf>
    <xf numFmtId="0" fontId="25" fillId="0" borderId="14" xfId="0" applyFont="1" applyBorder="1" applyAlignment="1">
      <alignment vertical="top"/>
    </xf>
    <xf numFmtId="0" fontId="24" fillId="10" borderId="14" xfId="0" applyFont="1" applyFill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4" xfId="0" applyFont="1" applyBorder="1"/>
    <xf numFmtId="10" fontId="7" fillId="3" borderId="10" xfId="2" applyNumberFormat="1" applyFont="1" applyFill="1" applyBorder="1"/>
    <xf numFmtId="10" fontId="7" fillId="12" borderId="10" xfId="2" applyNumberFormat="1" applyFont="1" applyFill="1" applyBorder="1"/>
    <xf numFmtId="10" fontId="7" fillId="10" borderId="10" xfId="2" applyNumberFormat="1" applyFont="1" applyFill="1" applyBorder="1" applyAlignment="1">
      <alignment horizontal="center"/>
    </xf>
    <xf numFmtId="0" fontId="19" fillId="8" borderId="11" xfId="0" applyFont="1" applyFill="1" applyBorder="1" applyAlignment="1">
      <alignment horizontal="left" vertical="top"/>
    </xf>
    <xf numFmtId="0" fontId="19" fillId="8" borderId="11" xfId="0" applyFont="1" applyFill="1" applyBorder="1" applyAlignment="1">
      <alignment vertical="top"/>
    </xf>
    <xf numFmtId="0" fontId="19" fillId="8" borderId="11" xfId="0" applyFont="1" applyFill="1" applyBorder="1" applyAlignment="1">
      <alignment horizontal="center" vertical="top"/>
    </xf>
    <xf numFmtId="164" fontId="19" fillId="8" borderId="11" xfId="1" applyFont="1" applyFill="1" applyBorder="1" applyAlignment="1">
      <alignment vertical="top"/>
    </xf>
    <xf numFmtId="10" fontId="5" fillId="8" borderId="11" xfId="2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vertical="top"/>
    </xf>
    <xf numFmtId="10" fontId="7" fillId="3" borderId="9" xfId="2" applyNumberFormat="1" applyFont="1" applyFill="1" applyBorder="1"/>
    <xf numFmtId="0" fontId="6" fillId="0" borderId="15" xfId="0" applyFont="1" applyBorder="1" applyAlignment="1">
      <alignment vertical="top"/>
    </xf>
    <xf numFmtId="0" fontId="9" fillId="3" borderId="13" xfId="0" applyFont="1" applyFill="1" applyBorder="1" applyAlignment="1">
      <alignment vertical="top"/>
    </xf>
    <xf numFmtId="10" fontId="7" fillId="12" borderId="16" xfId="2" applyNumberFormat="1" applyFont="1" applyFill="1" applyBorder="1"/>
    <xf numFmtId="0" fontId="25" fillId="0" borderId="13" xfId="0" applyFont="1" applyBorder="1" applyAlignment="1">
      <alignment vertical="top"/>
    </xf>
    <xf numFmtId="10" fontId="7" fillId="3" borderId="16" xfId="2" applyNumberFormat="1" applyFont="1" applyFill="1" applyBorder="1"/>
    <xf numFmtId="0" fontId="6" fillId="0" borderId="13" xfId="0" applyFont="1" applyBorder="1" applyAlignment="1">
      <alignment vertical="top"/>
    </xf>
    <xf numFmtId="10" fontId="7" fillId="9" borderId="10" xfId="2" applyNumberFormat="1" applyFont="1" applyFill="1" applyBorder="1"/>
    <xf numFmtId="0" fontId="5" fillId="8" borderId="12" xfId="0" applyFont="1" applyFill="1" applyBorder="1" applyAlignment="1">
      <alignment vertical="center"/>
    </xf>
    <xf numFmtId="0" fontId="5" fillId="8" borderId="9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4" fillId="14" borderId="14" xfId="0" applyFont="1" applyFill="1" applyBorder="1" applyAlignment="1">
      <alignment vertical="top"/>
    </xf>
    <xf numFmtId="0" fontId="9" fillId="14" borderId="14" xfId="0" applyFont="1" applyFill="1" applyBorder="1" applyAlignment="1">
      <alignment vertical="top"/>
    </xf>
    <xf numFmtId="0" fontId="10" fillId="9" borderId="1" xfId="0" applyFont="1" applyFill="1" applyBorder="1" applyAlignment="1">
      <alignment vertical="top"/>
    </xf>
    <xf numFmtId="4" fontId="10" fillId="9" borderId="1" xfId="0" applyNumberFormat="1" applyFont="1" applyFill="1" applyBorder="1" applyAlignment="1">
      <alignment horizontal="right" vertical="top"/>
    </xf>
    <xf numFmtId="0" fontId="27" fillId="10" borderId="1" xfId="0" applyFont="1" applyFill="1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4" fontId="27" fillId="10" borderId="1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10" fontId="29" fillId="15" borderId="0" xfId="0" applyNumberFormat="1" applyFont="1" applyFill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6947010C-45D4-4095-B8C3-17EA6428737A}"/>
    <cellStyle name="Porcentaje" xfId="2" builtinId="5"/>
  </cellStyles>
  <dxfs count="48">
    <dxf>
      <fill>
        <patternFill>
          <bgColor rgb="FFC00000"/>
        </patternFill>
      </fill>
    </dxf>
    <dxf>
      <fill>
        <patternFill>
          <bgColor theme="2" tint="-0.249977111117893"/>
        </patternFill>
      </fill>
    </dxf>
    <dxf>
      <font>
        <color rgb="FFFF0000"/>
      </font>
    </dxf>
    <dxf>
      <fill>
        <patternFill>
          <bgColor theme="0" tint="-0.34998626667073579"/>
        </patternFill>
      </fill>
    </dxf>
    <dxf>
      <font>
        <color rgb="FFFFC000"/>
      </font>
    </dxf>
    <dxf>
      <fill>
        <patternFill>
          <bgColor rgb="FF00206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ill>
        <patternFill patternType="solid">
          <bgColor theme="5"/>
        </patternFill>
      </fill>
    </dxf>
    <dxf>
      <font>
        <sz val="12"/>
      </font>
    </dxf>
    <dxf>
      <font>
        <sz val="12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7"/>
      </font>
    </dxf>
    <dxf>
      <font>
        <color theme="7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114193</xdr:colOff>
      <xdr:row>3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743797</xdr:colOff>
      <xdr:row>3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144780</xdr:rowOff>
    </xdr:from>
    <xdr:to>
      <xdr:col>3</xdr:col>
      <xdr:colOff>1162262</xdr:colOff>
      <xdr:row>4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44780"/>
          <a:ext cx="4903681" cy="6800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lyn" refreshedDate="46036.408457060184" createdVersion="8" refreshedVersion="8" minRefreshableVersion="3" recordCount="1770" xr:uid="{12C1B1CE-A909-4655-8228-4E64059B743B}">
  <cacheSource type="worksheet">
    <worksheetSource ref="A5:P1775" sheet="POR PROGRAMA"/>
  </cacheSource>
  <cacheFields count="17">
    <cacheField name="Centro gestor" numFmtId="0">
      <sharedItems/>
    </cacheField>
    <cacheField name="Desc.Centro Gestor" numFmtId="0">
      <sharedItems/>
    </cacheField>
    <cacheField name="Programas Y Subprogramas MCJ" numFmtId="0">
      <sharedItems containsBlank="1" count="49">
        <s v="213 Ministerio de Cultura Juventud"/>
        <s v="21374900 ACTIVIDADES CENTRALES"/>
        <s v="21375101 CENTRO INVEST. Y CONSERVACIÓN PATRIMONIO"/>
        <s v="21375102 MUSEO NACIONAL DE COSTA RICA"/>
        <s v="21375103 MUSEO DE ARTE COSTARRICENSE"/>
        <s v="21375104 MUSEO HISTORICO CULTURAL JUAN SANTAMARIA"/>
        <s v="21375105 MUSEO DR. RAFAEL ANGEL CALDERON GUARDIA"/>
        <s v="21375106 MUSEO DE ARTE Y DISEÑO CONTEMPORÁNEO"/>
        <s v="21375107 CENTRO CULTURAL E HISTÓRICO JOSÉ FIGUERE"/>
        <s v="21375108 CASA DE LA CULTURA DE PUNTARENAS"/>
        <s v="21375300 DIRECCIÓN DE GESTIÓN SOCIOCULTURAL"/>
        <s v="21375500 SISTEMA NACIONAL DE BIBLIOTECAS"/>
        <s v="21375800 PROMOCIÓN DE LAS ARTES"/>
        <s v="21375801 CENTRO NACIONAL DE LA MÚSICA"/>
        <s v="21375802 SISTEMA NACIONAL DE EDUCACIÓN MUSICAL"/>
        <s v="21375803 TEATRO NACIONAL"/>
        <s v="21375804 TEATRO POPULAR MELICO SALAZAR"/>
        <s v="21375805 CENTRO COSTAR. DE CINE Y AUDIOVISUAL"/>
        <s v="21375806 CENTRO DE PRODUCCÓN ARTÍSTICA Y CULTURAL"/>
        <s v="21375900 DIRECCIÓN GENERAL DE ARCHIVO NACIONAL"/>
        <s v="21376000 CONSEJO NAC.POLÍTICA PÚBLICA PERSONA JOV"/>
        <s v="213 Ministerio de Cultura Juvent. y Deportes" u="1"/>
        <s v="21375101 DIRECCIÓN DE PATRIMONIO" u="1"/>
        <s v="21375800 DIRECCIÓN DE BANDAS" u="1"/>
        <s v="21375101 DIRECCIÓN DE PATRIMONIO CULTURAL" u="1"/>
        <s v="21375101 Dirección de Patrimonio Cultural " u="1"/>
        <s v="21375300 Gestión y Desarrollo Cultural" u="1"/>
        <s v="21375500 SIST. NAC. DE BIBLIOTECAS" u="1"/>
        <s v="21375500 Información y Comunicación" u="1"/>
        <s v="21375800 Desarrollo Artístico y Extensión Musical" u="1"/>
        <s v="21375802 SIST. NAC. DE EDUCACIÓN MUSICAL" u="1"/>
        <s v="21375805 CENTRO COSTAR. PRODUCCIÓN CINEMATOGRÁFIC" u="1"/>
        <s v="21376000 CONSEJO NAC. PERSONA JOV" u="1"/>
        <s v="21375105 MUSEO DR. RAFAEL A. CALDERON GUARDIA" u="1"/>
        <s v="21375500 SIST. NAC. DE BIBILIOTECAS" u="1"/>
        <s v="21376000 CONSEJO NAC.DE LA PERSONA JOVEN" u="1"/>
        <s v="21375104 MUSEO H. C. JUAN SANTAMARIA" u="1"/>
        <s v="21375105 MUSEO RAFAEL A. CALDERON GUARDIA" u="1"/>
        <s v="21375107 CENTRO C. H. JOSÉ FIGUERE" u="1"/>
        <s v="21375300 DIRECCIÓN GESTIÓN SOCIOCULTURAL" u="1"/>
        <s v="21375500 SIST. NAC. DE BIBLIOTCAS" u="1"/>
        <s v="21375805 CENTRO DE CINE" u="1"/>
        <s v="21376000 CONSEJO NAC. PERSONA JOVEN" u="1"/>
        <s v="21375104 MUSEO H. CULTURAL JUAN SANTAMARIA" u="1"/>
        <s v="21375300 DIRECCIÓM GESTIÓN SOCIOCULTURAL" u="1"/>
        <s v="21375900 DIRECCIÓN ARCHIVO NACIONAL" u="1"/>
        <s v="21375300 D. DESARROLLO SOCIOCULTURAL" u="1"/>
        <s v="21376000 CONSEJO NAC.PERSONA JOVEN" u="1"/>
        <m u="1"/>
      </sharedItems>
    </cacheField>
    <cacheField name="Fondo" numFmtId="0">
      <sharedItems/>
    </cacheField>
    <cacheField name="PosPre" numFmtId="0">
      <sharedItems count="490">
        <s v=""/>
        <s v="E-0"/>
        <s v="E-001"/>
        <s v="E-00101"/>
        <s v="E-00105"/>
        <s v="E-002"/>
        <s v="E-00201"/>
        <s v="E-003"/>
        <s v="E-00301"/>
        <s v="E-00302"/>
        <s v="E-00303"/>
        <s v="E-00304"/>
        <s v="E-00399"/>
        <s v="E-004"/>
        <s v="E0040120074900"/>
        <s v="E0040520074900"/>
        <s v="E-005"/>
        <s v="E0050120074900"/>
        <s v="E0050220074900"/>
        <s v="E0050320074900"/>
        <s v="E0050520074900"/>
        <s v="E-1"/>
        <s v="E-101"/>
        <s v="E-10103"/>
        <s v="E-102"/>
        <s v="E-10201"/>
        <s v="E-10202"/>
        <s v="E-10204"/>
        <s v="E-10299"/>
        <s v="E-103"/>
        <s v="E-10301"/>
        <s v="E-10302"/>
        <s v="E-10303"/>
        <s v="E-10306"/>
        <s v="E-10307"/>
        <s v="E-104"/>
        <s v="E-10404"/>
        <s v="E-10405"/>
        <s v="E-10406"/>
        <s v="E-10499"/>
        <s v="E-105"/>
        <s v="E-10501"/>
        <s v="E-10502"/>
        <s v="E-10503"/>
        <s v="E-10504"/>
        <s v="E-106"/>
        <s v="E-10601"/>
        <s v="E-107"/>
        <s v="E-10701"/>
        <s v="E-10702"/>
        <s v="E-10703"/>
        <s v="E-108"/>
        <s v="E-10801"/>
        <s v="E-10804"/>
        <s v="E-10805"/>
        <s v="E-10807"/>
        <s v="E-10808"/>
        <s v="E-10899"/>
        <s v="E-109"/>
        <s v="E-10999"/>
        <s v="E-199"/>
        <s v="E-19905"/>
        <s v="E-2"/>
        <s v="E-201"/>
        <s v="E-20101"/>
        <s v="E-20104"/>
        <s v="E-202"/>
        <s v="E-20202"/>
        <s v="E-20203"/>
        <s v="E-203"/>
        <s v="E-20304"/>
        <s v="E-204"/>
        <s v="E-20401"/>
        <s v="E-20402"/>
        <s v="E-299"/>
        <s v="E-29901"/>
        <s v="E-29903"/>
        <s v="E-29905"/>
        <s v="E-29906"/>
        <s v="E-29907"/>
        <s v="E-6"/>
        <s v="E-601"/>
        <s v="E6010320074900"/>
        <s v="E6010320274900"/>
        <s v="E6010581274900"/>
        <s v="E-602"/>
        <s v="E-60202"/>
        <s v="E-60299"/>
        <s v="E-603"/>
        <s v="E-60301"/>
        <s v="E-60399"/>
        <s v="E-604"/>
        <s v="E6040221074900"/>
        <s v="E6040221574900"/>
        <s v="E6040222074900"/>
        <s v="E-606"/>
        <s v="E-60601"/>
        <s v="E-607"/>
        <s v="E6070154074900"/>
        <s v="E6070181374900"/>
        <s v="E-5"/>
        <s v="E-501"/>
        <s v="E-50101"/>
        <s v="E-50103"/>
        <s v="E-50104"/>
        <s v="E-50105"/>
        <s v="E-50199"/>
        <s v="E-502"/>
        <s v="E-50201"/>
        <s v="E-50299"/>
        <s v="E-599"/>
        <s v="E-59903"/>
        <s v="E0040120075101"/>
        <s v="E0040520075101"/>
        <s v="E0050120075101"/>
        <s v="E0050220075101"/>
        <s v="E0050320075101"/>
        <s v="E-10203"/>
        <s v="E-10402"/>
        <s v="E-10806"/>
        <s v="E-20102"/>
        <s v="E-20301"/>
        <s v="E-29904"/>
        <s v="E-29999"/>
        <s v="E-50102"/>
        <s v="E6010320075101"/>
        <s v="E6010320275101"/>
        <s v="E6040431675101"/>
        <s v="E6040436275101"/>
        <s v="E6070122575101"/>
        <s v="E-00102"/>
        <s v="E0040120075102"/>
        <s v="E0040520075102"/>
        <s v="E0050120075102"/>
        <s v="E0050220075102"/>
        <s v="E0050320075102"/>
        <s v="E0050520175102"/>
        <s v="E-10102"/>
        <s v="E-10104"/>
        <s v="E-10304"/>
        <s v="E-10305"/>
        <s v="E-10403"/>
        <s v="E-10803"/>
        <s v="E-19999"/>
        <s v="E-20199"/>
        <s v="E-20302"/>
        <s v="E-20303"/>
        <s v="E-20305"/>
        <s v="E-20306"/>
        <s v="E-20399"/>
        <s v="E-29902"/>
        <s v="E6010320075102"/>
        <s v="E6010320275102"/>
        <s v="E0040120075103"/>
        <s v="E0040520075103"/>
        <s v="E0050120075103"/>
        <s v="E0050220075103"/>
        <s v="E0050320075103"/>
        <s v="E0050520075103"/>
        <s v="E-10101"/>
        <s v="E6010320075103"/>
        <s v="E6010320275103"/>
        <s v="E6070155075103"/>
        <s v="E0040120075104"/>
        <s v="E0040520075104"/>
        <s v="E0050120075104"/>
        <s v="E0050220075104"/>
        <s v="E0050320075104"/>
        <s v="E0050520075104"/>
        <s v="E6010320075104"/>
        <s v="E6010320275104"/>
        <s v="E-59902"/>
        <s v="E0040120075105"/>
        <s v="E0040520075105"/>
        <s v="E0050120075105"/>
        <s v="E0050220075105"/>
        <s v="E0050320075105"/>
        <s v="E0050520075105"/>
        <s v="E6010320075105"/>
        <s v="E6010320275105"/>
        <s v="E-59999"/>
        <s v="E0040120075106"/>
        <s v="E0040520075106"/>
        <s v="E0050120075106"/>
        <s v="E0050220075106"/>
        <s v="E0050320075106"/>
        <s v="E0050520075106"/>
        <s v="E-19902"/>
        <s v="E6010320075106"/>
        <s v="E6010320275106"/>
        <s v="E0040120075107"/>
        <s v="E0040520075107"/>
        <s v="E0050120075107"/>
        <s v="E0050220075107"/>
        <s v="E0050320075107"/>
        <s v="E6010320075107"/>
        <s v="E6010320275107"/>
        <s v="E0040120075108"/>
        <s v="E0040520075108"/>
        <s v="E0050120075108"/>
        <s v="E0050220075108"/>
        <s v="E0050320075108"/>
        <s v="E0050520075108"/>
        <s v="E6010320075108"/>
        <s v="E6010320275108"/>
        <s v="E-50106"/>
        <s v="E0040120075300"/>
        <s v="E0040520075300"/>
        <s v="E0050120075300"/>
        <s v="E0050220075300"/>
        <s v="E0050320075300"/>
        <s v="E6010320075300"/>
        <s v="E6010320275300"/>
        <s v="E6070181175300"/>
        <s v="E0040120075500"/>
        <s v="E0040520075500"/>
        <s v="E0050120075500"/>
        <s v="E0050220075500"/>
        <s v="E0050320075500"/>
        <s v="E6010320075500"/>
        <s v="E6010320275500"/>
        <s v="E6070147075500"/>
        <s v="E6070154575500"/>
        <s v="E6070155075500"/>
        <s v="E6070180875500"/>
        <s v="E6070280975500"/>
        <s v="E6070281075500"/>
        <s v="E0040120075800"/>
        <s v="E0040520075800"/>
        <s v="E0050120075800"/>
        <s v="E0050220075800"/>
        <s v="E0050320075800"/>
        <s v="E-10902"/>
        <s v="E6010320075800"/>
        <s v="E6010320275800"/>
        <s v="E6040120075800"/>
        <s v="E-50107"/>
        <s v="E0040120075801"/>
        <s v="E0040520075801"/>
        <s v="E0050120075801"/>
        <s v="E0050220075801"/>
        <s v="E0050320075801"/>
        <s v="E0050520075801"/>
        <s v="E6010320075801"/>
        <s v="E6010320275801"/>
        <s v="E6070180775801"/>
        <s v="E0040120075802"/>
        <s v="E0040520075802"/>
        <s v="E0050120075802"/>
        <s v="E0050220075802"/>
        <s v="E0050320075802"/>
        <s v="E0050520075802"/>
        <s v="E6010320075802"/>
        <s v="E6010320275802"/>
        <s v="E6040222075802"/>
        <s v="E6070180575802"/>
        <s v="E0040120075803"/>
        <s v="E0040520075803"/>
        <s v="E0050120075803"/>
        <s v="E0050220075803"/>
        <s v="E0050320075803"/>
        <s v="E0050520075803"/>
        <s v="E6010320075803"/>
        <s v="E6010320275803"/>
        <s v="E0040120075804"/>
        <s v="E0040520075804"/>
        <s v="E0050120075804"/>
        <s v="E0050220075804"/>
        <s v="E0050320075804"/>
        <s v="E0050520075804"/>
        <s v="E-10401"/>
        <s v="E6010320075804"/>
        <s v="E6010320275804"/>
        <s v="E6070181375804"/>
        <s v="E0040120075805"/>
        <s v="E0040520075805"/>
        <s v="E0050120075805"/>
        <s v="E0050220075805"/>
        <s v="E0050320075805"/>
        <s v="E0050520075805"/>
        <s v="E6010320075805"/>
        <s v="E6010320275805"/>
        <s v="E6070180075805"/>
        <s v="E6070180175805"/>
        <s v="E0040120075806"/>
        <s v="E0040520075806"/>
        <s v="E0050120075806"/>
        <s v="E0050220075806"/>
        <s v="E0050320075806"/>
        <s v="E-10199"/>
        <s v="E6010320075806"/>
        <s v="E6010320275806"/>
        <s v="E6040222075806"/>
        <s v="E6070180575806"/>
        <s v="E-00205"/>
        <s v="E0040120075900"/>
        <s v="E0040520075900"/>
        <s v="E0050120075900"/>
        <s v="E0050220075900"/>
        <s v="E0050320075900"/>
        <s v="E0050520075900"/>
        <s v="E6010320075900"/>
        <s v="E6010320275900"/>
        <s v="E-60602"/>
        <s v="E6070180375900"/>
        <s v="E6070180475900"/>
        <s v="E-50207"/>
        <s v="E0040120076000"/>
        <s v="E0040520076000"/>
        <s v="E0050120076000"/>
        <s v="E0050220076000"/>
        <s v="E0050320076000"/>
        <s v="E0050520076000"/>
        <s v="E6010320076000"/>
        <s v="E6010320276000"/>
        <s v="E6010440176000"/>
        <s v="E6010440276000"/>
        <s v="E6010440376000"/>
        <s v="E6010440476000"/>
        <s v="E6010440576000"/>
        <s v="E6010440676000"/>
        <s v="E6010440776000"/>
        <s v="E6010440876000"/>
        <s v="E6010440976000"/>
        <s v="E6010441076000"/>
        <s v="E6010441176000"/>
        <s v="E6010441276000"/>
        <s v="E6010441376000"/>
        <s v="E6010441476000"/>
        <s v="E6010441576000"/>
        <s v="E6010441676000"/>
        <s v="E6010441776000"/>
        <s v="E6010441876000"/>
        <s v="E6010441976000"/>
        <s v="E6010442076000"/>
        <s v="E6010442176000"/>
        <s v="E6010442276000"/>
        <s v="E6010442376000"/>
        <s v="E6010442476000"/>
        <s v="E6010442576000"/>
        <s v="E6010442676000"/>
        <s v="E6010442776000"/>
        <s v="E6010442876000"/>
        <s v="E6010442976000"/>
        <s v="E6010443076000"/>
        <s v="E6010443176000"/>
        <s v="E6010443276000"/>
        <s v="E6010443376000"/>
        <s v="E6010443476000"/>
        <s v="E6010443576000"/>
        <s v="E6010443676000"/>
        <s v="E6010443776000" u="1"/>
        <s v="E6010443876000" u="1"/>
        <s v="E6010443976000" u="1"/>
        <s v="E6010444076000" u="1"/>
        <s v="E6010444176000" u="1"/>
        <s v="E6010444276000" u="1"/>
        <s v="E6010444376000" u="1"/>
        <s v="E6010444476000" u="1"/>
        <s v="E6010444576000" u="1"/>
        <s v="E6010444676000" u="1"/>
        <s v="E6010444776000" u="1"/>
        <s v="E6010444876000" u="1"/>
        <s v="E6010444976000" u="1"/>
        <s v="E6010445076000" u="1"/>
        <s v="E6010445176000" u="1"/>
        <s v="E6010445276000" u="1"/>
        <s v="E6010445376000" u="1"/>
        <s v="E6010445476000" u="1"/>
        <s v="E6010445576000" u="1"/>
        <s v="E6010445676000" u="1"/>
        <s v="E6010445776000" u="1"/>
        <s v="E6010445876000" u="1"/>
        <s v="E6010445976000" u="1"/>
        <s v="E6010446076000" u="1"/>
        <s v="E6010446176000" u="1"/>
        <s v="E6010446276000" u="1"/>
        <s v="E6010446376000" u="1"/>
        <s v="E6010446476000" u="1"/>
        <s v="E6010446576000" u="1"/>
        <s v="E6010446676000" u="1"/>
        <s v="E6010446776000" u="1"/>
        <s v="E6010446876000" u="1"/>
        <s v="E6010446976000" u="1"/>
        <s v="E6010447076000" u="1"/>
        <s v="E6010447176000" u="1"/>
        <s v="E6010447276000" u="1"/>
        <s v="E6010447376000" u="1"/>
        <s v="E6010447476000" u="1"/>
        <s v="E6010447576000" u="1"/>
        <s v="E6010447676000" u="1"/>
        <s v="E6010447776000" u="1"/>
        <s v="E6010447876000" u="1"/>
        <s v="E6010447976000" u="1"/>
        <s v="E6010448076000" u="1"/>
        <s v="E6010448176000" u="1"/>
        <s v="E6010448276000" u="1"/>
        <s v="E6010448376000" u="1"/>
        <s v="E6010448476000" u="1"/>
        <s v="E6010448576000" u="1"/>
        <s v="E6010448676000" u="1"/>
        <s v="E6010448776000" u="1"/>
        <s v="E6010448876000" u="1"/>
        <s v="E6010448976000" u="1"/>
        <s v="E6010449076000" u="1"/>
        <s v="E6010449176000" u="1"/>
        <s v="E6070100175900" u="1"/>
        <s v="E6070100375900" u="1"/>
        <s v="E6010400176000" u="1"/>
        <s v="E6010400276000" u="1"/>
        <s v="E6010400376000" u="1"/>
        <s v="E6010400476000" u="1"/>
        <s v="E6010400576000" u="1"/>
        <s v="E6010400676000" u="1"/>
        <s v="E6010400776000" u="1"/>
        <s v="E6010400876000" u="1"/>
        <s v="E6010400976000" u="1"/>
        <s v="E6010401076000" u="1"/>
        <s v="E6010401176000" u="1"/>
        <s v="E6010401276000" u="1"/>
        <s v="E6010401376000" u="1"/>
        <s v="E6010401476000" u="1"/>
        <s v="E6010401576000" u="1"/>
        <s v="E6010401676000" u="1"/>
        <s v="E6010401776000" u="1"/>
        <s v="E6010401876000" u="1"/>
        <s v="E6010401976000" u="1"/>
        <s v="E6010402076000" u="1"/>
        <s v="E6010402176000" u="1"/>
        <s v="E6010402276000" u="1"/>
        <s v="E6010402376000" u="1"/>
        <s v="E6010402476000" u="1"/>
        <s v="E6010402576000" u="1"/>
        <s v="E6010402676000" u="1"/>
        <s v="E6010402776000" u="1"/>
        <s v="E6010402876000" u="1"/>
        <s v="E6010402976000" u="1"/>
        <s v="E6010403076000" u="1"/>
        <s v="E6010403176000" u="1"/>
        <s v="E6010403276000" u="1"/>
        <s v="E6010403376000" u="1"/>
        <s v="E6010403476000" u="1"/>
        <s v="E6010403576000" u="1"/>
        <s v="E6010403676000" u="1"/>
        <s v="E6010403776000" u="1"/>
        <s v="E6010403876000" u="1"/>
        <s v="E6010403976000" u="1"/>
        <s v="E6010404076000" u="1"/>
        <s v="E6010404176000" u="1"/>
        <s v="E6010404276000" u="1"/>
        <s v="E6010404376000" u="1"/>
        <s v="E6010404476000" u="1"/>
        <s v="E6010404576000" u="1"/>
        <s v="E6010404676000" u="1"/>
        <s v="E6010404776000" u="1"/>
        <s v="E6010404876000" u="1"/>
        <s v="E6010404976000" u="1"/>
        <s v="E6010405076000" u="1"/>
        <s v="E6010405176000" u="1"/>
        <s v="E6010405276000" u="1"/>
        <s v="E6010405376000" u="1"/>
        <s v="E6010405476000" u="1"/>
        <s v="E6010405576000" u="1"/>
        <s v="E6010405676000" u="1"/>
        <s v="E6010405776000" u="1"/>
        <s v="E6010405876000" u="1"/>
        <s v="E6010405976000" u="1"/>
        <s v="E6010406076000" u="1"/>
        <s v="E6010406176000" u="1"/>
        <s v="E6010406276000" u="1"/>
        <s v="E6010406376000" u="1"/>
        <s v="E6010406476000" u="1"/>
        <s v="E6010406576000" u="1"/>
        <s v="E6010406676000" u="1"/>
        <s v="E6010406776000" u="1"/>
        <s v="E6010406876000" u="1"/>
        <s v="E6010406976000" u="1"/>
        <s v="E6010407076000" u="1"/>
        <s v="E6010407176000" u="1"/>
        <s v="E6010407276000" u="1"/>
        <s v="E6010407376000" u="1"/>
        <s v="E6010407476000" u="1"/>
        <s v="E6010407576000" u="1"/>
        <s v="E6010407676000" u="1"/>
        <s v="E6010407776000" u="1"/>
        <s v="E6010407876000" u="1"/>
        <s v="E6010407976000" u="1"/>
        <s v="E6010408076000" u="1"/>
        <s v="E6010408176000" u="1"/>
        <s v="E6010408276000" u="1"/>
      </sharedItems>
    </cacheField>
    <cacheField name="Desc.Pos.Presup." numFmtId="0">
      <sharedItems/>
    </cacheField>
    <cacheField name="Ley de Presupuesto" numFmtId="0">
      <sharedItems containsSemiMixedTypes="0" containsString="0" containsNumber="1" containsInteger="1" minValue="0" maxValue="49205644842"/>
    </cacheField>
    <cacheField name="Presupuesto Actual" numFmtId="0">
      <sharedItems containsSemiMixedTypes="0" containsString="0" containsNumber="1" minValue="0" maxValue="48994626030.300003"/>
    </cacheField>
    <cacheField name="Cuota Liberación" numFmtId="0">
      <sharedItems containsSemiMixedTypes="0" containsString="0" containsNumber="1" minValue="0" maxValue="48994626030.300003"/>
    </cacheField>
    <cacheField name="Solicitado" numFmtId="0">
      <sharedItems containsSemiMixedTypes="0" containsString="0" containsNumber="1" containsInteger="1" minValue="0" maxValue="0"/>
    </cacheField>
    <cacheField name="Comprometido" numFmtId="0">
      <sharedItems containsSemiMixedTypes="0" containsString="0" containsNumber="1" minValue="0" maxValue="114458781.98"/>
    </cacheField>
    <cacheField name="Recepción Mercancía" numFmtId="0">
      <sharedItems containsSemiMixedTypes="0" containsString="0" containsNumber="1" containsInteger="1" minValue="0" maxValue="0"/>
    </cacheField>
    <cacheField name="Devengado" numFmtId="0">
      <sharedItems containsSemiMixedTypes="0" containsString="0" containsNumber="1" minValue="0" maxValue="45286309468.460007"/>
    </cacheField>
    <cacheField name="Pagado" numFmtId="0">
      <sharedItems containsSemiMixedTypes="0" containsString="0" containsNumber="1" minValue="0" maxValue="44329728798.43"/>
    </cacheField>
    <cacheField name="Disponible Presupuesto" numFmtId="0">
      <sharedItems containsSemiMixedTypes="0" containsString="0" containsNumber="1" minValue="-766305.58" maxValue="3593857779.8599997"/>
    </cacheField>
    <cacheField name="% Ejecución" numFmtId="10">
      <sharedItems containsSemiMixedTypes="0" containsString="0" containsNumber="1" minValue="0" maxValue="1.0255435193333333"/>
    </cacheField>
    <cacheField name="Porcentaje" numFmtId="0" formula="Devengado/'Presupuesto 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0">
  <r>
    <s v="213"/>
    <s v="Ministerio de Cultura Juventud"/>
    <x v="0"/>
    <s v="001"/>
    <x v="0"/>
    <s v=""/>
    <n v="49205644842"/>
    <n v="48994626030.300003"/>
    <n v="48994626030.300003"/>
    <n v="0"/>
    <n v="114458781.98"/>
    <n v="0"/>
    <n v="45286309468.460007"/>
    <n v="44329728798.43"/>
    <n v="3593857779.8599997"/>
    <n v="0.9243117692224726"/>
  </r>
  <r>
    <s v="21374900"/>
    <s v="ACTIVIDADES CENTRALES"/>
    <x v="1"/>
    <s v="001"/>
    <x v="0"/>
    <s v=""/>
    <n v="9499120103"/>
    <n v="9355978711.5"/>
    <n v="9355978711.5"/>
    <n v="0"/>
    <n v="93388955.510000005"/>
    <n v="0"/>
    <n v="8811527606.6499996"/>
    <n v="8557619489.3199997"/>
    <n v="451062149.33999997"/>
    <n v="0.94180714582208458"/>
  </r>
  <r>
    <s v="21374900"/>
    <s v="ACTIVIDADES CENTRALES"/>
    <x v="1"/>
    <s v="001"/>
    <x v="1"/>
    <s v="REMUNERACIONES"/>
    <n v="3521041243"/>
    <n v="3377170173.5"/>
    <n v="3377170173.5"/>
    <n v="0"/>
    <n v="0"/>
    <n v="0"/>
    <n v="3197904572.9699998"/>
    <n v="3197904572.9699998"/>
    <n v="179265600.53"/>
    <n v="0.94691839874204076"/>
  </r>
  <r>
    <s v="21374900"/>
    <s v="ACTIVIDADES CENTRALES"/>
    <x v="1"/>
    <s v="001"/>
    <x v="2"/>
    <s v="REMUNERACIONES BASICAS"/>
    <n v="1590513028"/>
    <n v="1624251255.5"/>
    <n v="1624251255.5"/>
    <n v="0"/>
    <n v="0"/>
    <n v="0"/>
    <n v="1551984546.6700001"/>
    <n v="1551984546.6700001"/>
    <n v="72266708.829999998"/>
    <n v="0.95550767863943942"/>
  </r>
  <r>
    <s v="21374900"/>
    <s v="ACTIVIDADES CENTRALES"/>
    <x v="1"/>
    <s v="001"/>
    <x v="3"/>
    <s v="SUELDOS PARA CARGOS FIJOS"/>
    <n v="1580513028"/>
    <n v="1614251255.5"/>
    <n v="1614251255.5"/>
    <n v="0"/>
    <n v="0"/>
    <n v="0"/>
    <n v="1546911071.6700001"/>
    <n v="1546911071.6700001"/>
    <n v="67340183.829999998"/>
    <n v="0.95828395139817202"/>
  </r>
  <r>
    <s v="21374900"/>
    <s v="ACTIVIDADES CENTRALES"/>
    <x v="1"/>
    <s v="001"/>
    <x v="4"/>
    <s v="SUPLENCIAS"/>
    <n v="10000000"/>
    <n v="10000000"/>
    <n v="10000000"/>
    <n v="0"/>
    <n v="0"/>
    <n v="0"/>
    <n v="5073475"/>
    <n v="5073475"/>
    <n v="4926525"/>
    <n v="0.50734749999999995"/>
  </r>
  <r>
    <s v="21374900"/>
    <s v="ACTIVIDADES CENTRALES"/>
    <x v="1"/>
    <s v="001"/>
    <x v="5"/>
    <s v="REMUNERACIONES EVENTUALES"/>
    <n v="20000000"/>
    <n v="20000000"/>
    <n v="20000000"/>
    <n v="0"/>
    <n v="0"/>
    <n v="0"/>
    <n v="19985790.579999998"/>
    <n v="19985790.579999998"/>
    <n v="14209.42"/>
    <n v="0.9992895289999999"/>
  </r>
  <r>
    <s v="21374900"/>
    <s v="ACTIVIDADES CENTRALES"/>
    <x v="1"/>
    <s v="001"/>
    <x v="6"/>
    <s v="TIEMPO EXTRAORDINARIO"/>
    <n v="20000000"/>
    <n v="20000000"/>
    <n v="20000000"/>
    <n v="0"/>
    <n v="0"/>
    <n v="0"/>
    <n v="19985790.579999998"/>
    <n v="19985790.579999998"/>
    <n v="14209.42"/>
    <n v="0.9992895289999999"/>
  </r>
  <r>
    <s v="21374900"/>
    <s v="ACTIVIDADES CENTRALES"/>
    <x v="1"/>
    <s v="001"/>
    <x v="7"/>
    <s v="INCENTIVOS SALARIALES"/>
    <n v="1295520669"/>
    <n v="1128033903"/>
    <n v="1128033903"/>
    <n v="0"/>
    <n v="0"/>
    <n v="0"/>
    <n v="1046299872.96"/>
    <n v="1046299872.96"/>
    <n v="81734030.040000007"/>
    <n v="0.9275429312695046"/>
  </r>
  <r>
    <s v="21374900"/>
    <s v="ACTIVIDADES CENTRALES"/>
    <x v="1"/>
    <s v="001"/>
    <x v="8"/>
    <s v="RETRIBUCION POR AÑOS SERVIDOS"/>
    <n v="380800000"/>
    <n v="302600000"/>
    <n v="302600000"/>
    <n v="0"/>
    <n v="0"/>
    <n v="0"/>
    <n v="280152042.37"/>
    <n v="280152042.37"/>
    <n v="22447957.629999999"/>
    <n v="0.92581639910773295"/>
  </r>
  <r>
    <s v="21374900"/>
    <s v="ACTIVIDADES CENTRALES"/>
    <x v="1"/>
    <s v="001"/>
    <x v="9"/>
    <s v="RESTRICCION AL EJERCICIO LIBERAL DE LA PROFESION"/>
    <n v="400205512"/>
    <n v="341205512"/>
    <n v="341205512"/>
    <n v="0"/>
    <n v="0"/>
    <n v="0"/>
    <n v="311756043.44"/>
    <n v="311756043.44"/>
    <n v="29449468.559999999"/>
    <n v="0.91368993898316619"/>
  </r>
  <r>
    <s v="21374900"/>
    <s v="ACTIVIDADES CENTRALES"/>
    <x v="1"/>
    <s v="001"/>
    <x v="10"/>
    <s v="DECIMOTERCER MES"/>
    <n v="223736769"/>
    <n v="219450003"/>
    <n v="219450003"/>
    <n v="0"/>
    <n v="0"/>
    <n v="0"/>
    <n v="201074185.59"/>
    <n v="201074185.59"/>
    <n v="18375817.41"/>
    <n v="0.9162642189164153"/>
  </r>
  <r>
    <s v="21374900"/>
    <s v="ACTIVIDADES CENTRALES"/>
    <x v="1"/>
    <s v="001"/>
    <x v="11"/>
    <s v="SALARIO ESCOLAR"/>
    <n v="190478388"/>
    <n v="178478388"/>
    <n v="178478388"/>
    <n v="0"/>
    <n v="0"/>
    <n v="0"/>
    <n v="175621421.08000001"/>
    <n v="175621421.08000001"/>
    <n v="2856966.92"/>
    <n v="0.98399264498063488"/>
  </r>
  <r>
    <s v="21374900"/>
    <s v="ACTIVIDADES CENTRALES"/>
    <x v="1"/>
    <s v="001"/>
    <x v="12"/>
    <s v="OTROS INCENTIVOS SALARIALES"/>
    <n v="100300000"/>
    <n v="86300000"/>
    <n v="86300000"/>
    <n v="0"/>
    <n v="0"/>
    <n v="0"/>
    <n v="77696180.480000004"/>
    <n v="77696180.480000004"/>
    <n v="8603819.5199999996"/>
    <n v="0.90030336593279259"/>
  </r>
  <r>
    <s v="21374900"/>
    <s v="ACTIVIDADES CENTRALES"/>
    <x v="1"/>
    <s v="001"/>
    <x v="13"/>
    <s v="CONTRIB. PATRONALES AL DES. Y LA SEGURIDAD SOCIAL"/>
    <n v="262713451"/>
    <n v="257695928"/>
    <n v="257695928"/>
    <n v="0"/>
    <n v="0"/>
    <n v="0"/>
    <n v="246281380"/>
    <n v="246281380"/>
    <n v="11414548"/>
    <n v="0.95570536139787199"/>
  </r>
  <r>
    <s v="21374900"/>
    <s v="ACTIVIDADES CENTRALES"/>
    <x v="1"/>
    <s v="001"/>
    <x v="14"/>
    <s v="CCSS CONTRIBUCION PATRONAL SEGURO SALUD (CONTRIBUCION PATRONAL SEGURO DE SALUD, SEGUN LEY NO. 17 DEL 22 DE OCTUBRE DE 1943, LEY"/>
    <n v="249240966"/>
    <n v="244480752"/>
    <n v="244480752"/>
    <n v="0"/>
    <n v="0"/>
    <n v="0"/>
    <n v="233563033"/>
    <n v="233563033"/>
    <n v="10917719"/>
    <n v="0.95534323700051449"/>
  </r>
  <r>
    <s v="21374900"/>
    <s v="ACTIVIDADES CENTRALES"/>
    <x v="1"/>
    <s v="001"/>
    <x v="15"/>
    <s v="BANCO POPULAR Y DE DESARROLLO COMUNAL. (BPDC) (SEGUN LEY NO. 4351 DEL 11 DE JULIO DE 1969, LEY ORGANICA DEL B.P.D.C.)."/>
    <n v="13472485"/>
    <n v="13215176"/>
    <n v="13215176"/>
    <n v="0"/>
    <n v="0"/>
    <n v="0"/>
    <n v="12718347"/>
    <n v="12718347"/>
    <n v="496829"/>
    <n v="0.96240466263937763"/>
  </r>
  <r>
    <s v="21374900"/>
    <s v="ACTIVIDADES CENTRALES"/>
    <x v="1"/>
    <s v="001"/>
    <x v="16"/>
    <s v="CONTRIB PATRONALES A FOND PENS Y OTROS FOND CAPIT."/>
    <n v="352294095"/>
    <n v="347189087"/>
    <n v="347189087"/>
    <n v="0"/>
    <n v="0"/>
    <n v="0"/>
    <n v="333352982.75999999"/>
    <n v="333352982.75999999"/>
    <n v="13836104.24"/>
    <n v="0.96014821675544193"/>
  </r>
  <r>
    <s v="21374900"/>
    <s v="ACTIVIDADES CENTRALES"/>
    <x v="1"/>
    <s v="001"/>
    <x v="17"/>
    <s v="CCSS CONTRIBUCION PATRONAL SEGURO PENSIONES (CONTRIBUCION PATRONAL SEGURO DE PENSIONES, SEGUN LEY NO. 17 DEL 22 DE OCTUBRE DE 1943, LEY"/>
    <n v="146041733"/>
    <n v="143252505"/>
    <n v="143252505"/>
    <n v="0"/>
    <n v="0"/>
    <n v="0"/>
    <n v="136832501"/>
    <n v="136832501"/>
    <n v="6420004"/>
    <n v="0.9551840018434582"/>
  </r>
  <r>
    <s v="21374900"/>
    <s v="ACTIVIDADES CENTRALES"/>
    <x v="1"/>
    <s v="001"/>
    <x v="18"/>
    <s v="CCSS APORTE PATRONAL REGIMEN PENSIONES (APORTE PATRONAL AL REGIMEN DE PENSIONES, SEGUN LEY DE PROTECCION AL TRABAJADOR NO. 7983 DEL 16"/>
    <n v="80834908"/>
    <n v="79291055"/>
    <n v="79291055"/>
    <n v="0"/>
    <n v="0"/>
    <n v="0"/>
    <n v="75049090"/>
    <n v="75049090"/>
    <n v="4241965"/>
    <n v="0.94650134242759165"/>
  </r>
  <r>
    <s v="21374900"/>
    <s v="ACTIVIDADES CENTRALES"/>
    <x v="1"/>
    <s v="001"/>
    <x v="19"/>
    <s v="CCSS APORTE PATRONAL FONDO CAPITALIZACION LABORAL (APORTE PATRONAL AL FONDO DE CAPITALIZACION LABORAL, SEGUN LEY DE PROTECCION AL TRABAJADOR"/>
    <n v="40417454"/>
    <n v="39645527"/>
    <n v="39645527"/>
    <n v="0"/>
    <n v="0"/>
    <n v="0"/>
    <n v="38044334"/>
    <n v="38044334"/>
    <n v="1601193"/>
    <n v="0.95961226596886962"/>
  </r>
  <r>
    <s v="21374900"/>
    <s v="ACTIVIDADES CENTRALES"/>
    <x v="1"/>
    <s v="001"/>
    <x v="20"/>
    <s v="ASOCIACION DE EMPLEADOS DEL MINISTERIO DE CULTURA Y JUVENTUD (ASEMICULTURA). (APORTE PATRONAL A LA ASOCIACION DE EMPLEADOS DEL MINISTERIO DE CULTURA"/>
    <n v="85000000"/>
    <n v="85000000"/>
    <n v="85000000"/>
    <n v="0"/>
    <n v="0"/>
    <n v="0"/>
    <n v="83427057.760000005"/>
    <n v="83427057.760000005"/>
    <n v="1572942.24"/>
    <n v="0.9814947971764707"/>
  </r>
  <r>
    <s v="21374900"/>
    <s v="ACTIVIDADES CENTRALES"/>
    <x v="1"/>
    <s v="001"/>
    <x v="21"/>
    <s v="SERVICIOS"/>
    <n v="1713090497"/>
    <n v="1574756779"/>
    <n v="1574756779"/>
    <n v="0"/>
    <n v="80588211.900000006"/>
    <n v="0"/>
    <n v="1342296565.8399999"/>
    <n v="1114244130.49"/>
    <n v="151872001.25999999"/>
    <n v="0.85238341802369211"/>
  </r>
  <r>
    <s v="21374900"/>
    <s v="ACTIVIDADES CENTRALES"/>
    <x v="1"/>
    <s v="001"/>
    <x v="22"/>
    <s v="ALQUILERES"/>
    <n v="18645356"/>
    <n v="19923149"/>
    <n v="19923149"/>
    <n v="0"/>
    <n v="3170542.23"/>
    <n v="0"/>
    <n v="15137149.1"/>
    <n v="15137149.1"/>
    <n v="1615457.67"/>
    <n v="0.75977693586490769"/>
  </r>
  <r>
    <s v="21374900"/>
    <s v="ACTIVIDADES CENTRALES"/>
    <x v="1"/>
    <s v="001"/>
    <x v="23"/>
    <s v="ALQUILER DE EQUIPO DE COMPUTO"/>
    <n v="18645356"/>
    <n v="19923149"/>
    <n v="19923149"/>
    <n v="0"/>
    <n v="3170542.23"/>
    <n v="0"/>
    <n v="15137149.1"/>
    <n v="15137149.1"/>
    <n v="1615457.67"/>
    <n v="0.75977693586490769"/>
  </r>
  <r>
    <s v="21374900"/>
    <s v="ACTIVIDADES CENTRALES"/>
    <x v="1"/>
    <s v="001"/>
    <x v="24"/>
    <s v="SERVICIOS BASICOS"/>
    <n v="161805586"/>
    <n v="166805586"/>
    <n v="166805586"/>
    <n v="0"/>
    <n v="19924639.489999998"/>
    <n v="0"/>
    <n v="122187960.54000001"/>
    <n v="72661205.209999993"/>
    <n v="24692985.969999999"/>
    <n v="0.73251719843482943"/>
  </r>
  <r>
    <s v="21374900"/>
    <s v="ACTIVIDADES CENTRALES"/>
    <x v="1"/>
    <s v="001"/>
    <x v="25"/>
    <s v="SERVICIO DE AGUA Y ALCANTARILLADO"/>
    <n v="30000000"/>
    <n v="35000000"/>
    <n v="35000000"/>
    <n v="0"/>
    <n v="0"/>
    <n v="0"/>
    <n v="28487757"/>
    <n v="23266399"/>
    <n v="6512243"/>
    <n v="0.81393591428571432"/>
  </r>
  <r>
    <s v="21374900"/>
    <s v="ACTIVIDADES CENTRALES"/>
    <x v="1"/>
    <s v="001"/>
    <x v="26"/>
    <s v="SERVICIO DE ENERGIA ELECTRICA"/>
    <n v="40000000"/>
    <n v="40000000"/>
    <n v="40000000"/>
    <n v="0"/>
    <n v="0"/>
    <n v="0"/>
    <n v="32971244.809999999"/>
    <n v="24814331.609999999"/>
    <n v="7028755.1900000004"/>
    <n v="0.82428112025"/>
  </r>
  <r>
    <s v="21374900"/>
    <s v="ACTIVIDADES CENTRALES"/>
    <x v="1"/>
    <s v="001"/>
    <x v="27"/>
    <s v="SERVICIO DE TELECOMUNICACIONES"/>
    <n v="73475053"/>
    <n v="73475053"/>
    <n v="73475053"/>
    <n v="0"/>
    <n v="19833787.489999998"/>
    <n v="0"/>
    <n v="50414568.289999999"/>
    <n v="14266084.16"/>
    <n v="3226697.22"/>
    <n v="0.68614538175290596"/>
  </r>
  <r>
    <s v="21374900"/>
    <s v="ACTIVIDADES CENTRALES"/>
    <x v="1"/>
    <s v="001"/>
    <x v="28"/>
    <s v="OTROS SERVICIOS BASICOS"/>
    <n v="18330533"/>
    <n v="18330533"/>
    <n v="18330533"/>
    <n v="0"/>
    <n v="90852"/>
    <n v="0"/>
    <n v="10314390.439999999"/>
    <n v="10314390.439999999"/>
    <n v="7925290.5599999996"/>
    <n v="0.56268906310580269"/>
  </r>
  <r>
    <s v="21374900"/>
    <s v="ACTIVIDADES CENTRALES"/>
    <x v="1"/>
    <s v="001"/>
    <x v="29"/>
    <s v="SERVICIOS COMERCIALES Y FINANCIEROS"/>
    <n v="255057513"/>
    <n v="209807278"/>
    <n v="209807278"/>
    <n v="0"/>
    <n v="35782142.119999997"/>
    <n v="0"/>
    <n v="144040309.37"/>
    <n v="58966515.700000003"/>
    <n v="29984826.510000002"/>
    <n v="0.68653628579081039"/>
  </r>
  <r>
    <s v="21374900"/>
    <s v="ACTIVIDADES CENTRALES"/>
    <x v="1"/>
    <s v="001"/>
    <x v="30"/>
    <s v="INFORMACION"/>
    <n v="2212330"/>
    <n v="2212330"/>
    <n v="2212330"/>
    <n v="0"/>
    <n v="1631349.45"/>
    <n v="0"/>
    <n v="228983.2"/>
    <n v="228983.2"/>
    <n v="351997.35"/>
    <n v="0.10350318442546999"/>
  </r>
  <r>
    <s v="21374900"/>
    <s v="ACTIVIDADES CENTRALES"/>
    <x v="1"/>
    <s v="001"/>
    <x v="31"/>
    <s v="PUBLICIDAD Y PROPAGANDA"/>
    <n v="44000000"/>
    <n v="32201182"/>
    <n v="32201182"/>
    <n v="0"/>
    <n v="7892808.6600000001"/>
    <n v="0"/>
    <n v="22389278.539999999"/>
    <n v="19689278.559999999"/>
    <n v="1919094.8"/>
    <n v="0.69529368642430578"/>
  </r>
  <r>
    <s v="21374900"/>
    <s v="ACTIVIDADES CENTRALES"/>
    <x v="1"/>
    <s v="001"/>
    <x v="32"/>
    <s v="IMPRESION, ENCUADERNACION Y OTROS"/>
    <n v="350000"/>
    <n v="0"/>
    <n v="0"/>
    <n v="0"/>
    <n v="0"/>
    <n v="0"/>
    <n v="0"/>
    <n v="0"/>
    <n v="0"/>
    <n v="0"/>
  </r>
  <r>
    <s v="21374900"/>
    <s v="ACTIVIDADES CENTRALES"/>
    <x v="1"/>
    <s v="001"/>
    <x v="33"/>
    <s v="COMIS. Y GASTOS POR SERV. FINANCIEROS Y COMERCIAL."/>
    <n v="22447434"/>
    <n v="21856045"/>
    <n v="21856045"/>
    <n v="0"/>
    <n v="3588062.38"/>
    <n v="0"/>
    <n v="16594623.800000001"/>
    <n v="5012975.54"/>
    <n v="1673358.82"/>
    <n v="0.75926929140198973"/>
  </r>
  <r>
    <s v="21374900"/>
    <s v="ACTIVIDADES CENTRALES"/>
    <x v="1"/>
    <s v="001"/>
    <x v="34"/>
    <s v="SERVICIOS DE TECNOLOGIAS DE INFORMACION"/>
    <n v="186047749"/>
    <n v="153537721"/>
    <n v="153537721"/>
    <n v="0"/>
    <n v="22669921.629999999"/>
    <n v="0"/>
    <n v="104827423.83"/>
    <n v="34035278.399999999"/>
    <n v="26040375.539999999"/>
    <n v="0.68274703536859194"/>
  </r>
  <r>
    <s v="21374900"/>
    <s v="ACTIVIDADES CENTRALES"/>
    <x v="1"/>
    <s v="001"/>
    <x v="35"/>
    <s v="SERVICIOS DE GESTION Y APOYO"/>
    <n v="930238522"/>
    <n v="585453156"/>
    <n v="585453156"/>
    <n v="0"/>
    <n v="14734232.68"/>
    <n v="0"/>
    <n v="526884119.25"/>
    <n v="511136350.44999999"/>
    <n v="43834804.07"/>
    <n v="0.89995948241160395"/>
  </r>
  <r>
    <s v="21374900"/>
    <s v="ACTIVIDADES CENTRALES"/>
    <x v="1"/>
    <s v="001"/>
    <x v="36"/>
    <s v="SERVICIOS EN CIENCIAS ECONOMICAS Y SOCIALES"/>
    <n v="206250000"/>
    <n v="15000000"/>
    <n v="15000000"/>
    <n v="0"/>
    <n v="0"/>
    <n v="0"/>
    <n v="14999314.16"/>
    <n v="14999314.16"/>
    <n v="685.84"/>
    <n v="0.99995427733333331"/>
  </r>
  <r>
    <s v="21374900"/>
    <s v="ACTIVIDADES CENTRALES"/>
    <x v="1"/>
    <s v="001"/>
    <x v="37"/>
    <s v="SERVICIOS INFORMATICOS"/>
    <n v="8508900"/>
    <n v="28081205.530000001"/>
    <n v="28081205.530000001"/>
    <n v="0"/>
    <n v="0"/>
    <n v="0"/>
    <n v="5672600"/>
    <n v="5672600"/>
    <n v="22408605.530000001"/>
    <n v="0.20200699695530486"/>
  </r>
  <r>
    <s v="21374900"/>
    <s v="ACTIVIDADES CENTRALES"/>
    <x v="1"/>
    <s v="001"/>
    <x v="38"/>
    <s v="SERVICIOS GENERALES"/>
    <n v="599759994"/>
    <n v="521844056.47000003"/>
    <n v="521844056.47000003"/>
    <n v="0"/>
    <n v="14734232.68"/>
    <n v="0"/>
    <n v="496777401.10000002"/>
    <n v="481064932.30000001"/>
    <n v="10332422.689999999"/>
    <n v="0.95196523739378636"/>
  </r>
  <r>
    <s v="21374900"/>
    <s v="ACTIVIDADES CENTRALES"/>
    <x v="1"/>
    <s v="001"/>
    <x v="39"/>
    <s v="OTROS SERVICIOS DE GESTION Y APOYO"/>
    <n v="115719628"/>
    <n v="20527894"/>
    <n v="20527894"/>
    <n v="0"/>
    <n v="0"/>
    <n v="0"/>
    <n v="9434803.9900000002"/>
    <n v="9399503.9900000002"/>
    <n v="11093090.01"/>
    <n v="0.45960895891220016"/>
  </r>
  <r>
    <s v="21374900"/>
    <s v="ACTIVIDADES CENTRALES"/>
    <x v="1"/>
    <s v="001"/>
    <x v="40"/>
    <s v="GASTOS DE VIAJE Y DE TRANSPORTE"/>
    <n v="36522600"/>
    <n v="41172600"/>
    <n v="41172600"/>
    <n v="0"/>
    <n v="0"/>
    <n v="0"/>
    <n v="37767350.57"/>
    <n v="37729550.57"/>
    <n v="3405249.43"/>
    <n v="0.91729331084264776"/>
  </r>
  <r>
    <s v="21374900"/>
    <s v="ACTIVIDADES CENTRALES"/>
    <x v="1"/>
    <s v="001"/>
    <x v="41"/>
    <s v="TRANSPORTE DENTRO DEL PAIS"/>
    <n v="650000"/>
    <n v="1000000"/>
    <n v="1000000"/>
    <n v="0"/>
    <n v="0"/>
    <n v="0"/>
    <n v="780724.79"/>
    <n v="780724.79"/>
    <n v="219275.21"/>
    <n v="0.78072479000000006"/>
  </r>
  <r>
    <s v="21374900"/>
    <s v="ACTIVIDADES CENTRALES"/>
    <x v="1"/>
    <s v="001"/>
    <x v="42"/>
    <s v="VIATICOS DENTRO DEL PAIS"/>
    <n v="29372600"/>
    <n v="31372600"/>
    <n v="31372600"/>
    <n v="0"/>
    <n v="0"/>
    <n v="0"/>
    <n v="29869000"/>
    <n v="29831200"/>
    <n v="1503600"/>
    <n v="0.9520728278816547"/>
  </r>
  <r>
    <s v="21374900"/>
    <s v="ACTIVIDADES CENTRALES"/>
    <x v="1"/>
    <s v="001"/>
    <x v="43"/>
    <s v="TRANSPORTE EN EL EXTERIOR"/>
    <n v="3500000"/>
    <n v="2800000"/>
    <n v="2800000"/>
    <n v="0"/>
    <n v="0"/>
    <n v="0"/>
    <n v="1153745.22"/>
    <n v="1153745.22"/>
    <n v="1646254.78"/>
    <n v="0.41205186428571428"/>
  </r>
  <r>
    <s v="21374900"/>
    <s v="ACTIVIDADES CENTRALES"/>
    <x v="1"/>
    <s v="001"/>
    <x v="44"/>
    <s v="VIATICOS EN EL EXTERIOR"/>
    <n v="3000000"/>
    <n v="6000000"/>
    <n v="6000000"/>
    <n v="0"/>
    <n v="0"/>
    <n v="0"/>
    <n v="5963880.5599999996"/>
    <n v="5963880.5599999996"/>
    <n v="36119.440000000002"/>
    <n v="0.99398009333333326"/>
  </r>
  <r>
    <s v="21374900"/>
    <s v="ACTIVIDADES CENTRALES"/>
    <x v="1"/>
    <s v="001"/>
    <x v="45"/>
    <s v="SEGUROS, REASEGUROS Y OTRAS OBLIGACIONES"/>
    <n v="69468039"/>
    <n v="58788881"/>
    <n v="58788881"/>
    <n v="0"/>
    <n v="0"/>
    <n v="0"/>
    <n v="57014619"/>
    <n v="46885716"/>
    <n v="1774262"/>
    <n v="0.96981976914988399"/>
  </r>
  <r>
    <s v="21374900"/>
    <s v="ACTIVIDADES CENTRALES"/>
    <x v="1"/>
    <s v="001"/>
    <x v="46"/>
    <s v="SEGUROS"/>
    <n v="69468039"/>
    <n v="58788881"/>
    <n v="58788881"/>
    <n v="0"/>
    <n v="0"/>
    <n v="0"/>
    <n v="57014619"/>
    <n v="46885716"/>
    <n v="1774262"/>
    <n v="0.96981976914988399"/>
  </r>
  <r>
    <s v="21374900"/>
    <s v="ACTIVIDADES CENTRALES"/>
    <x v="1"/>
    <s v="001"/>
    <x v="47"/>
    <s v="CAPACITACION Y PROTOCOLO"/>
    <n v="5600000"/>
    <n v="6900000"/>
    <n v="6900000"/>
    <n v="0"/>
    <n v="146011.82"/>
    <n v="0"/>
    <n v="2192336.25"/>
    <n v="2004692.73"/>
    <n v="4561651.93"/>
    <n v="0.31772989130434781"/>
  </r>
  <r>
    <s v="21374900"/>
    <s v="ACTIVIDADES CENTRALES"/>
    <x v="1"/>
    <s v="001"/>
    <x v="48"/>
    <s v="ACTIVIDADES DE CAPACITACION"/>
    <n v="4500000"/>
    <n v="1500000"/>
    <n v="1500000"/>
    <n v="0"/>
    <n v="0"/>
    <n v="0"/>
    <n v="1218521.58"/>
    <n v="1218521.58"/>
    <n v="281478.42"/>
    <n v="0.81234772"/>
  </r>
  <r>
    <s v="21374900"/>
    <s v="ACTIVIDADES CENTRALES"/>
    <x v="1"/>
    <s v="001"/>
    <x v="49"/>
    <s v="ACTIVIDADES PROTOCOLARIAS Y SOCIALES"/>
    <n v="0"/>
    <n v="5000000"/>
    <n v="5000000"/>
    <n v="0"/>
    <n v="146011.82"/>
    <n v="0"/>
    <n v="589270.94999999995"/>
    <n v="589270.94999999995"/>
    <n v="4264717.2300000004"/>
    <n v="0.11785419"/>
  </r>
  <r>
    <s v="21374900"/>
    <s v="ACTIVIDADES CENTRALES"/>
    <x v="1"/>
    <s v="001"/>
    <x v="50"/>
    <s v="GASTOS DE REPRESENTACION INSTITUCIONAL"/>
    <n v="1100000"/>
    <n v="400000"/>
    <n v="400000"/>
    <n v="0"/>
    <n v="0"/>
    <n v="0"/>
    <n v="384543.72"/>
    <n v="196900.2"/>
    <n v="15456.28"/>
    <n v="0.96135929999999992"/>
  </r>
  <r>
    <s v="21374900"/>
    <s v="ACTIVIDADES CENTRALES"/>
    <x v="1"/>
    <s v="001"/>
    <x v="51"/>
    <s v="MANTENIMIENTO Y REPARACION"/>
    <n v="233952881"/>
    <n v="485306129"/>
    <n v="485306129"/>
    <n v="0"/>
    <n v="6830643.5599999996"/>
    <n v="0"/>
    <n v="436472721.75999999"/>
    <n v="369122950.73000002"/>
    <n v="42002763.68"/>
    <n v="0.89937607559042387"/>
  </r>
  <r>
    <s v="21374900"/>
    <s v="ACTIVIDADES CENTRALES"/>
    <x v="1"/>
    <s v="001"/>
    <x v="52"/>
    <s v="MANTENIMIENTO DE EDIFICIOS, LOCALES Y TERRENOS"/>
    <n v="119905573"/>
    <n v="361704551"/>
    <n v="361704551"/>
    <n v="0"/>
    <n v="3002881.83"/>
    <n v="0"/>
    <n v="355364592.11000001"/>
    <n v="347904821.07999998"/>
    <n v="3337077.06"/>
    <n v="0.98247199579747624"/>
  </r>
  <r>
    <s v="21374900"/>
    <s v="ACTIVIDADES CENTRALES"/>
    <x v="1"/>
    <s v="001"/>
    <x v="53"/>
    <s v="MANT. Y REPARACION DE MAQUINARIA Y EQUIPO DE PROD."/>
    <n v="733456"/>
    <n v="4552851"/>
    <n v="4552851"/>
    <n v="0"/>
    <n v="0"/>
    <n v="0"/>
    <n v="2311507.66"/>
    <n v="2311507.66"/>
    <n v="2241343.34"/>
    <n v="0.50770553659673912"/>
  </r>
  <r>
    <s v="21374900"/>
    <s v="ACTIVIDADES CENTRALES"/>
    <x v="1"/>
    <s v="001"/>
    <x v="54"/>
    <s v="MANT. Y REPARACION DE EQUIPO DE TRANSPORTE"/>
    <n v="10000000"/>
    <n v="10000000"/>
    <n v="10000000"/>
    <n v="0"/>
    <n v="2792794.73"/>
    <n v="0"/>
    <n v="6970959.3399999999"/>
    <n v="6970959.3399999999"/>
    <n v="236245.93"/>
    <n v="0.69709593400000003"/>
  </r>
  <r>
    <s v="21374900"/>
    <s v="ACTIVIDADES CENTRALES"/>
    <x v="1"/>
    <s v="001"/>
    <x v="55"/>
    <s v="MANT. Y REPARACION DE EQUIPO Y MOBILIARIO DE OFIC."/>
    <n v="1853722"/>
    <n v="4901097"/>
    <n v="4901097"/>
    <n v="0"/>
    <n v="462735"/>
    <n v="0"/>
    <n v="1841098.35"/>
    <n v="1841098.35"/>
    <n v="2597263.65"/>
    <n v="0.37565025748317166"/>
  </r>
  <r>
    <s v="21374900"/>
    <s v="ACTIVIDADES CENTRALES"/>
    <x v="1"/>
    <s v="001"/>
    <x v="56"/>
    <s v="MANT. Y REP. DE EQUIPO DE COMPUTO Y SIST. DE INF."/>
    <n v="100859286"/>
    <n v="103546786"/>
    <n v="103546786"/>
    <n v="0"/>
    <n v="0"/>
    <n v="0"/>
    <n v="69984564.299999997"/>
    <n v="10094564.300000001"/>
    <n v="33562221.700000003"/>
    <n v="0.6758738441191211"/>
  </r>
  <r>
    <s v="21374900"/>
    <s v="ACTIVIDADES CENTRALES"/>
    <x v="1"/>
    <s v="001"/>
    <x v="57"/>
    <s v="MANTENIMIENTO Y REPARACION DE OTROS EQUIPOS"/>
    <n v="600844"/>
    <n v="600844"/>
    <n v="600844"/>
    <n v="0"/>
    <n v="572232"/>
    <n v="0"/>
    <n v="0"/>
    <n v="0"/>
    <n v="28612"/>
    <n v="0"/>
  </r>
  <r>
    <s v="21374900"/>
    <s v="ACTIVIDADES CENTRALES"/>
    <x v="1"/>
    <s v="001"/>
    <x v="58"/>
    <s v="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9"/>
    <s v="OTROS 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60"/>
    <s v="SERVICIOS DIVERSOS"/>
    <n v="1200000"/>
    <n v="0"/>
    <n v="0"/>
    <n v="0"/>
    <n v="0"/>
    <n v="0"/>
    <n v="0"/>
    <n v="0"/>
    <n v="0"/>
    <n v="0"/>
  </r>
  <r>
    <s v="21374900"/>
    <s v="ACTIVIDADES CENTRALES"/>
    <x v="1"/>
    <s v="001"/>
    <x v="61"/>
    <s v="DEDUCIBLES"/>
    <n v="1200000"/>
    <n v="0"/>
    <n v="0"/>
    <n v="0"/>
    <n v="0"/>
    <n v="0"/>
    <n v="0"/>
    <n v="0"/>
    <n v="0"/>
    <n v="0"/>
  </r>
  <r>
    <s v="21374900"/>
    <s v="ACTIVIDADES CENTRALES"/>
    <x v="1"/>
    <s v="001"/>
    <x v="62"/>
    <s v="MATERIALES Y SUMINISTROS"/>
    <n v="25524367"/>
    <n v="25524367"/>
    <n v="25524367"/>
    <n v="0"/>
    <n v="2775580.18"/>
    <n v="0"/>
    <n v="19095668.449999999"/>
    <n v="19095668.449999999"/>
    <n v="3653118.37"/>
    <n v="0.74813484894649884"/>
  </r>
  <r>
    <s v="21374900"/>
    <s v="ACTIVIDADES CENTRALES"/>
    <x v="1"/>
    <s v="001"/>
    <x v="63"/>
    <s v="PRODUCTOS QUIMICOS Y CONEXOS"/>
    <n v="14450000"/>
    <n v="19420715"/>
    <n v="19420715"/>
    <n v="0"/>
    <n v="0"/>
    <n v="0"/>
    <n v="17314950.25"/>
    <n v="17314950.25"/>
    <n v="2105764.75"/>
    <n v="0.89157120373786447"/>
  </r>
  <r>
    <s v="21374900"/>
    <s v="ACTIVIDADES CENTRALES"/>
    <x v="1"/>
    <s v="001"/>
    <x v="64"/>
    <s v="COMBUSTIBLES Y LUBRICANTES"/>
    <n v="10000000"/>
    <n v="15100000"/>
    <n v="15100000"/>
    <n v="0"/>
    <n v="0"/>
    <n v="0"/>
    <n v="14147981.85"/>
    <n v="14147981.85"/>
    <n v="952018.15"/>
    <n v="0.93695244039735093"/>
  </r>
  <r>
    <s v="21374900"/>
    <s v="ACTIVIDADES CENTRALES"/>
    <x v="1"/>
    <s v="001"/>
    <x v="65"/>
    <s v="TINTAS, PINTURAS Y DILUYENTES"/>
    <n v="4450000"/>
    <n v="4320715"/>
    <n v="4320715"/>
    <n v="0"/>
    <n v="0"/>
    <n v="0"/>
    <n v="3166968.4"/>
    <n v="3166968.4"/>
    <n v="1153746.6000000001"/>
    <n v="0.73297322318181135"/>
  </r>
  <r>
    <s v="21374900"/>
    <s v="ACTIVIDADES CENTRALES"/>
    <x v="1"/>
    <s v="001"/>
    <x v="66"/>
    <s v="ALIMENTOS Y PRODUCTOS AGROPECUARIOS"/>
    <n v="2370715"/>
    <n v="0"/>
    <n v="0"/>
    <n v="0"/>
    <n v="0"/>
    <n v="0"/>
    <n v="0"/>
    <n v="0"/>
    <n v="0"/>
    <n v="0"/>
  </r>
  <r>
    <s v="21374900"/>
    <s v="ACTIVIDADES CENTRALES"/>
    <x v="1"/>
    <s v="001"/>
    <x v="67"/>
    <s v="PRODUCTOS AGROFORESTALES"/>
    <n v="270715"/>
    <n v="0"/>
    <n v="0"/>
    <n v="0"/>
    <n v="0"/>
    <n v="0"/>
    <n v="0"/>
    <n v="0"/>
    <n v="0"/>
    <n v="0"/>
  </r>
  <r>
    <s v="21374900"/>
    <s v="ACTIVIDADES CENTRALES"/>
    <x v="1"/>
    <s v="001"/>
    <x v="68"/>
    <s v="ALIMENTOS Y BEBIDAS"/>
    <n v="2100000"/>
    <n v="0"/>
    <n v="0"/>
    <n v="0"/>
    <n v="0"/>
    <n v="0"/>
    <n v="0"/>
    <n v="0"/>
    <n v="0"/>
    <n v="0"/>
  </r>
  <r>
    <s v="21374900"/>
    <s v="ACTIVIDADES CENTRALES"/>
    <x v="1"/>
    <s v="001"/>
    <x v="69"/>
    <s v="MATERIALES Y PROD DE USO EN LA CONSTRUC Y MANT."/>
    <n v="3000000"/>
    <n v="0"/>
    <n v="0"/>
    <n v="0"/>
    <n v="0"/>
    <n v="0"/>
    <n v="0"/>
    <n v="0"/>
    <n v="0"/>
    <n v="0"/>
  </r>
  <r>
    <s v="21374900"/>
    <s v="ACTIVIDADES CENTRALES"/>
    <x v="1"/>
    <s v="001"/>
    <x v="70"/>
    <s v="MAT. Y PROD. ELECTRICOS, TELEFONICOS Y DE COMPUTO"/>
    <n v="3000000"/>
    <n v="0"/>
    <n v="0"/>
    <n v="0"/>
    <n v="0"/>
    <n v="0"/>
    <n v="0"/>
    <n v="0"/>
    <n v="0"/>
    <n v="0"/>
  </r>
  <r>
    <s v="21374900"/>
    <s v="ACTIVIDADES CENTRALES"/>
    <x v="1"/>
    <s v="001"/>
    <x v="71"/>
    <s v="HERRAMIENTAS, REPUESTOS Y ACCESORIOS"/>
    <n v="1403652"/>
    <n v="1303652"/>
    <n v="1303652"/>
    <n v="0"/>
    <n v="644891"/>
    <n v="0"/>
    <n v="543339.82999999996"/>
    <n v="543339.82999999996"/>
    <n v="115421.17"/>
    <n v="0.41678287610497278"/>
  </r>
  <r>
    <s v="21374900"/>
    <s v="ACTIVIDADES CENTRALES"/>
    <x v="1"/>
    <s v="001"/>
    <x v="72"/>
    <s v="HERRAMIENTAS E INSTRUMENTOS"/>
    <n v="100000"/>
    <n v="0"/>
    <n v="0"/>
    <n v="0"/>
    <n v="0"/>
    <n v="0"/>
    <n v="0"/>
    <n v="0"/>
    <n v="0"/>
    <n v="0"/>
  </r>
  <r>
    <s v="21374900"/>
    <s v="ACTIVIDADES CENTRALES"/>
    <x v="1"/>
    <s v="001"/>
    <x v="73"/>
    <s v="REPUESTOS Y ACCESORIOS"/>
    <n v="1303652"/>
    <n v="1303652"/>
    <n v="1303652"/>
    <n v="0"/>
    <n v="644891"/>
    <n v="0"/>
    <n v="543339.82999999996"/>
    <n v="543339.82999999996"/>
    <n v="115421.17"/>
    <n v="0.41678287610497278"/>
  </r>
  <r>
    <s v="21374900"/>
    <s v="ACTIVIDADES CENTRALES"/>
    <x v="1"/>
    <s v="001"/>
    <x v="74"/>
    <s v="UTILES, MATERIALES Y SUMINISTROS DIVERSOS"/>
    <n v="4300000"/>
    <n v="4800000"/>
    <n v="4800000"/>
    <n v="0"/>
    <n v="2130689.1800000002"/>
    <n v="0"/>
    <n v="1237378.3700000001"/>
    <n v="1237378.3700000001"/>
    <n v="1431932.45"/>
    <n v="0.25778716041666672"/>
  </r>
  <r>
    <s v="21374900"/>
    <s v="ACTIVIDADES CENTRALES"/>
    <x v="1"/>
    <s v="001"/>
    <x v="75"/>
    <s v="UTILES Y MATERIALES DE OFICINA Y COMPUTO"/>
    <n v="1000000"/>
    <n v="1000000"/>
    <n v="1000000"/>
    <n v="0"/>
    <n v="101821.35"/>
    <n v="0"/>
    <n v="464418.37"/>
    <n v="464418.37"/>
    <n v="433760.28"/>
    <n v="0.46441836999999997"/>
  </r>
  <r>
    <s v="21374900"/>
    <s v="ACTIVIDADES CENTRALES"/>
    <x v="1"/>
    <s v="001"/>
    <x v="76"/>
    <s v="PRODUCTOS DE PAPEL, CARTON E IMPRESOS"/>
    <n v="1500000"/>
    <n v="1500000"/>
    <n v="1500000"/>
    <n v="0"/>
    <n v="22573.5"/>
    <n v="0"/>
    <n v="772960"/>
    <n v="772960"/>
    <n v="704466.5"/>
    <n v="0.51530666666666669"/>
  </r>
  <r>
    <s v="21374900"/>
    <s v="ACTIVIDADES CENTRALES"/>
    <x v="1"/>
    <s v="001"/>
    <x v="77"/>
    <s v="UTILES Y MATERIALES DE LIMPIEZA"/>
    <n v="1500000"/>
    <n v="1900000"/>
    <n v="1900000"/>
    <n v="0"/>
    <n v="1765508.28"/>
    <n v="0"/>
    <n v="0"/>
    <n v="0"/>
    <n v="134491.72"/>
    <n v="0"/>
  </r>
  <r>
    <s v="21374900"/>
    <s v="ACTIVIDADES CENTRALES"/>
    <x v="1"/>
    <s v="001"/>
    <x v="78"/>
    <s v="UTILES Y MATERIALES DE RESGUARDO Y SEGURIDAD"/>
    <n v="0"/>
    <n v="400000"/>
    <n v="400000"/>
    <n v="0"/>
    <n v="240786.05"/>
    <n v="0"/>
    <n v="0"/>
    <n v="0"/>
    <n v="159213.95000000001"/>
    <n v="0"/>
  </r>
  <r>
    <s v="21374900"/>
    <s v="ACTIVIDADES CENTRALES"/>
    <x v="1"/>
    <s v="001"/>
    <x v="79"/>
    <s v="UTILES Y MATERIALES DE COCINA Y COMEDOR"/>
    <n v="300000"/>
    <n v="0"/>
    <n v="0"/>
    <n v="0"/>
    <n v="0"/>
    <n v="0"/>
    <n v="0"/>
    <n v="0"/>
    <n v="0"/>
    <n v="0"/>
  </r>
  <r>
    <s v="21374900"/>
    <s v="ACTIVIDADES CENTRALES"/>
    <x v="1"/>
    <s v="001"/>
    <x v="80"/>
    <s v="TRANSFERENCIAS CORRIENTES"/>
    <n v="4160983882"/>
    <n v="4300047278"/>
    <n v="4300047278"/>
    <n v="0"/>
    <n v="0"/>
    <n v="0"/>
    <n v="4201039014.6399999"/>
    <n v="4183791226.8200002"/>
    <n v="99008263.359999999"/>
    <n v="0.97697507563078467"/>
  </r>
  <r>
    <s v="21374900"/>
    <s v="ACTIVIDADES CENTRALES"/>
    <x v="1"/>
    <s v="001"/>
    <x v="81"/>
    <s v="TRANSFERENCIAS CORRIENTES AL SECTOR PUBLICO"/>
    <n v="1114983200"/>
    <n v="1114046596"/>
    <n v="1114046596"/>
    <n v="0"/>
    <n v="0"/>
    <n v="0"/>
    <n v="1111130965.9200001"/>
    <n v="1111130965.9200001"/>
    <n v="2915630.08"/>
    <n v="0.99738284727903792"/>
  </r>
  <r>
    <s v="21374900"/>
    <s v="ACTIVIDADES CENTRALES"/>
    <x v="1"/>
    <s v="001"/>
    <x v="82"/>
    <s v="CCSS CONTRIBUCION ESTATAL SEGURO PENSIONES (CONTRIBUCION ESTATAL AL SEGURO DE PENSIONES, SEGUN LEY NO. 17 DEL 22 DE OCTUBRE DE 1943, LEY"/>
    <n v="42303602"/>
    <n v="41495652"/>
    <n v="41495652"/>
    <n v="0"/>
    <n v="0"/>
    <n v="0"/>
    <n v="38938257.549999997"/>
    <n v="38938257.549999997"/>
    <n v="2557394.4500000002"/>
    <n v="0.9383695802634936"/>
  </r>
  <r>
    <s v="21374900"/>
    <s v="ACTIVIDADES CENTRALES"/>
    <x v="1"/>
    <s v="001"/>
    <x v="83"/>
    <s v="CCSS CONTRIBUCION ESTATAL SEGURO SALUD (CONTRIBUCION ESTATAL AL SEGURO DE SALUD, SEGUN LEY NO. 17 DEL 22 DE OCTUBRE DE 1943, LEY"/>
    <n v="6736242"/>
    <n v="6607588"/>
    <n v="6607588"/>
    <n v="0"/>
    <n v="0"/>
    <n v="0"/>
    <n v="6249352.3700000001"/>
    <n v="6249352.3700000001"/>
    <n v="358235.63"/>
    <n v="0.9457842059765228"/>
  </r>
  <r>
    <s v="21374900"/>
    <s v="ACTIVIDADES CENTRALES"/>
    <x v="1"/>
    <s v="001"/>
    <x v="84"/>
    <s v="SISTEMA NACIONAL DE RADIO Y TELEVISION SOCIEDAD ANONIMA (SINART S.A.). (PARA GASTOS DE OPERACION SEGUN LEY 8346, LEY ORGANICA DEL SISTEMA NACIONAL"/>
    <n v="1065943356"/>
    <n v="1065943356"/>
    <n v="1065943356"/>
    <n v="0"/>
    <n v="0"/>
    <n v="0"/>
    <n v="1065943356"/>
    <n v="1065943356"/>
    <n v="0"/>
    <n v="1"/>
  </r>
  <r>
    <s v="21374900"/>
    <s v="ACTIVIDADES CENTRALES"/>
    <x v="1"/>
    <s v="001"/>
    <x v="85"/>
    <s v="TRANSFERENCIAS CORRIENTES A PERSONAS"/>
    <n v="121730000"/>
    <n v="121730000"/>
    <n v="121730000"/>
    <n v="0"/>
    <n v="0"/>
    <n v="0"/>
    <n v="121362000"/>
    <n v="121362000"/>
    <n v="368000"/>
    <n v="0.99697691612585226"/>
  </r>
  <r>
    <s v="21374900"/>
    <s v="ACTIVIDADES CENTRALES"/>
    <x v="1"/>
    <s v="001"/>
    <x v="86"/>
    <s v="BECAS A TERCERAS PERSONAS"/>
    <n v="100000000"/>
    <n v="100000000"/>
    <n v="100000000"/>
    <n v="0"/>
    <n v="0"/>
    <n v="0"/>
    <n v="100000000"/>
    <n v="100000000"/>
    <n v="0"/>
    <n v="1"/>
  </r>
  <r>
    <s v="21374900"/>
    <s v="ACTIVIDADES CENTRALES"/>
    <x v="1"/>
    <s v="001"/>
    <x v="87"/>
    <s v="OTRAS TRANSFERENCIAS A PERSONAS"/>
    <n v="21730000"/>
    <n v="21730000"/>
    <n v="21730000"/>
    <n v="0"/>
    <n v="0"/>
    <n v="0"/>
    <n v="21362000"/>
    <n v="21362000"/>
    <n v="368000"/>
    <n v="0.98306488725264607"/>
  </r>
  <r>
    <s v="21374900"/>
    <s v="ACTIVIDADES CENTRALES"/>
    <x v="1"/>
    <s v="001"/>
    <x v="88"/>
    <s v="PRESTACIONES"/>
    <n v="46500000"/>
    <n v="64500000"/>
    <n v="64500000"/>
    <n v="0"/>
    <n v="0"/>
    <n v="0"/>
    <n v="33114664"/>
    <n v="16062890.529999999"/>
    <n v="31385336"/>
    <n v="0.51340564341085271"/>
  </r>
  <r>
    <s v="21374900"/>
    <s v="ACTIVIDADES CENTRALES"/>
    <x v="1"/>
    <s v="001"/>
    <x v="89"/>
    <s v="PRESTACIONES LEGALES"/>
    <n v="31500000"/>
    <n v="51500000"/>
    <n v="51500000"/>
    <n v="0"/>
    <n v="0"/>
    <n v="0"/>
    <n v="21636695"/>
    <n v="4584921.53"/>
    <n v="29863305"/>
    <n v="0.42013"/>
  </r>
  <r>
    <s v="21374900"/>
    <s v="ACTIVIDADES CENTRALES"/>
    <x v="1"/>
    <s v="001"/>
    <x v="90"/>
    <s v="OTRAS PRESTACIONES"/>
    <n v="15000000"/>
    <n v="13000000"/>
    <n v="13000000"/>
    <n v="0"/>
    <n v="0"/>
    <n v="0"/>
    <n v="11477969"/>
    <n v="11477969"/>
    <n v="1522031"/>
    <n v="0.88292069230769232"/>
  </r>
  <r>
    <s v="21374900"/>
    <s v="ACTIVIDADES CENTRALES"/>
    <x v="1"/>
    <s v="001"/>
    <x v="91"/>
    <s v="TRANSF. C.TES A ENTIDADES PRIV. SIN FINES DE LUCRO"/>
    <n v="2860000000"/>
    <n v="2886000000"/>
    <n v="2886000000"/>
    <n v="0"/>
    <n v="0"/>
    <n v="0"/>
    <n v="2854127500"/>
    <n v="2854127500"/>
    <n v="31872500"/>
    <n v="0.98895616770616768"/>
  </r>
  <r>
    <s v="21374900"/>
    <s v="ACTIVIDADES CENTRALES"/>
    <x v="1"/>
    <s v="001"/>
    <x v="92"/>
    <s v="FUNDACION AYUDENOS PARA AYUDAR. (PARA GASTOS DE OPERACION Y PROYECTOS DIRIGIDOS AL FORTALECIMIENTO DEL CENTRO COSTARRICENSE DE LA"/>
    <n v="120000000"/>
    <n v="438000000"/>
    <n v="438000000"/>
    <n v="0"/>
    <n v="0"/>
    <n v="0"/>
    <n v="438000000"/>
    <n v="438000000"/>
    <n v="0"/>
    <n v="1"/>
  </r>
  <r>
    <s v="21374900"/>
    <s v="ACTIVIDADES CENTRALES"/>
    <x v="1"/>
    <s v="001"/>
    <x v="93"/>
    <s v="FUNDACION AYUDENOS PARA AYUDAR. (PARA ATENCION DE PROGRAMAS Y PROYECTOS QUE DESARROLLA EL CENTRO COSTARRICENSE DE LA CIENCIA"/>
    <n v="862500000"/>
    <n v="762500000"/>
    <n v="762500000"/>
    <n v="0"/>
    <n v="0"/>
    <n v="0"/>
    <n v="730627500"/>
    <n v="730627500"/>
    <n v="31872500"/>
    <n v="0.95820000000000005"/>
  </r>
  <r>
    <s v="21374900"/>
    <s v="ACTIVIDADES CENTRALES"/>
    <x v="1"/>
    <s v="001"/>
    <x v="94"/>
    <s v="FUNDACION PARQUE METROPOLITANO LA LIBERTAD. (PARA GASTOS DE OPERACION Y DE MANTENIMIENTO DEL PARQUE METROPOLITANO LA LIBERTAD, SEGUN LEY 5338,"/>
    <n v="1877500000"/>
    <n v="1685500000"/>
    <n v="1685500000"/>
    <n v="0"/>
    <n v="0"/>
    <n v="0"/>
    <n v="1685500000"/>
    <n v="1685500000"/>
    <n v="0"/>
    <n v="1"/>
  </r>
  <r>
    <s v="21374900"/>
    <s v="ACTIVIDADES CENTRALES"/>
    <x v="1"/>
    <s v="001"/>
    <x v="95"/>
    <s v="OTRAS TRANSFERENCIAS CORRIENTES AL SECTOR PRIVADO"/>
    <n v="10318524"/>
    <n v="106318524"/>
    <n v="106318524"/>
    <n v="0"/>
    <n v="0"/>
    <n v="0"/>
    <n v="75957943.670000002"/>
    <n v="75761929.319999993"/>
    <n v="30360580.329999998"/>
    <n v="0.71443752990777032"/>
  </r>
  <r>
    <s v="21374900"/>
    <s v="ACTIVIDADES CENTRALES"/>
    <x v="1"/>
    <s v="001"/>
    <x v="96"/>
    <s v="INDEMNIZACIONES"/>
    <n v="10318524"/>
    <n v="106318524"/>
    <n v="106318524"/>
    <n v="0"/>
    <n v="0"/>
    <n v="0"/>
    <n v="75957943.670000002"/>
    <n v="75761929.319999993"/>
    <n v="30360580.329999998"/>
    <n v="0.71443752990777032"/>
  </r>
  <r>
    <s v="21374900"/>
    <s v="ACTIVIDADES CENTRALES"/>
    <x v="1"/>
    <s v="001"/>
    <x v="97"/>
    <s v="TRANSFERENCIAS CORRIENTES AL SECTOR EXTERNO"/>
    <n v="7452158"/>
    <n v="7452158"/>
    <n v="7452158"/>
    <n v="0"/>
    <n v="0"/>
    <n v="0"/>
    <n v="5345941.05"/>
    <n v="5345941.05"/>
    <n v="2106216.9500000002"/>
    <n v="0.71736818382004242"/>
  </r>
  <r>
    <s v="21374900"/>
    <s v="ACTIVIDADES CENTRALES"/>
    <x v="1"/>
    <s v="001"/>
    <x v="98"/>
    <s v="COORDINADORA EDUCATIVA CULTURAL CECC/SICA. (CUOTA ANUAL, SEGUN TRATADOS INTERNACIONALES LEY 9032 CONVENIO CONSTITUTIVO DE LA COORDINACION"/>
    <n v="6020000"/>
    <n v="6020000"/>
    <n v="6020000"/>
    <n v="0"/>
    <n v="0"/>
    <n v="0"/>
    <n v="4952600"/>
    <n v="4952600"/>
    <n v="1067400"/>
    <n v="0.82269102990033227"/>
  </r>
  <r>
    <s v="21374900"/>
    <s v="ACTIVIDADES CENTRALES"/>
    <x v="1"/>
    <s v="001"/>
    <x v="99"/>
    <s v="ORGANIZACION DE LAS NACIONES UNIDAS PARA LA EDUCACION, LA CIENCIA Y LA CULTURA (UNESCO). (CUOTA ANUAL DE MEMBRESIA, SEGUN LEY 5980,"/>
    <n v="1432158"/>
    <n v="1432158"/>
    <n v="1432158"/>
    <n v="0"/>
    <n v="0"/>
    <n v="0"/>
    <n v="393341.05"/>
    <n v="393341.05"/>
    <n v="1038816.95"/>
    <n v="0.2746492007166807"/>
  </r>
  <r>
    <s v="21374900"/>
    <s v="ACTIVIDADES CENTRALES"/>
    <x v="1"/>
    <s v="280"/>
    <x v="100"/>
    <s v="BIENES DURADEROS"/>
    <n v="78480114"/>
    <n v="78480114"/>
    <n v="78480114"/>
    <n v="0"/>
    <n v="10025163.43"/>
    <n v="0"/>
    <n v="51191784.75"/>
    <n v="42583890.590000004"/>
    <n v="17263165.82"/>
    <n v="0.6522898877287564"/>
  </r>
  <r>
    <s v="21374900"/>
    <s v="ACTIVIDADES CENTRALES"/>
    <x v="1"/>
    <s v="280"/>
    <x v="101"/>
    <s v="MAQUINARIA, EQUIPO Y MOBILIARIO"/>
    <n v="1080114"/>
    <n v="13320858"/>
    <n v="13320858"/>
    <n v="0"/>
    <n v="1308540"/>
    <n v="0"/>
    <n v="3213332.06"/>
    <n v="1221603.1000000001"/>
    <n v="8798985.9399999995"/>
    <n v="0.24122560723941355"/>
  </r>
  <r>
    <s v="21374900"/>
    <s v="ACTIVIDADES CENTRALES"/>
    <x v="1"/>
    <s v="280"/>
    <x v="102"/>
    <s v="MAQUINARIA Y EQUIPO PARA LA PRODUCCION"/>
    <n v="0"/>
    <n v="0"/>
    <n v="0"/>
    <n v="0"/>
    <n v="0"/>
    <n v="0"/>
    <n v="0"/>
    <n v="0"/>
    <n v="0"/>
    <n v="0"/>
  </r>
  <r>
    <s v="21374900"/>
    <s v="ACTIVIDADES CENTRALES"/>
    <x v="1"/>
    <s v="280"/>
    <x v="103"/>
    <s v="EQUIPO DE COMUNICACION"/>
    <n v="0"/>
    <n v="7365000"/>
    <n v="7365000"/>
    <n v="0"/>
    <n v="0"/>
    <n v="0"/>
    <n v="0"/>
    <n v="0"/>
    <n v="7365000"/>
    <n v="0"/>
  </r>
  <r>
    <s v="21374900"/>
    <s v="ACTIVIDADES CENTRALES"/>
    <x v="1"/>
    <s v="280"/>
    <x v="104"/>
    <s v="EQUIPO Y MOBILIARIO DE OFICINA"/>
    <n v="1080114"/>
    <n v="1080114"/>
    <n v="1080114"/>
    <n v="0"/>
    <n v="0"/>
    <n v="0"/>
    <n v="916282.42"/>
    <n v="916282.42"/>
    <n v="163831.57999999999"/>
    <n v="0.84832010324836082"/>
  </r>
  <r>
    <s v="21374900"/>
    <s v="ACTIVIDADES CENTRALES"/>
    <x v="1"/>
    <s v="280"/>
    <x v="105"/>
    <s v="EQUIPO Y PROGRAMAS DE COMPUTO"/>
    <n v="0"/>
    <n v="3500000"/>
    <n v="3500000"/>
    <n v="0"/>
    <n v="0"/>
    <n v="0"/>
    <n v="2230049.64"/>
    <n v="238320.68"/>
    <n v="1269950.3600000001"/>
    <n v="0.63715704000000006"/>
  </r>
  <r>
    <s v="21374900"/>
    <s v="ACTIVIDADES CENTRALES"/>
    <x v="1"/>
    <s v="280"/>
    <x v="106"/>
    <s v="MAQUINARIA, EQUIPO Y MOBILIARIO DIVERSO"/>
    <n v="0"/>
    <n v="1375744"/>
    <n v="1375744"/>
    <n v="0"/>
    <n v="1308540"/>
    <n v="0"/>
    <n v="67000"/>
    <n v="67000"/>
    <n v="204"/>
    <n v="4.8700921101600299E-2"/>
  </r>
  <r>
    <s v="21374900"/>
    <s v="ACTIVIDADES CENTRALES"/>
    <x v="1"/>
    <s v="280"/>
    <x v="107"/>
    <s v="CONSTRUCCIONES, ADICIONES Y MEJORAS"/>
    <n v="50000000"/>
    <n v="27910000"/>
    <n v="27910000"/>
    <n v="0"/>
    <n v="0"/>
    <n v="0"/>
    <n v="27900000"/>
    <n v="27900000"/>
    <n v="10000"/>
    <n v="0.99964170548190612"/>
  </r>
  <r>
    <s v="21374900"/>
    <s v="ACTIVIDADES CENTRALES"/>
    <x v="1"/>
    <s v="280"/>
    <x v="108"/>
    <s v="EDIFICIOS"/>
    <n v="0"/>
    <n v="27910000"/>
    <n v="27910000"/>
    <n v="0"/>
    <n v="0"/>
    <n v="0"/>
    <n v="27900000"/>
    <n v="27900000"/>
    <n v="10000"/>
    <n v="0.99964170548190612"/>
  </r>
  <r>
    <s v="21374900"/>
    <s v="ACTIVIDADES CENTRALES"/>
    <x v="1"/>
    <s v="280"/>
    <x v="109"/>
    <s v="OTRAS CONSTRUCCIONES, ADICIONES Y MEJORAS"/>
    <n v="50000000"/>
    <n v="0"/>
    <n v="0"/>
    <n v="0"/>
    <n v="0"/>
    <n v="0"/>
    <n v="0"/>
    <n v="0"/>
    <n v="0"/>
    <n v="0"/>
  </r>
  <r>
    <s v="21374900"/>
    <s v="ACTIVIDADES CENTRALES"/>
    <x v="1"/>
    <s v="280"/>
    <x v="110"/>
    <s v="BIENES DURADEROS DIVERSOS"/>
    <n v="27400000"/>
    <n v="37249256"/>
    <n v="37249256"/>
    <n v="0"/>
    <n v="8716623.4299999997"/>
    <n v="0"/>
    <n v="20078452.690000001"/>
    <n v="13462287.49"/>
    <n v="8454179.8800000008"/>
    <n v="0.53902963028308537"/>
  </r>
  <r>
    <s v="21374900"/>
    <s v="ACTIVIDADES CENTRALES"/>
    <x v="1"/>
    <s v="280"/>
    <x v="111"/>
    <s v="BIENES INTANGIBLES"/>
    <n v="27400000"/>
    <n v="37249256"/>
    <n v="37249256"/>
    <n v="0"/>
    <n v="8716623.4299999997"/>
    <n v="0"/>
    <n v="20078452.690000001"/>
    <n v="13462287.49"/>
    <n v="8454179.8800000008"/>
    <n v="0.53902963028308537"/>
  </r>
  <r>
    <s v="21375101"/>
    <s v="CENTRO INVEST. Y CONSERVACIÓN PATRIMONIO"/>
    <x v="2"/>
    <s v="001"/>
    <x v="0"/>
    <s v=""/>
    <n v="2373760569"/>
    <n v="2345318604"/>
    <n v="2345318604"/>
    <n v="0"/>
    <n v="10728187.76"/>
    <n v="0"/>
    <n v="2246977051.5500002"/>
    <n v="2242809540.75"/>
    <n v="87613364.689999998"/>
    <n v="0.95806900082475965"/>
  </r>
  <r>
    <s v="21375101"/>
    <s v="CENTRO INVEST. Y CONSERVACIÓN PATRIMONIO"/>
    <x v="2"/>
    <s v="001"/>
    <x v="1"/>
    <s v="REMUNERACIONES"/>
    <n v="645581058"/>
    <n v="617651413"/>
    <n v="617651413"/>
    <n v="0"/>
    <n v="0"/>
    <n v="0"/>
    <n v="586516813.85000002"/>
    <n v="586516813.85000002"/>
    <n v="31134599.149999999"/>
    <n v="0.94959195673369245"/>
  </r>
  <r>
    <s v="21375101"/>
    <s v="CENTRO INVEST. Y CONSERVACIÓN PATRIMONIO"/>
    <x v="2"/>
    <s v="001"/>
    <x v="2"/>
    <s v="REMUNERACIONES BASICAS"/>
    <n v="279870712"/>
    <n v="306069607"/>
    <n v="306069607"/>
    <n v="0"/>
    <n v="0"/>
    <n v="0"/>
    <n v="300369606.22000003"/>
    <n v="300369606.22000003"/>
    <n v="5700000.7800000003"/>
    <n v="0.98137678276562768"/>
  </r>
  <r>
    <s v="21375101"/>
    <s v="CENTRO INVEST. Y CONSERVACIÓN PATRIMONIO"/>
    <x v="2"/>
    <s v="001"/>
    <x v="3"/>
    <s v="SUELDOS PARA CARGOS FIJOS"/>
    <n v="273870712"/>
    <n v="306069607"/>
    <n v="306069607"/>
    <n v="0"/>
    <n v="0"/>
    <n v="0"/>
    <n v="300369606.22000003"/>
    <n v="300369606.22000003"/>
    <n v="5700000.7800000003"/>
    <n v="0.98137678276562768"/>
  </r>
  <r>
    <s v="21375101"/>
    <s v="CENTRO INVEST. Y CONSERVACIÓN PATRIMONIO"/>
    <x v="2"/>
    <s v="001"/>
    <x v="4"/>
    <s v="SUPLENCIAS"/>
    <n v="6000000"/>
    <n v="0"/>
    <n v="0"/>
    <n v="0"/>
    <n v="0"/>
    <n v="0"/>
    <n v="0"/>
    <n v="0"/>
    <n v="0"/>
    <n v="0"/>
  </r>
  <r>
    <s v="21375101"/>
    <s v="CENTRO INVEST. Y CONSERVACIÓN PATRIMONIO"/>
    <x v="2"/>
    <s v="001"/>
    <x v="5"/>
    <s v="REMUNERACIONES EVENTUALES"/>
    <n v="3600000"/>
    <n v="3600000"/>
    <n v="3600000"/>
    <n v="0"/>
    <n v="0"/>
    <n v="0"/>
    <n v="1609740"/>
    <n v="1609740"/>
    <n v="1990260"/>
    <n v="0.44714999999999999"/>
  </r>
  <r>
    <s v="21375101"/>
    <s v="CENTRO INVEST. Y CONSERVACIÓN PATRIMONIO"/>
    <x v="2"/>
    <s v="001"/>
    <x v="6"/>
    <s v="TIEMPO EXTRAORDINARIO"/>
    <n v="3600000"/>
    <n v="3600000"/>
    <n v="3600000"/>
    <n v="0"/>
    <n v="0"/>
    <n v="0"/>
    <n v="1609740"/>
    <n v="1609740"/>
    <n v="1990260"/>
    <n v="0.44714999999999999"/>
  </r>
  <r>
    <s v="21375101"/>
    <s v="CENTRO INVEST. Y CONSERVACIÓN PATRIMONIO"/>
    <x v="2"/>
    <s v="001"/>
    <x v="7"/>
    <s v="INCENTIVOS SALARIALES"/>
    <n v="262921923"/>
    <n v="208985714"/>
    <n v="208985714"/>
    <n v="0"/>
    <n v="0"/>
    <n v="0"/>
    <n v="193541416.63"/>
    <n v="193541416.63"/>
    <n v="15444297.369999999"/>
    <n v="0.92609878888659347"/>
  </r>
  <r>
    <s v="21375101"/>
    <s v="CENTRO INVEST. Y CONSERVACIÓN PATRIMONIO"/>
    <x v="2"/>
    <s v="001"/>
    <x v="8"/>
    <s v="RETRIBUCION POR AÑOS SERVIDOS"/>
    <n v="72204000"/>
    <n v="57804000"/>
    <n v="57804000"/>
    <n v="0"/>
    <n v="0"/>
    <n v="0"/>
    <n v="48007479.450000003"/>
    <n v="48007479.450000003"/>
    <n v="9796520.5500000007"/>
    <n v="0.83052175368486614"/>
  </r>
  <r>
    <s v="21375101"/>
    <s v="CENTRO INVEST. Y CONSERVACIÓN PATRIMONIO"/>
    <x v="2"/>
    <s v="001"/>
    <x v="9"/>
    <s v="RESTRICCION AL EJERCICIO LIBERAL DE LA PROFESION"/>
    <n v="89684940"/>
    <n v="59968097"/>
    <n v="59968097"/>
    <n v="0"/>
    <n v="0"/>
    <n v="0"/>
    <n v="58343100.420000002"/>
    <n v="58343100.420000002"/>
    <n v="1624996.58"/>
    <n v="0.97290231537612415"/>
  </r>
  <r>
    <s v="21375101"/>
    <s v="CENTRO INVEST. Y CONSERVACIÓN PATRIMONIO"/>
    <x v="2"/>
    <s v="001"/>
    <x v="10"/>
    <s v="DECIMOTERCER MES"/>
    <n v="42130190"/>
    <n v="41264418"/>
    <n v="41264418"/>
    <n v="0"/>
    <n v="0"/>
    <n v="0"/>
    <n v="38014660.57"/>
    <n v="38014660.57"/>
    <n v="3249757.43"/>
    <n v="0.92124552853259678"/>
  </r>
  <r>
    <s v="21375101"/>
    <s v="CENTRO INVEST. Y CONSERVACIÓN PATRIMONIO"/>
    <x v="2"/>
    <s v="001"/>
    <x v="11"/>
    <s v="SALARIO ESCOLAR"/>
    <n v="38302793"/>
    <n v="36102793"/>
    <n v="36102793"/>
    <n v="0"/>
    <n v="0"/>
    <n v="0"/>
    <n v="35737821.359999999"/>
    <n v="35737821.359999999"/>
    <n v="364971.64"/>
    <n v="0.98989076440706403"/>
  </r>
  <r>
    <s v="21375101"/>
    <s v="CENTRO INVEST. Y CONSERVACIÓN PATRIMONIO"/>
    <x v="2"/>
    <s v="001"/>
    <x v="12"/>
    <s v="OTROS INCENTIVOS SALARIALES"/>
    <n v="20600000"/>
    <n v="13846406"/>
    <n v="13846406"/>
    <n v="0"/>
    <n v="0"/>
    <n v="0"/>
    <n v="13438354.83"/>
    <n v="13438354.83"/>
    <n v="408051.17"/>
    <n v="0.97053017440049061"/>
  </r>
  <r>
    <s v="21375101"/>
    <s v="CENTRO INVEST. Y CONSERVACIÓN PATRIMONIO"/>
    <x v="2"/>
    <s v="001"/>
    <x v="13"/>
    <s v="CONTRIB. PATRONALES AL DES. Y LA SEGURIDAD SOCIAL"/>
    <n v="49165588"/>
    <n v="49062812"/>
    <n v="49062812"/>
    <n v="0"/>
    <n v="0"/>
    <n v="0"/>
    <n v="45152439"/>
    <n v="45152439"/>
    <n v="3910373"/>
    <n v="0.92029863677605761"/>
  </r>
  <r>
    <s v="21375101"/>
    <s v="CENTRO INVEST. Y CONSERVACIÓN PATRIMONIO"/>
    <x v="2"/>
    <s v="001"/>
    <x v="112"/>
    <s v="CCSS CONTRIBUCION PATRONAL SEGURO SALUD (CONTRIBUCION PATRONAL SEGURO DE SALUD, SEGUN LEY NO. 17 DEL 22 DE OCTUBRE DE 1943, LEY"/>
    <n v="46644276"/>
    <n v="46544885"/>
    <n v="46544885"/>
    <n v="0"/>
    <n v="0"/>
    <n v="0"/>
    <n v="42826126"/>
    <n v="42826126"/>
    <n v="3718759"/>
    <n v="0.92010380947337178"/>
  </r>
  <r>
    <s v="21375101"/>
    <s v="CENTRO INVEST. Y CONSERVACIÓN PATRIMONIO"/>
    <x v="2"/>
    <s v="001"/>
    <x v="113"/>
    <s v="BANCO POPULAR Y DE DESARROLLO COMUNAL. (BPDC) (SEGUN LEY NO. 4351 DEL 11 DE JULIO DE 1969, LEY ORGANICA DEL B.P.D.C.)."/>
    <n v="2521312"/>
    <n v="2517927"/>
    <n v="2517927"/>
    <n v="0"/>
    <n v="0"/>
    <n v="0"/>
    <n v="2326313"/>
    <n v="2326313"/>
    <n v="191614"/>
    <n v="0.92390009718311927"/>
  </r>
  <r>
    <s v="21375101"/>
    <s v="CENTRO INVEST. Y CONSERVACIÓN PATRIMONIO"/>
    <x v="2"/>
    <s v="001"/>
    <x v="16"/>
    <s v="CONTRIB PATRONALES A FOND PENS Y OTROS FOND CAPIT."/>
    <n v="50022835"/>
    <n v="49933280"/>
    <n v="49933280"/>
    <n v="0"/>
    <n v="0"/>
    <n v="0"/>
    <n v="45843612"/>
    <n v="45843612"/>
    <n v="4089668"/>
    <n v="0.91809734910264251"/>
  </r>
  <r>
    <s v="21375101"/>
    <s v="CENTRO INVEST. Y CONSERVACIÓN PATRIMONIO"/>
    <x v="2"/>
    <s v="001"/>
    <x v="114"/>
    <s v="CCSS CONTRIBUCION PATRONAL SEGURO PENSIONES (CONTRIBUCION PATRONAL SEGURO DE PENSIONES, SEGUN LEY NO. 17 DEL 22 DE OCTUBRE DE 1943, LEY"/>
    <n v="27331025"/>
    <n v="27294330"/>
    <n v="27294330"/>
    <n v="0"/>
    <n v="0"/>
    <n v="0"/>
    <n v="25089000"/>
    <n v="25089000"/>
    <n v="2205330"/>
    <n v="0.91920190017487147"/>
  </r>
  <r>
    <s v="21375101"/>
    <s v="CENTRO INVEST. Y CONSERVACIÓN PATRIMONIO"/>
    <x v="2"/>
    <s v="001"/>
    <x v="115"/>
    <s v="CCSS APORTE PATRONAL REGIMEN PENSIONES (APORTE PATRONAL AL REGIMEN DE PENSIONES, SEGUN LEY DE PROTECCION AL TRABAJADOR NO. 7983 DEL 16"/>
    <n v="15127873"/>
    <n v="15107563"/>
    <n v="15107563"/>
    <n v="0"/>
    <n v="0"/>
    <n v="0"/>
    <n v="13800481"/>
    <n v="13800481"/>
    <n v="1307082"/>
    <n v="0.913481611825812"/>
  </r>
  <r>
    <s v="21375101"/>
    <s v="CENTRO INVEST. Y CONSERVACIÓN PATRIMONIO"/>
    <x v="2"/>
    <s v="001"/>
    <x v="116"/>
    <s v="CCSS APORTE PATRONAL FONDO CAPITALIZACION LABORAL (APORTE PATRONAL AL FONDO DE CAPITALIZACION LABORAL, SEGUN LEY DE PROTECCION AL TRABAJADOR"/>
    <n v="7563937"/>
    <n v="7531387"/>
    <n v="7531387"/>
    <n v="0"/>
    <n v="0"/>
    <n v="0"/>
    <n v="6954131"/>
    <n v="6954131"/>
    <n v="577256"/>
    <n v="0.92335329468529503"/>
  </r>
  <r>
    <s v="21375101"/>
    <s v="CENTRO INVEST. Y CONSERVACIÓN PATRIMONIO"/>
    <x v="2"/>
    <s v="001"/>
    <x v="21"/>
    <s v="SERVICIOS"/>
    <n v="467457291"/>
    <n v="404364203"/>
    <n v="404364203"/>
    <n v="0"/>
    <n v="0"/>
    <n v="0"/>
    <n v="373326708.89999998"/>
    <n v="371232848.92000002"/>
    <n v="31037494.100000001"/>
    <n v="0.92324371477561273"/>
  </r>
  <r>
    <s v="21375101"/>
    <s v="CENTRO INVEST. Y CONSERVACIÓN PATRIMONIO"/>
    <x v="2"/>
    <s v="001"/>
    <x v="24"/>
    <s v="SERVICIOS BASICOS"/>
    <n v="17562000"/>
    <n v="17512000"/>
    <n v="17512000"/>
    <n v="0"/>
    <n v="0"/>
    <n v="0"/>
    <n v="12142470.300000001"/>
    <n v="12142470.300000001"/>
    <n v="5369529.7000000002"/>
    <n v="0.693379985153038"/>
  </r>
  <r>
    <s v="21375101"/>
    <s v="CENTRO INVEST. Y CONSERVACIÓN PATRIMONIO"/>
    <x v="2"/>
    <s v="001"/>
    <x v="25"/>
    <s v="SERVICIO DE AGUA Y ALCANTARILLADO"/>
    <n v="1260000"/>
    <n v="1260000"/>
    <n v="1260000"/>
    <n v="0"/>
    <n v="0"/>
    <n v="0"/>
    <n v="633973"/>
    <n v="633973"/>
    <n v="626027"/>
    <n v="0.50315317460317466"/>
  </r>
  <r>
    <s v="21375101"/>
    <s v="CENTRO INVEST. Y CONSERVACIÓN PATRIMONIO"/>
    <x v="2"/>
    <s v="001"/>
    <x v="26"/>
    <s v="SERVICIO DE ENERGIA ELECTRICA"/>
    <n v="5922000"/>
    <n v="5922000"/>
    <n v="5922000"/>
    <n v="0"/>
    <n v="0"/>
    <n v="0"/>
    <n v="4566029.0999999996"/>
    <n v="4566029.0999999996"/>
    <n v="1355970.9"/>
    <n v="0.77102821681864231"/>
  </r>
  <r>
    <s v="21375101"/>
    <s v="CENTRO INVEST. Y CONSERVACIÓN PATRIMONIO"/>
    <x v="2"/>
    <s v="001"/>
    <x v="117"/>
    <s v="SERVICIO DE CORREO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27"/>
    <s v="SERVICIO DE TELECOMUNICACIONES"/>
    <n v="10080000"/>
    <n v="10080000"/>
    <n v="10080000"/>
    <n v="0"/>
    <n v="0"/>
    <n v="0"/>
    <n v="6942468.2000000002"/>
    <n v="6942468.2000000002"/>
    <n v="3137531.8"/>
    <n v="0.68873692460317459"/>
  </r>
  <r>
    <s v="21375101"/>
    <s v="CENTRO INVEST. Y CONSERVACIÓN PATRIMONIO"/>
    <x v="2"/>
    <s v="001"/>
    <x v="28"/>
    <s v="OTROS SERVICIOS BASICOS"/>
    <n v="250000"/>
    <n v="250000"/>
    <n v="250000"/>
    <n v="0"/>
    <n v="0"/>
    <n v="0"/>
    <n v="0"/>
    <n v="0"/>
    <n v="250000"/>
    <n v="0"/>
  </r>
  <r>
    <s v="21375101"/>
    <s v="CENTRO INVEST. Y CONSERVACIÓN PATRIMONIO"/>
    <x v="2"/>
    <s v="001"/>
    <x v="29"/>
    <s v="SERVICIOS COMERCIALES Y FINANCIEROS"/>
    <n v="47600000"/>
    <n v="35856440"/>
    <n v="35856440"/>
    <n v="0"/>
    <n v="0"/>
    <n v="0"/>
    <n v="28534357.07"/>
    <n v="28534357.07"/>
    <n v="7322082.9299999997"/>
    <n v="0.79579448127031016"/>
  </r>
  <r>
    <s v="21375101"/>
    <s v="CENTRO INVEST. Y CONSERVACIÓN PATRIMONIO"/>
    <x v="2"/>
    <s v="001"/>
    <x v="30"/>
    <s v="INFORMACION"/>
    <n v="34800000"/>
    <n v="31356440"/>
    <n v="31356440"/>
    <n v="0"/>
    <n v="0"/>
    <n v="0"/>
    <n v="24395125.32"/>
    <n v="24395125.32"/>
    <n v="6961314.6799999997"/>
    <n v="0.77799410009554659"/>
  </r>
  <r>
    <s v="21375101"/>
    <s v="CENTRO INVEST. Y CONSERVACIÓN PATRIMONIO"/>
    <x v="2"/>
    <s v="001"/>
    <x v="32"/>
    <s v="IMPRESION, ENCUADERNACION Y OTROS"/>
    <n v="5800000"/>
    <n v="0"/>
    <n v="0"/>
    <n v="0"/>
    <n v="0"/>
    <n v="0"/>
    <n v="0"/>
    <n v="0"/>
    <n v="0"/>
    <n v="0"/>
  </r>
  <r>
    <s v="21375101"/>
    <s v="CENTRO INVEST. Y CONSERVACIÓN PATRIMONIO"/>
    <x v="2"/>
    <s v="001"/>
    <x v="34"/>
    <s v="SERVICIOS DE TECNOLOGIAS DE INFORMACION"/>
    <n v="7000000"/>
    <n v="4500000"/>
    <n v="4500000"/>
    <n v="0"/>
    <n v="0"/>
    <n v="0"/>
    <n v="4139231.75"/>
    <n v="4139231.75"/>
    <n v="360768.25"/>
    <n v="0.91982927777777779"/>
  </r>
  <r>
    <s v="21375101"/>
    <s v="CENTRO INVEST. Y CONSERVACIÓN PATRIMONIO"/>
    <x v="2"/>
    <s v="001"/>
    <x v="35"/>
    <s v="SERVICIOS DE GESTION Y APOYO"/>
    <n v="215220000"/>
    <n v="212627259"/>
    <n v="212627259"/>
    <n v="0"/>
    <n v="0"/>
    <n v="0"/>
    <n v="204655143.40000001"/>
    <n v="204655143.40000001"/>
    <n v="7972115.5999999996"/>
    <n v="0.96250661539120907"/>
  </r>
  <r>
    <s v="21375101"/>
    <s v="CENTRO INVEST. Y CONSERVACIÓN PATRIMONIO"/>
    <x v="2"/>
    <s v="001"/>
    <x v="118"/>
    <s v="SERVICIOS JURIDICOS"/>
    <n v="20000"/>
    <n v="0"/>
    <n v="0"/>
    <n v="0"/>
    <n v="0"/>
    <n v="0"/>
    <n v="0"/>
    <n v="0"/>
    <n v="0"/>
    <n v="0"/>
  </r>
  <r>
    <s v="21375101"/>
    <s v="CENTRO INVEST. Y CONSERVACIÓN PATRIMONIO"/>
    <x v="2"/>
    <s v="001"/>
    <x v="36"/>
    <s v="SERVICIOS EN CIENCIAS ECONOMICAS Y SOCIALES"/>
    <n v="100000000"/>
    <n v="97427259"/>
    <n v="97427259"/>
    <n v="0"/>
    <n v="0"/>
    <n v="0"/>
    <n v="97427258.319999993"/>
    <n v="97427258.319999993"/>
    <n v="0.68"/>
    <n v="0.99999999302043374"/>
  </r>
  <r>
    <s v="21375101"/>
    <s v="CENTRO INVEST. Y CONSERVACIÓN PATRIMONIO"/>
    <x v="2"/>
    <s v="001"/>
    <x v="38"/>
    <s v="SERVICIOS GENERALES"/>
    <n v="80000000"/>
    <n v="80000000"/>
    <n v="80000000"/>
    <n v="0"/>
    <n v="0"/>
    <n v="0"/>
    <n v="78294235.079999998"/>
    <n v="78294235.079999998"/>
    <n v="1705764.92"/>
    <n v="0.97867793849999996"/>
  </r>
  <r>
    <s v="21375101"/>
    <s v="CENTRO INVEST. Y CONSERVACIÓN PATRIMONIO"/>
    <x v="2"/>
    <s v="001"/>
    <x v="39"/>
    <s v="OTROS SERVICIOS DE GESTION Y APOYO"/>
    <n v="35200000"/>
    <n v="35200000"/>
    <n v="35200000"/>
    <n v="0"/>
    <n v="0"/>
    <n v="0"/>
    <n v="28933650"/>
    <n v="28933650"/>
    <n v="6266350"/>
    <n v="0.82197869318181815"/>
  </r>
  <r>
    <s v="21375101"/>
    <s v="CENTRO INVEST. Y CONSERVACIÓN PATRIMONIO"/>
    <x v="2"/>
    <s v="001"/>
    <x v="40"/>
    <s v="GASTOS DE VIAJE Y DE TRANSPORTE"/>
    <n v="10600000"/>
    <n v="3850000"/>
    <n v="3850000"/>
    <n v="0"/>
    <n v="0"/>
    <n v="0"/>
    <n v="3080809.83"/>
    <n v="3080809.83"/>
    <n v="769190.17"/>
    <n v="0.8002103454545455"/>
  </r>
  <r>
    <s v="21375101"/>
    <s v="CENTRO INVEST. Y CONSERVACIÓN PATRIMONIO"/>
    <x v="2"/>
    <s v="001"/>
    <x v="41"/>
    <s v="TRANSPORTE DENTRO DEL PAIS"/>
    <n v="600000"/>
    <n v="600000"/>
    <n v="600000"/>
    <n v="0"/>
    <n v="0"/>
    <n v="0"/>
    <n v="197009.83"/>
    <n v="197009.83"/>
    <n v="402990.17"/>
    <n v="0.32834971666666662"/>
  </r>
  <r>
    <s v="21375101"/>
    <s v="CENTRO INVEST. Y CONSERVACIÓN PATRIMONIO"/>
    <x v="2"/>
    <s v="001"/>
    <x v="42"/>
    <s v="VIATICOS DENTRO DEL PAIS"/>
    <n v="10000000"/>
    <n v="3250000"/>
    <n v="3250000"/>
    <n v="0"/>
    <n v="0"/>
    <n v="0"/>
    <n v="2883800"/>
    <n v="2883800"/>
    <n v="366200"/>
    <n v="0.88732307692307688"/>
  </r>
  <r>
    <s v="21375101"/>
    <s v="CENTRO INVEST. Y CONSERVACIÓN PATRIMONIO"/>
    <x v="2"/>
    <s v="001"/>
    <x v="45"/>
    <s v="SEGUROS, REASEGUROS Y OTRAS OBLIGACIONES"/>
    <n v="2500000"/>
    <n v="2500000"/>
    <n v="2500000"/>
    <n v="0"/>
    <n v="0"/>
    <n v="0"/>
    <n v="2039488"/>
    <n v="2039488"/>
    <n v="460512"/>
    <n v="0.81579520000000005"/>
  </r>
  <r>
    <s v="21375101"/>
    <s v="CENTRO INVEST. Y CONSERVACIÓN PATRIMONIO"/>
    <x v="2"/>
    <s v="001"/>
    <x v="46"/>
    <s v="SEGUROS"/>
    <n v="2500000"/>
    <n v="2500000"/>
    <n v="2500000"/>
    <n v="0"/>
    <n v="0"/>
    <n v="0"/>
    <n v="2039488"/>
    <n v="2039488"/>
    <n v="460512"/>
    <n v="0.81579520000000005"/>
  </r>
  <r>
    <s v="21375101"/>
    <s v="CENTRO INVEST. Y CONSERVACIÓN PATRIMONIO"/>
    <x v="2"/>
    <s v="001"/>
    <x v="47"/>
    <s v="CAPACITACION Y PROTOCOLO"/>
    <n v="2100000"/>
    <n v="0"/>
    <n v="0"/>
    <n v="0"/>
    <n v="0"/>
    <n v="0"/>
    <n v="0"/>
    <n v="0"/>
    <n v="0"/>
    <n v="0"/>
  </r>
  <r>
    <s v="21375101"/>
    <s v="CENTRO INVEST. Y CONSERVACIÓN PATRIMONIO"/>
    <x v="2"/>
    <s v="001"/>
    <x v="48"/>
    <s v="ACTIVIDADES DE CAPACITACION"/>
    <n v="1200000"/>
    <n v="0"/>
    <n v="0"/>
    <n v="0"/>
    <n v="0"/>
    <n v="0"/>
    <n v="0"/>
    <n v="0"/>
    <n v="0"/>
    <n v="0"/>
  </r>
  <r>
    <s v="21375101"/>
    <s v="CENTRO INVEST. Y CONSERVACIÓN PATRIMONIO"/>
    <x v="2"/>
    <s v="001"/>
    <x v="49"/>
    <s v="ACTIVIDADES PROTOCOLARIAS Y SOCIALES"/>
    <n v="900000"/>
    <n v="0"/>
    <n v="0"/>
    <n v="0"/>
    <n v="0"/>
    <n v="0"/>
    <n v="0"/>
    <n v="0"/>
    <n v="0"/>
    <n v="0"/>
  </r>
  <r>
    <s v="21375101"/>
    <s v="CENTRO INVEST. Y CONSERVACIÓN PATRIMONIO"/>
    <x v="2"/>
    <s v="001"/>
    <x v="51"/>
    <s v="MANTENIMIENTO Y REPARACION"/>
    <n v="170575291"/>
    <n v="131718504"/>
    <n v="131718504"/>
    <n v="0"/>
    <n v="0"/>
    <n v="0"/>
    <n v="122720135.3"/>
    <n v="120626275.31999999"/>
    <n v="8998368.6999999993"/>
    <n v="0.93168485499956788"/>
  </r>
  <r>
    <s v="21375101"/>
    <s v="CENTRO INVEST. Y CONSERVACIÓN PATRIMONIO"/>
    <x v="2"/>
    <s v="001"/>
    <x v="52"/>
    <s v="MANTENIMIENTO DE EDIFICIOS, LOCALES Y TERRENOS"/>
    <n v="126000000"/>
    <n v="94948560"/>
    <n v="94948560"/>
    <n v="0"/>
    <n v="0"/>
    <n v="0"/>
    <n v="93464815.560000002"/>
    <n v="93464815.560000002"/>
    <n v="1483744.44"/>
    <n v="0.98437317595969864"/>
  </r>
  <r>
    <s v="21375101"/>
    <s v="CENTRO INVEST. Y CONSERVACIÓN PATRIMONIO"/>
    <x v="2"/>
    <s v="001"/>
    <x v="53"/>
    <s v="MANT. Y REPARACION DE MAQUINARIA Y EQUIPO DE PROD.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54"/>
    <s v="MANT. Y REPARACION DE EQUIPO DE TRANSPORTE"/>
    <n v="11405657"/>
    <n v="4600310"/>
    <n v="4600310"/>
    <n v="0"/>
    <n v="0"/>
    <n v="0"/>
    <n v="3844388.37"/>
    <n v="3844388.37"/>
    <n v="755921.63"/>
    <n v="0.83568028458951682"/>
  </r>
  <r>
    <s v="21375101"/>
    <s v="CENTRO INVEST. Y CONSERVACIÓN PATRIMONIO"/>
    <x v="2"/>
    <s v="001"/>
    <x v="119"/>
    <s v="MANT. Y REPARACION DE EQUIPO DE COMUNICAC.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55"/>
    <s v="MANT. Y REPARACION DE EQUIPO Y MOBILIARIO DE OFIC."/>
    <n v="2267486"/>
    <n v="2267486"/>
    <n v="2267486"/>
    <n v="0"/>
    <n v="0"/>
    <n v="0"/>
    <n v="0"/>
    <n v="0"/>
    <n v="2267486"/>
    <n v="0"/>
  </r>
  <r>
    <s v="21375101"/>
    <s v="CENTRO INVEST. Y CONSERVACIÓN PATRIMONIO"/>
    <x v="2"/>
    <s v="001"/>
    <x v="56"/>
    <s v="MANT. Y REP. DE EQUIPO DE COMPUTO Y SIST. DE INF."/>
    <n v="29902148"/>
    <n v="29902148"/>
    <n v="29902148"/>
    <n v="0"/>
    <n v="0"/>
    <n v="0"/>
    <n v="25410931.370000001"/>
    <n v="23317071.390000001"/>
    <n v="4491216.63"/>
    <n v="0.84980287603418991"/>
  </r>
  <r>
    <s v="21375101"/>
    <s v="CENTRO INVEST. Y CONSERVACIÓN PATRIMONIO"/>
    <x v="2"/>
    <s v="001"/>
    <x v="58"/>
    <s v="IMPUESTOS"/>
    <n v="300000"/>
    <n v="300000"/>
    <n v="300000"/>
    <n v="0"/>
    <n v="0"/>
    <n v="0"/>
    <n v="154305"/>
    <n v="154305"/>
    <n v="145695"/>
    <n v="0.51434999999999997"/>
  </r>
  <r>
    <s v="21375101"/>
    <s v="CENTRO INVEST. Y CONSERVACIÓN PATRIMONIO"/>
    <x v="2"/>
    <s v="001"/>
    <x v="59"/>
    <s v="OTROS IMPUESTOS"/>
    <n v="300000"/>
    <n v="300000"/>
    <n v="300000"/>
    <n v="0"/>
    <n v="0"/>
    <n v="0"/>
    <n v="154305"/>
    <n v="154305"/>
    <n v="145695"/>
    <n v="0.51434999999999997"/>
  </r>
  <r>
    <s v="21375101"/>
    <s v="CENTRO INVEST. Y CONSERVACIÓN PATRIMONIO"/>
    <x v="2"/>
    <s v="001"/>
    <x v="60"/>
    <s v="SERVICIOS DIVERSO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1"/>
    <s v="DEDUCIBLE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2"/>
    <s v="MATERIALES Y SUMINISTROS"/>
    <n v="18780862"/>
    <n v="3857286"/>
    <n v="3857286"/>
    <n v="0"/>
    <n v="0"/>
    <n v="0"/>
    <n v="2492510.27"/>
    <n v="418859.45"/>
    <n v="1364775.73"/>
    <n v="0.64618238574998066"/>
  </r>
  <r>
    <s v="21375101"/>
    <s v="CENTRO INVEST. Y CONSERVACIÓN PATRIMONIO"/>
    <x v="2"/>
    <s v="001"/>
    <x v="63"/>
    <s v="PRODUCTOS QUIMICOS Y CONEXOS"/>
    <n v="6050000"/>
    <n v="1000000"/>
    <n v="1000000"/>
    <n v="0"/>
    <n v="0"/>
    <n v="0"/>
    <n v="168085"/>
    <n v="168085"/>
    <n v="831915"/>
    <n v="0.16808500000000001"/>
  </r>
  <r>
    <s v="21375101"/>
    <s v="CENTRO INVEST. Y CONSERVACIÓN PATRIMONIO"/>
    <x v="2"/>
    <s v="001"/>
    <x v="64"/>
    <s v="COMBUSTIBLES Y LUBRICANTES"/>
    <n v="4000000"/>
    <n v="1000000"/>
    <n v="1000000"/>
    <n v="0"/>
    <n v="0"/>
    <n v="0"/>
    <n v="168085"/>
    <n v="168085"/>
    <n v="831915"/>
    <n v="0.16808500000000001"/>
  </r>
  <r>
    <s v="21375101"/>
    <s v="CENTRO INVEST. Y CONSERVACIÓN PATRIMONIO"/>
    <x v="2"/>
    <s v="001"/>
    <x v="120"/>
    <s v="PRODUCTOS FARMACEUTICOS Y MEDICINALES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65"/>
    <s v="TINTAS, PINTURAS Y DILUYENTES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69"/>
    <s v="MATERIALES Y PROD DE USO EN LA CONSTRUC Y MANT."/>
    <n v="2420000"/>
    <n v="420000"/>
    <n v="420000"/>
    <n v="0"/>
    <n v="0"/>
    <n v="0"/>
    <n v="0"/>
    <n v="0"/>
    <n v="420000"/>
    <n v="0"/>
  </r>
  <r>
    <s v="21375101"/>
    <s v="CENTRO INVEST. Y CONSERVACIÓN PATRIMONIO"/>
    <x v="2"/>
    <s v="001"/>
    <x v="121"/>
    <s v="MATERIALES Y PRODUCTOS METALICOS"/>
    <n v="420000"/>
    <n v="420000"/>
    <n v="420000"/>
    <n v="0"/>
    <n v="0"/>
    <n v="0"/>
    <n v="0"/>
    <n v="0"/>
    <n v="420000"/>
    <n v="0"/>
  </r>
  <r>
    <s v="21375101"/>
    <s v="CENTRO INVEST. Y CONSERVACIÓN PATRIMONIO"/>
    <x v="2"/>
    <s v="001"/>
    <x v="70"/>
    <s v="MAT. Y PROD. ELECTRICOS, TELEFONICOS Y DE COMPUTO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71"/>
    <s v="HERRAMIENTAS, REPUESTOS Y ACCESORIOS"/>
    <n v="1000000"/>
    <n v="2256565"/>
    <n v="2256565"/>
    <n v="0"/>
    <n v="0"/>
    <n v="0"/>
    <n v="2148710.37"/>
    <n v="75059.55"/>
    <n v="107854.63"/>
    <n v="0.95220406680064618"/>
  </r>
  <r>
    <s v="21375101"/>
    <s v="CENTRO INVEST. Y CONSERVACIÓN PATRIMONIO"/>
    <x v="2"/>
    <s v="001"/>
    <x v="72"/>
    <s v="HERRAMIENTAS E INSTRUMENTOS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3"/>
    <s v="REPUESTOS Y ACCESORIOS"/>
    <n v="500000"/>
    <n v="2256565"/>
    <n v="2256565"/>
    <n v="0"/>
    <n v="0"/>
    <n v="0"/>
    <n v="2148710.37"/>
    <n v="75059.55"/>
    <n v="107854.63"/>
    <n v="0.95220406680064618"/>
  </r>
  <r>
    <s v="21375101"/>
    <s v="CENTRO INVEST. Y CONSERVACIÓN PATRIMONIO"/>
    <x v="2"/>
    <s v="001"/>
    <x v="74"/>
    <s v="UTILES, MATERIALES Y SUMINISTROS DIVERSOS"/>
    <n v="9310862"/>
    <n v="180721"/>
    <n v="180721"/>
    <n v="0"/>
    <n v="0"/>
    <n v="0"/>
    <n v="175714.9"/>
    <n v="175714.9"/>
    <n v="5006.1000000000004"/>
    <n v="0.97229929006590265"/>
  </r>
  <r>
    <s v="21375101"/>
    <s v="CENTRO INVEST. Y CONSERVACIÓN PATRIMONIO"/>
    <x v="2"/>
    <s v="001"/>
    <x v="75"/>
    <s v="UTILES Y MATERIALES DE OFICINA Y COMPUTO"/>
    <n v="810862"/>
    <n v="5006"/>
    <n v="5006"/>
    <n v="0"/>
    <n v="0"/>
    <n v="0"/>
    <n v="0"/>
    <n v="0"/>
    <n v="5006"/>
    <n v="0"/>
  </r>
  <r>
    <s v="21375101"/>
    <s v="CENTRO INVEST. Y CONSERVACIÓN PATRIMONIO"/>
    <x v="2"/>
    <s v="001"/>
    <x v="76"/>
    <s v="PRODUCTOS DE PAPEL, CARTON E IMPRESOS"/>
    <n v="1000000"/>
    <n v="175715"/>
    <n v="175715"/>
    <n v="0"/>
    <n v="0"/>
    <n v="0"/>
    <n v="175714.9"/>
    <n v="175714.9"/>
    <n v="0.1"/>
    <n v="0.99999943089662235"/>
  </r>
  <r>
    <s v="21375101"/>
    <s v="CENTRO INVEST. Y CONSERVACIÓN PATRIMONIO"/>
    <x v="2"/>
    <s v="001"/>
    <x v="122"/>
    <s v="TEXTILES Y VESTUARIO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7"/>
    <s v="UTILES Y MATERIALES DE LIMPIEZA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78"/>
    <s v="UTILES Y MATERIALES DE RESGUARDO Y SEGURIDAD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123"/>
    <s v="OTROS UTILES, MATERIALES Y SUMINISTROS DIVERSOS"/>
    <n v="3000000"/>
    <n v="0"/>
    <n v="0"/>
    <n v="0"/>
    <n v="0"/>
    <n v="0"/>
    <n v="0"/>
    <n v="0"/>
    <n v="0"/>
    <n v="0"/>
  </r>
  <r>
    <s v="21375101"/>
    <s v="CENTRO INVEST. Y CONSERVACIÓN PATRIMONIO"/>
    <x v="2"/>
    <s v="001"/>
    <x v="100"/>
    <s v="BIENES DURADEROS"/>
    <n v="1056979670"/>
    <n v="1233727899"/>
    <n v="1233727899"/>
    <n v="0"/>
    <n v="10728187.76"/>
    <n v="0"/>
    <n v="1218627313.8"/>
    <n v="1218627313.8"/>
    <n v="4372397.4400000004"/>
    <n v="0.98776019800456827"/>
  </r>
  <r>
    <s v="21375101"/>
    <s v="CENTRO INVEST. Y CONSERVACIÓN PATRIMONIO"/>
    <x v="2"/>
    <s v="001"/>
    <x v="107"/>
    <s v="CONSTRUCCIONES, ADICIONES Y MEJORAS"/>
    <n v="1050679670"/>
    <n v="1229355504"/>
    <n v="1229355504"/>
    <n v="0"/>
    <n v="10728187.76"/>
    <n v="0"/>
    <n v="1218627313.8"/>
    <n v="1218627313.8"/>
    <n v="2.44"/>
    <n v="0.99127332153710357"/>
  </r>
  <r>
    <s v="21375101"/>
    <s v="CENTRO INVEST. Y CONSERVACIÓN PATRIMONIO"/>
    <x v="2"/>
    <s v="001"/>
    <x v="109"/>
    <s v="OTRAS CONSTRUCCIONES, ADICIONES Y MEJORAS"/>
    <n v="0"/>
    <n v="169248229"/>
    <n v="169248229"/>
    <n v="0"/>
    <n v="10728187.76"/>
    <n v="0"/>
    <n v="158520040.66999999"/>
    <n v="158520040.66999999"/>
    <n v="0.56999999999999995"/>
    <n v="0.9366126996223989"/>
  </r>
  <r>
    <s v="21375101"/>
    <s v="CENTRO INVEST. Y CONSERVACIÓN PATRIMONIO"/>
    <x v="2"/>
    <s v="280"/>
    <x v="109"/>
    <s v="OTRAS CONSTRUCCIONES, ADICIONES Y MEJORAS"/>
    <n v="1050679670"/>
    <n v="1060107275"/>
    <n v="1060107275"/>
    <n v="0"/>
    <n v="0"/>
    <n v="0"/>
    <n v="1060107273.13"/>
    <n v="1060107273.13"/>
    <n v="1.87"/>
    <n v="0.99999999823602759"/>
  </r>
  <r>
    <s v="21375101"/>
    <s v="CENTRO INVEST. Y CONSERVACIÓN PATRIMONIO"/>
    <x v="2"/>
    <s v="280"/>
    <x v="101"/>
    <s v="MAQUINARIA, EQUIPO Y MOBILIARIO"/>
    <n v="1800000"/>
    <n v="0"/>
    <n v="0"/>
    <n v="0"/>
    <n v="0"/>
    <n v="0"/>
    <n v="0"/>
    <n v="0"/>
    <n v="0"/>
    <n v="0"/>
  </r>
  <r>
    <s v="21375101"/>
    <s v="CENTRO INVEST. Y CONSERVACIÓN PATRIMONIO"/>
    <x v="2"/>
    <s v="280"/>
    <x v="124"/>
    <s v="EQUIPO DE TRANSPORTE"/>
    <n v="300000"/>
    <n v="0"/>
    <n v="0"/>
    <n v="0"/>
    <n v="0"/>
    <n v="0"/>
    <n v="0"/>
    <n v="0"/>
    <n v="0"/>
    <n v="0"/>
  </r>
  <r>
    <s v="21375101"/>
    <s v="CENTRO INVEST. Y CONSERVACIÓN PATRIMONIO"/>
    <x v="2"/>
    <s v="280"/>
    <x v="103"/>
    <s v="EQUIPO DE COMUNICACION"/>
    <n v="1500000"/>
    <n v="0"/>
    <n v="0"/>
    <n v="0"/>
    <n v="0"/>
    <n v="0"/>
    <n v="0"/>
    <n v="0"/>
    <n v="0"/>
    <n v="0"/>
  </r>
  <r>
    <s v="21375101"/>
    <s v="CENTRO INVEST. Y CONSERVACIÓN PATRIMONIO"/>
    <x v="2"/>
    <s v="280"/>
    <x v="110"/>
    <s v="BIENES DURADEROS DIVERSO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280"/>
    <x v="111"/>
    <s v="BIENES INTANGIBLE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001"/>
    <x v="80"/>
    <s v="TRANSFERENCIAS CORRIENTES"/>
    <n v="184961688"/>
    <n v="85717803"/>
    <n v="85717803"/>
    <n v="0"/>
    <n v="0"/>
    <n v="0"/>
    <n v="66013704.729999997"/>
    <n v="66013704.729999997"/>
    <n v="19704098.27"/>
    <n v="0.77012828630243824"/>
  </r>
  <r>
    <s v="21375101"/>
    <s v="CENTRO INVEST. Y CONSERVACIÓN PATRIMONIO"/>
    <x v="2"/>
    <s v="001"/>
    <x v="81"/>
    <s v="TRANSFERENCIAS CORRIENTES AL SECTOR PUBLICO"/>
    <n v="9177576"/>
    <n v="9165256"/>
    <n v="9165256"/>
    <n v="0"/>
    <n v="0"/>
    <n v="0"/>
    <n v="8307455.75"/>
    <n v="8307455.75"/>
    <n v="857800.25"/>
    <n v="0.90640738785692399"/>
  </r>
  <r>
    <s v="21375101"/>
    <s v="CENTRO INVEST. Y CONSERVACIÓN PATRIMONIO"/>
    <x v="2"/>
    <s v="001"/>
    <x v="125"/>
    <s v="CCSS CONTRIBUCION ESTATAL SEGURO PENSIONES (CONTRIBUCION ESTATAL AL SEGURO DE PENSIONES, SEGUN LEY NO. 17 DEL 22 DE OCTUBRE DE 1943, LEY"/>
    <n v="7916920"/>
    <n v="7906293"/>
    <n v="7906293"/>
    <n v="0"/>
    <n v="0"/>
    <n v="0"/>
    <n v="7158835.8200000003"/>
    <n v="7158835.8200000003"/>
    <n v="747457.18"/>
    <n v="0.90546047559836196"/>
  </r>
  <r>
    <s v="21375101"/>
    <s v="CENTRO INVEST. Y CONSERVACIÓN PATRIMONIO"/>
    <x v="2"/>
    <s v="001"/>
    <x v="126"/>
    <s v="CCSS CONTRIBUCION ESTATAL SEGURO SALUD (CONTRIBUCION ESTATAL AL SEGURO DE SALUD, SEGUN LEY NO. 17 DEL 22 DE OCTUBRE DE 1943, LEY"/>
    <n v="1260656"/>
    <n v="1258963"/>
    <n v="1258963"/>
    <n v="0"/>
    <n v="0"/>
    <n v="0"/>
    <n v="1148619.93"/>
    <n v="1148619.93"/>
    <n v="110343.07"/>
    <n v="0.91235400087214635"/>
  </r>
  <r>
    <s v="21375101"/>
    <s v="CENTRO INVEST. Y CONSERVACIÓN PATRIMONIO"/>
    <x v="2"/>
    <s v="001"/>
    <x v="85"/>
    <s v="TRANSFERENCIAS CORRIENTES A PERSONAS"/>
    <n v="55000000"/>
    <n v="30000000"/>
    <n v="30000000"/>
    <n v="0"/>
    <n v="0"/>
    <n v="0"/>
    <n v="27890750"/>
    <n v="27890750"/>
    <n v="2109250"/>
    <n v="0.92969166666666669"/>
  </r>
  <r>
    <s v="21375101"/>
    <s v="CENTRO INVEST. Y CONSERVACIÓN PATRIMONIO"/>
    <x v="2"/>
    <s v="001"/>
    <x v="87"/>
    <s v="OTRAS TRANSFERENCIAS A PERSONAS"/>
    <n v="55000000"/>
    <n v="30000000"/>
    <n v="30000000"/>
    <n v="0"/>
    <n v="0"/>
    <n v="0"/>
    <n v="27890750"/>
    <n v="27890750"/>
    <n v="2109250"/>
    <n v="0.92969166666666669"/>
  </r>
  <r>
    <s v="21375101"/>
    <s v="CENTRO INVEST. Y CONSERVACIÓN PATRIMONIO"/>
    <x v="2"/>
    <s v="001"/>
    <x v="88"/>
    <s v="PRESTACIONES"/>
    <n v="6000000"/>
    <n v="9268435"/>
    <n v="9268435"/>
    <n v="0"/>
    <n v="0"/>
    <n v="0"/>
    <n v="5099011.04"/>
    <n v="5099011.04"/>
    <n v="4169423.96"/>
    <n v="0.5501480066483716"/>
  </r>
  <r>
    <s v="21375101"/>
    <s v="CENTRO INVEST. Y CONSERVACIÓN PATRIMONIO"/>
    <x v="2"/>
    <s v="001"/>
    <x v="89"/>
    <s v="PRESTACIONES LEGALES"/>
    <n v="0"/>
    <n v="3268435"/>
    <n v="3268435"/>
    <n v="0"/>
    <n v="0"/>
    <n v="0"/>
    <n v="3037415.04"/>
    <n v="3037415.04"/>
    <n v="231019.96"/>
    <n v="0.92931786619590107"/>
  </r>
  <r>
    <s v="21375101"/>
    <s v="CENTRO INVEST. Y CONSERVACIÓN PATRIMONIO"/>
    <x v="2"/>
    <s v="001"/>
    <x v="90"/>
    <s v="OTRAS PRESTACIONES"/>
    <n v="6000000"/>
    <n v="6000000"/>
    <n v="6000000"/>
    <n v="0"/>
    <n v="0"/>
    <n v="0"/>
    <n v="2061596"/>
    <n v="2061596"/>
    <n v="3938404"/>
    <n v="0.34359933333333331"/>
  </r>
  <r>
    <s v="21375101"/>
    <s v="CENTRO INVEST. Y CONSERVACIÓN PATRIMONIO"/>
    <x v="2"/>
    <s v="001"/>
    <x v="91"/>
    <s v="TRANSF. C.TES A ENTIDADES PRIV. SIN FINES DE LUCRO"/>
    <n v="23587693"/>
    <n v="23587693"/>
    <n v="23587693"/>
    <n v="0"/>
    <n v="0"/>
    <n v="0"/>
    <n v="23587693"/>
    <n v="23587693"/>
    <n v="0"/>
    <n v="1"/>
  </r>
  <r>
    <s v="21375101"/>
    <s v="CENTRO INVEST. Y CONSERVACIÓN PATRIMONIO"/>
    <x v="2"/>
    <s v="001"/>
    <x v="127"/>
    <s v="ACADEMIA COSTARRICENSE DE LA LENGUA. (PARA GASTOS DE OPERACION, SEGUN LEY 3191 DEL 17/09/63, CONVENIO MULTILATERAL DE ASOCIACIONES"/>
    <n v="9160549"/>
    <n v="9160549"/>
    <n v="9160549"/>
    <n v="0"/>
    <n v="0"/>
    <n v="0"/>
    <n v="9160549"/>
    <n v="9160549"/>
    <n v="0"/>
    <n v="1"/>
  </r>
  <r>
    <s v="21375101"/>
    <s v="CENTRO INVEST. Y CONSERVACIÓN PATRIMONIO"/>
    <x v="2"/>
    <s v="001"/>
    <x v="128"/>
    <s v="TEMPORALIDADES DE LA ARQUIDIOCESIS DE SAN JOSE. (PARA EL ARCHIVO HISTORICO ARQUIDIOCESANO, SEGUN LEY 6475 DEL 25/09/1980 Y SEGUN LOS ARTICULOS 22,"/>
    <n v="14427144"/>
    <n v="14427144"/>
    <n v="14427144"/>
    <n v="0"/>
    <n v="0"/>
    <n v="0"/>
    <n v="14427144"/>
    <n v="14427144"/>
    <n v="0"/>
    <n v="1"/>
  </r>
  <r>
    <s v="21375101"/>
    <s v="CENTRO INVEST. Y CONSERVACIÓN PATRIMONIO"/>
    <x v="2"/>
    <s v="001"/>
    <x v="95"/>
    <s v="OTRAS TRANSFERENCIAS CORRIENTES AL SECTOR PRIVADO"/>
    <n v="90000000"/>
    <n v="12500000"/>
    <n v="12500000"/>
    <n v="0"/>
    <n v="0"/>
    <n v="0"/>
    <n v="0"/>
    <n v="0"/>
    <n v="12500000"/>
    <n v="0"/>
  </r>
  <r>
    <s v="21375101"/>
    <s v="CENTRO INVEST. Y CONSERVACIÓN PATRIMONIO"/>
    <x v="2"/>
    <s v="001"/>
    <x v="96"/>
    <s v="INDEMNIZACIONES"/>
    <n v="90000000"/>
    <n v="12500000"/>
    <n v="12500000"/>
    <n v="0"/>
    <n v="0"/>
    <n v="0"/>
    <n v="0"/>
    <n v="0"/>
    <n v="12500000"/>
    <n v="0"/>
  </r>
  <r>
    <s v="21375101"/>
    <s v="CENTRO INVEST. Y CONSERVACIÓN PATRIMONIO"/>
    <x v="2"/>
    <s v="001"/>
    <x v="97"/>
    <s v="TRANSFERENCIAS CORRIENTES AL SECTOR EXTERNO"/>
    <n v="1196419"/>
    <n v="1196419"/>
    <n v="1196419"/>
    <n v="0"/>
    <n v="0"/>
    <n v="0"/>
    <n v="1128794.94"/>
    <n v="1128794.94"/>
    <n v="67624.06"/>
    <n v="0.94347794543550378"/>
  </r>
  <r>
    <s v="21375101"/>
    <s v="CENTRO INVEST. Y CONSERVACIÓN PATRIMONIO"/>
    <x v="2"/>
    <s v="001"/>
    <x v="129"/>
    <s v="UNESCO CONVENCION PARA LA SALVAGUARDIA DEL PATRIMONIO CULTURAL INMATERIAL. (CUOTA DE MEMBRESIA, SEGUN TRATADO INTERNACIONAL 8560,"/>
    <n v="1196419"/>
    <n v="1196419"/>
    <n v="1196419"/>
    <n v="0"/>
    <n v="0"/>
    <n v="0"/>
    <n v="1128794.94"/>
    <n v="1128794.94"/>
    <n v="67624.06"/>
    <n v="0.94347794543550378"/>
  </r>
  <r>
    <s v="21375102"/>
    <s v="MUSEO NACIONAL DE COSTA RICA"/>
    <x v="3"/>
    <s v="001"/>
    <x v="0"/>
    <s v=""/>
    <n v="3524603170"/>
    <n v="3514364518"/>
    <n v="3514364518"/>
    <n v="0"/>
    <n v="0"/>
    <n v="0"/>
    <n v="3293306226.4899998"/>
    <n v="3162088360.8699999"/>
    <n v="221058291.50999999"/>
    <n v="0.93709864461191328"/>
  </r>
  <r>
    <s v="21375102"/>
    <s v="MUSEO NACIONAL DE COSTA RICA"/>
    <x v="3"/>
    <s v="001"/>
    <x v="1"/>
    <s v="REMUNERACIONES"/>
    <n v="2403431618"/>
    <n v="2368188969"/>
    <n v="2368188969"/>
    <n v="0"/>
    <n v="0"/>
    <n v="0"/>
    <n v="2215386175.1599998"/>
    <n v="2176000802.1599998"/>
    <n v="152802793.84"/>
    <n v="0.93547694215275257"/>
  </r>
  <r>
    <s v="21375102"/>
    <s v="MUSEO NACIONAL DE COSTA RICA"/>
    <x v="3"/>
    <s v="001"/>
    <x v="2"/>
    <s v="REMUNERACIONES BASICAS"/>
    <n v="1137177200"/>
    <n v="1115532782"/>
    <n v="1115532782"/>
    <n v="0"/>
    <n v="0"/>
    <n v="0"/>
    <n v="1070549916.97"/>
    <n v="1070549916.97"/>
    <n v="44982865.030000001"/>
    <n v="0.95967589141634035"/>
  </r>
  <r>
    <s v="21375102"/>
    <s v="MUSEO NACIONAL DE COSTA RICA"/>
    <x v="3"/>
    <s v="001"/>
    <x v="3"/>
    <s v="SUELDOS PARA CARGOS FIJOS"/>
    <n v="1081177200"/>
    <n v="1072932782"/>
    <n v="1072932782"/>
    <n v="0"/>
    <n v="0"/>
    <n v="0"/>
    <n v="1043670309.22"/>
    <n v="1043670309.22"/>
    <n v="29262472.780000001"/>
    <n v="0.97272664861124547"/>
  </r>
  <r>
    <s v="21375102"/>
    <s v="MUSEO NACIONAL DE COSTA RICA"/>
    <x v="3"/>
    <s v="001"/>
    <x v="130"/>
    <s v="JORNALES"/>
    <n v="40000000"/>
    <n v="40000000"/>
    <n v="40000000"/>
    <n v="0"/>
    <n v="0"/>
    <n v="0"/>
    <n v="26879607.75"/>
    <n v="26879607.75"/>
    <n v="13120392.25"/>
    <n v="0.67199019375000002"/>
  </r>
  <r>
    <s v="21375102"/>
    <s v="MUSEO NACIONAL DE COSTA RICA"/>
    <x v="3"/>
    <s v="001"/>
    <x v="4"/>
    <s v="SUPLENCIAS"/>
    <n v="16000000"/>
    <n v="2600000"/>
    <n v="2600000"/>
    <n v="0"/>
    <n v="0"/>
    <n v="0"/>
    <n v="0"/>
    <n v="0"/>
    <n v="2600000"/>
    <n v="0"/>
  </r>
  <r>
    <s v="21375102"/>
    <s v="MUSEO NACIONAL DE COSTA RICA"/>
    <x v="3"/>
    <s v="001"/>
    <x v="5"/>
    <s v="REMUNERACIONES EVENTUALES"/>
    <n v="9000000"/>
    <n v="17000000"/>
    <n v="17000000"/>
    <n v="0"/>
    <n v="0"/>
    <n v="0"/>
    <n v="16973302.449999999"/>
    <n v="16973302.449999999"/>
    <n v="26697.55"/>
    <n v="0.99842955588235294"/>
  </r>
  <r>
    <s v="21375102"/>
    <s v="MUSEO NACIONAL DE COSTA RICA"/>
    <x v="3"/>
    <s v="001"/>
    <x v="6"/>
    <s v="TIEMPO EXTRAORDINARIO"/>
    <n v="9000000"/>
    <n v="17000000"/>
    <n v="17000000"/>
    <n v="0"/>
    <n v="0"/>
    <n v="0"/>
    <n v="16973302.449999999"/>
    <n v="16973302.449999999"/>
    <n v="26697.55"/>
    <n v="0.99842955588235294"/>
  </r>
  <r>
    <s v="21375102"/>
    <s v="MUSEO NACIONAL DE COSTA RICA"/>
    <x v="3"/>
    <s v="001"/>
    <x v="7"/>
    <s v="INCENTIVOS SALARIALES"/>
    <n v="811828955"/>
    <n v="793736122"/>
    <n v="793736122"/>
    <n v="0"/>
    <n v="0"/>
    <n v="0"/>
    <n v="705076270.12"/>
    <n v="705076270.12"/>
    <n v="88659851.879999995"/>
    <n v="0.88830059584966203"/>
  </r>
  <r>
    <s v="21375102"/>
    <s v="MUSEO NACIONAL DE COSTA RICA"/>
    <x v="3"/>
    <s v="001"/>
    <x v="8"/>
    <s v="RETRIBUCION POR AÑOS SERVIDOS"/>
    <n v="222100000"/>
    <n v="217421677"/>
    <n v="217421677"/>
    <n v="0"/>
    <n v="0"/>
    <n v="0"/>
    <n v="196339586.63"/>
    <n v="196339586.63"/>
    <n v="21082090.370000001"/>
    <n v="0.90303593155525153"/>
  </r>
  <r>
    <s v="21375102"/>
    <s v="MUSEO NACIONAL DE COSTA RICA"/>
    <x v="3"/>
    <s v="001"/>
    <x v="9"/>
    <s v="RESTRICCION AL EJERCICIO LIBERAL DE LA PROFESION"/>
    <n v="234253790"/>
    <n v="238966066"/>
    <n v="238966066"/>
    <n v="0"/>
    <n v="0"/>
    <n v="0"/>
    <n v="190873716.65000001"/>
    <n v="190873716.65000001"/>
    <n v="48092349.350000001"/>
    <n v="0.79874820657590773"/>
  </r>
  <r>
    <s v="21375102"/>
    <s v="MUSEO NACIONAL DE COSTA RICA"/>
    <x v="3"/>
    <s v="001"/>
    <x v="10"/>
    <s v="DECIMOTERCER MES"/>
    <n v="151164314"/>
    <n v="149848096"/>
    <n v="149848096"/>
    <n v="0"/>
    <n v="0"/>
    <n v="0"/>
    <n v="141597467.09999999"/>
    <n v="141597467.09999999"/>
    <n v="8250628.9000000004"/>
    <n v="0.9449400484875029"/>
  </r>
  <r>
    <s v="21375102"/>
    <s v="MUSEO NACIONAL DE COSTA RICA"/>
    <x v="3"/>
    <s v="001"/>
    <x v="11"/>
    <s v="SALARIO ESCOLAR"/>
    <n v="126410851"/>
    <n v="113510851"/>
    <n v="113510851"/>
    <n v="0"/>
    <n v="0"/>
    <n v="0"/>
    <n v="111930337.31"/>
    <n v="111930337.31"/>
    <n v="1580513.69"/>
    <n v="0.98607610042497174"/>
  </r>
  <r>
    <s v="21375102"/>
    <s v="MUSEO NACIONAL DE COSTA RICA"/>
    <x v="3"/>
    <s v="001"/>
    <x v="12"/>
    <s v="OTROS INCENTIVOS SALARIALES"/>
    <n v="77900000"/>
    <n v="73989432"/>
    <n v="73989432"/>
    <n v="0"/>
    <n v="0"/>
    <n v="0"/>
    <n v="64335162.43"/>
    <n v="64335162.43"/>
    <n v="9654269.5700000003"/>
    <n v="0.86951826350011718"/>
  </r>
  <r>
    <s v="21375102"/>
    <s v="MUSEO NACIONAL DE COSTA RICA"/>
    <x v="3"/>
    <s v="001"/>
    <x v="13"/>
    <s v="CONTRIB. PATRONALES AL DES. Y LA SEGURIDAD SOCIAL"/>
    <n v="176176831"/>
    <n v="174439280"/>
    <n v="174439280"/>
    <n v="0"/>
    <n v="0"/>
    <n v="0"/>
    <n v="174439280"/>
    <n v="154439280"/>
    <n v="0"/>
    <n v="1"/>
  </r>
  <r>
    <s v="21375102"/>
    <s v="MUSEO NACIONAL DE COSTA RICA"/>
    <x v="3"/>
    <s v="001"/>
    <x v="131"/>
    <s v="CCSS CONTRIBUCION PATRONAL SEGURO SALUD (CONTRIBUCION PATRONAL SEGURO DE SALUD, SEGUN LEY NO. 17 DEL 22 DE OCTUBRE DE 1943, LEY"/>
    <n v="167142121"/>
    <n v="165493676"/>
    <n v="165493676"/>
    <n v="0"/>
    <n v="0"/>
    <n v="0"/>
    <n v="165493676"/>
    <n v="150493676"/>
    <n v="0"/>
    <n v="1"/>
  </r>
  <r>
    <s v="21375102"/>
    <s v="MUSEO NACIONAL DE COSTA RICA"/>
    <x v="3"/>
    <s v="001"/>
    <x v="132"/>
    <s v="BANCO POPULAR Y DE DESARROLLO COMUNAL. (BPDC) (SEGUN LEY NO. 4351 DEL 11 DE JULIO DE 1969, LEY ORGANICA DEL B.P.D.C.)."/>
    <n v="9034710"/>
    <n v="8945604"/>
    <n v="8945604"/>
    <n v="0"/>
    <n v="0"/>
    <n v="0"/>
    <n v="8945604"/>
    <n v="3945604"/>
    <n v="0"/>
    <n v="1"/>
  </r>
  <r>
    <s v="21375102"/>
    <s v="MUSEO NACIONAL DE COSTA RICA"/>
    <x v="3"/>
    <s v="001"/>
    <x v="16"/>
    <s v="CONTRIB PATRONALES A FOND PENS Y OTROS FOND CAPIT."/>
    <n v="269248632"/>
    <n v="267480785"/>
    <n v="267480785"/>
    <n v="0"/>
    <n v="0"/>
    <n v="0"/>
    <n v="248347405.62"/>
    <n v="228962032.62"/>
    <n v="19133379.379999999"/>
    <n v="0.92846820985664447"/>
  </r>
  <r>
    <s v="21375102"/>
    <s v="MUSEO NACIONAL DE COSTA RICA"/>
    <x v="3"/>
    <s v="001"/>
    <x v="133"/>
    <s v="CCSS CONTRIBUCION PATRONAL SEGURO PENSIONES (CONTRIBUCION PATRONAL SEGURO DE PENSIONES, SEGUN LEY NO. 17 DEL 22 DE OCTUBRE DE 1943, LEY"/>
    <n v="97936248"/>
    <n v="96970348"/>
    <n v="96970348"/>
    <n v="0"/>
    <n v="0"/>
    <n v="0"/>
    <n v="96970348"/>
    <n v="89970348"/>
    <n v="0"/>
    <n v="1"/>
  </r>
  <r>
    <s v="21375102"/>
    <s v="MUSEO NACIONAL DE COSTA RICA"/>
    <x v="3"/>
    <s v="001"/>
    <x v="134"/>
    <s v="CCSS APORTE PATRONAL REGIMEN PENSIONES (APORTE PATRONAL AL REGIMEN DE PENSIONES, SEGUN LEY DE PROTECCION AL TRABAJADOR NO. 7983 DEL 16"/>
    <n v="54208256"/>
    <n v="53673625"/>
    <n v="53673625"/>
    <n v="0"/>
    <n v="0"/>
    <n v="0"/>
    <n v="53673625"/>
    <n v="47673625"/>
    <n v="0"/>
    <n v="1"/>
  </r>
  <r>
    <s v="21375102"/>
    <s v="MUSEO NACIONAL DE COSTA RICA"/>
    <x v="3"/>
    <s v="001"/>
    <x v="135"/>
    <s v="CCSS APORTE PATRONAL FONDO CAPITALIZACION LABORAL (APORTE PATRONAL AL FONDO DE CAPITALIZACION LABORAL, SEGUN LEY DE PROTECCION AL TRABAJADOR"/>
    <n v="27104128"/>
    <n v="26836812"/>
    <n v="26836812"/>
    <n v="0"/>
    <n v="0"/>
    <n v="0"/>
    <n v="26836812"/>
    <n v="20451439"/>
    <n v="0"/>
    <n v="1"/>
  </r>
  <r>
    <s v="21375102"/>
    <s v="MUSEO NACIONAL DE COSTA RICA"/>
    <x v="3"/>
    <s v="001"/>
    <x v="136"/>
    <s v="ASOCIACION SOLIDARISTA DE EMPLEADOS MUSEO NACIONAL-ASEMUN. (PARA EL APORTE PATRONAL A LA ASOCIACION SOLIDARISTA)."/>
    <n v="90000000"/>
    <n v="90000000"/>
    <n v="90000000"/>
    <n v="0"/>
    <n v="0"/>
    <n v="0"/>
    <n v="70866620.620000005"/>
    <n v="70866620.620000005"/>
    <n v="19133379.379999999"/>
    <n v="0.78740689577777778"/>
  </r>
  <r>
    <s v="21375102"/>
    <s v="MUSEO NACIONAL DE COSTA RICA"/>
    <x v="3"/>
    <s v="001"/>
    <x v="21"/>
    <s v="SERVICIOS"/>
    <n v="922128340"/>
    <n v="937819914"/>
    <n v="937819914"/>
    <n v="0"/>
    <n v="0"/>
    <n v="0"/>
    <n v="885187459.39999998"/>
    <n v="793354966.77999997"/>
    <n v="52632454.600000001"/>
    <n v="0.94387786630003245"/>
  </r>
  <r>
    <s v="21375102"/>
    <s v="MUSEO NACIONAL DE COSTA RICA"/>
    <x v="3"/>
    <s v="001"/>
    <x v="22"/>
    <s v="ALQUILERES"/>
    <n v="15000000"/>
    <n v="15000000"/>
    <n v="15000000"/>
    <n v="0"/>
    <n v="0"/>
    <n v="0"/>
    <n v="13870539.84"/>
    <n v="13870539.84"/>
    <n v="1129460.1599999999"/>
    <n v="0.92470265600000001"/>
  </r>
  <r>
    <s v="21375102"/>
    <s v="MUSEO NACIONAL DE COSTA RICA"/>
    <x v="3"/>
    <s v="001"/>
    <x v="137"/>
    <s v="ALQUILER DE MAQUINARIA, EQUIPO Y MOBILIARIO"/>
    <n v="1000000"/>
    <n v="1000000"/>
    <n v="1000000"/>
    <n v="0"/>
    <n v="0"/>
    <n v="0"/>
    <n v="988750"/>
    <n v="988750"/>
    <n v="11250"/>
    <n v="0.98875000000000002"/>
  </r>
  <r>
    <s v="21375102"/>
    <s v="MUSEO NACIONAL DE COSTA RICA"/>
    <x v="3"/>
    <s v="001"/>
    <x v="138"/>
    <s v="ALQUILER Y DERECHOS PARA TELECOMUNICACIONES"/>
    <n v="14000000"/>
    <n v="14000000"/>
    <n v="14000000"/>
    <n v="0"/>
    <n v="0"/>
    <n v="0"/>
    <n v="12881789.84"/>
    <n v="12881789.84"/>
    <n v="1118210.1599999999"/>
    <n v="0.92012784571428574"/>
  </r>
  <r>
    <s v="21375102"/>
    <s v="MUSEO NACIONAL DE COSTA RICA"/>
    <x v="3"/>
    <s v="001"/>
    <x v="24"/>
    <s v="SERVICIOS BASICOS"/>
    <n v="165092000"/>
    <n v="141563726"/>
    <n v="141563726"/>
    <n v="0"/>
    <n v="0"/>
    <n v="0"/>
    <n v="121672333.13"/>
    <n v="121672333.13"/>
    <n v="19891392.870000001"/>
    <n v="0.85948806638502862"/>
  </r>
  <r>
    <s v="21375102"/>
    <s v="MUSEO NACIONAL DE COSTA RICA"/>
    <x v="3"/>
    <s v="001"/>
    <x v="25"/>
    <s v="SERVICIO DE AGUA Y ALCANTARILLADO"/>
    <n v="20592000"/>
    <n v="9500000"/>
    <n v="9500000"/>
    <n v="0"/>
    <n v="0"/>
    <n v="0"/>
    <n v="6489920.3099999996"/>
    <n v="6489920.3099999996"/>
    <n v="3010079.69"/>
    <n v="0.68314950631578941"/>
  </r>
  <r>
    <s v="21375102"/>
    <s v="MUSEO NACIONAL DE COSTA RICA"/>
    <x v="3"/>
    <s v="001"/>
    <x v="26"/>
    <s v="SERVICIO DE ENERGIA ELECTRICA"/>
    <n v="78000000"/>
    <n v="76163726"/>
    <n v="76163726"/>
    <n v="0"/>
    <n v="0"/>
    <n v="0"/>
    <n v="70386951.75"/>
    <n v="70386951.75"/>
    <n v="5776774.25"/>
    <n v="0.92415320844466042"/>
  </r>
  <r>
    <s v="21375102"/>
    <s v="MUSEO NACIONAL DE COSTA RICA"/>
    <x v="3"/>
    <s v="001"/>
    <x v="117"/>
    <s v="SERVICIO DE CORREO"/>
    <n v="1000000"/>
    <n v="400000"/>
    <n v="400000"/>
    <n v="0"/>
    <n v="0"/>
    <n v="0"/>
    <n v="400000"/>
    <n v="400000"/>
    <n v="0"/>
    <n v="1"/>
  </r>
  <r>
    <s v="21375102"/>
    <s v="MUSEO NACIONAL DE COSTA RICA"/>
    <x v="3"/>
    <s v="001"/>
    <x v="27"/>
    <s v="SERVICIO DE TELECOMUNICACIONES"/>
    <n v="40000000"/>
    <n v="30000000"/>
    <n v="30000000"/>
    <n v="0"/>
    <n v="0"/>
    <n v="0"/>
    <n v="28402206.940000001"/>
    <n v="28402206.940000001"/>
    <n v="1597793.06"/>
    <n v="0.9467402313333334"/>
  </r>
  <r>
    <s v="21375102"/>
    <s v="MUSEO NACIONAL DE COSTA RICA"/>
    <x v="3"/>
    <s v="001"/>
    <x v="28"/>
    <s v="OTROS SERVICIOS BASICOS"/>
    <n v="25500000"/>
    <n v="25500000"/>
    <n v="25500000"/>
    <n v="0"/>
    <n v="0"/>
    <n v="0"/>
    <n v="15993254.130000001"/>
    <n v="15993254.130000001"/>
    <n v="9506745.8699999992"/>
    <n v="0.62718643647058825"/>
  </r>
  <r>
    <s v="21375102"/>
    <s v="MUSEO NACIONAL DE COSTA RICA"/>
    <x v="3"/>
    <s v="001"/>
    <x v="29"/>
    <s v="SERVICIOS COMERCIALES Y FINANCIEROS"/>
    <n v="66680420"/>
    <n v="64895244"/>
    <n v="64895244"/>
    <n v="0"/>
    <n v="0"/>
    <n v="0"/>
    <n v="56635398.289999999"/>
    <n v="55889598.289999999"/>
    <n v="8259845.71"/>
    <n v="0.87272032277126499"/>
  </r>
  <r>
    <s v="21375102"/>
    <s v="MUSEO NACIONAL DE COSTA RICA"/>
    <x v="3"/>
    <s v="001"/>
    <x v="30"/>
    <s v="INFORMACION"/>
    <n v="13250000"/>
    <n v="9522500"/>
    <n v="9522500"/>
    <n v="0"/>
    <n v="0"/>
    <n v="0"/>
    <n v="8322079.1200000001"/>
    <n v="8322079.1200000001"/>
    <n v="1200420.8799999999"/>
    <n v="0.87393847414019432"/>
  </r>
  <r>
    <s v="21375102"/>
    <s v="MUSEO NACIONAL DE COSTA RICA"/>
    <x v="3"/>
    <s v="001"/>
    <x v="31"/>
    <s v="PUBLICIDAD Y PROPAGANDA"/>
    <n v="1425000"/>
    <n v="1346350"/>
    <n v="1346350"/>
    <n v="0"/>
    <n v="0"/>
    <n v="0"/>
    <n v="1342150.27"/>
    <n v="596350.27"/>
    <n v="4199.7299999999996"/>
    <n v="0.99688065510454194"/>
  </r>
  <r>
    <s v="21375102"/>
    <s v="MUSEO NACIONAL DE COSTA RICA"/>
    <x v="3"/>
    <s v="001"/>
    <x v="32"/>
    <s v="IMPRESION, ENCUADERNACION Y OTROS"/>
    <n v="11800000"/>
    <n v="18970000"/>
    <n v="18970000"/>
    <n v="0"/>
    <n v="0"/>
    <n v="0"/>
    <n v="18809068.890000001"/>
    <n v="18809068.890000001"/>
    <n v="160931.10999999999"/>
    <n v="0.99151654665260947"/>
  </r>
  <r>
    <s v="21375102"/>
    <s v="MUSEO NACIONAL DE COSTA RICA"/>
    <x v="3"/>
    <s v="001"/>
    <x v="139"/>
    <s v="TRANSPORTE DE BIENES"/>
    <n v="2150000"/>
    <n v="2150000"/>
    <n v="2150000"/>
    <n v="0"/>
    <n v="0"/>
    <n v="0"/>
    <n v="1993618.32"/>
    <n v="1993618.32"/>
    <n v="156381.68"/>
    <n v="0.92726433488372095"/>
  </r>
  <r>
    <s v="21375102"/>
    <s v="MUSEO NACIONAL DE COSTA RICA"/>
    <x v="3"/>
    <s v="001"/>
    <x v="140"/>
    <s v="SERVICIOS ADUANEROS"/>
    <n v="305420"/>
    <n v="905420"/>
    <n v="905420"/>
    <n v="0"/>
    <n v="0"/>
    <n v="0"/>
    <n v="496451.94"/>
    <n v="496451.94"/>
    <n v="408968.06"/>
    <n v="0.54831121468489763"/>
  </r>
  <r>
    <s v="21375102"/>
    <s v="MUSEO NACIONAL DE COSTA RICA"/>
    <x v="3"/>
    <s v="001"/>
    <x v="33"/>
    <s v="COMIS. Y GASTOS POR SERV. FINANCIEROS Y COMERCIAL."/>
    <n v="21000000"/>
    <n v="12754063"/>
    <n v="12754063"/>
    <n v="0"/>
    <n v="0"/>
    <n v="0"/>
    <n v="11222449.23"/>
    <n v="11222449.23"/>
    <n v="1531613.77"/>
    <n v="0.87991169794284385"/>
  </r>
  <r>
    <s v="21375102"/>
    <s v="MUSEO NACIONAL DE COSTA RICA"/>
    <x v="3"/>
    <s v="001"/>
    <x v="34"/>
    <s v="SERVICIOS DE TECNOLOGIAS DE INFORMACION"/>
    <n v="16750000"/>
    <n v="19246911"/>
    <n v="19246911"/>
    <n v="0"/>
    <n v="0"/>
    <n v="0"/>
    <n v="14449580.52"/>
    <n v="14449580.52"/>
    <n v="4797330.4800000004"/>
    <n v="0.75074803016442482"/>
  </r>
  <r>
    <s v="21375102"/>
    <s v="MUSEO NACIONAL DE COSTA RICA"/>
    <x v="3"/>
    <s v="001"/>
    <x v="35"/>
    <s v="SERVICIOS DE GESTION Y APOYO"/>
    <n v="502784000"/>
    <n v="523827800"/>
    <n v="523827800"/>
    <n v="0"/>
    <n v="0"/>
    <n v="0"/>
    <n v="516239491.13"/>
    <n v="425152798.50999999"/>
    <n v="7588308.8700000001"/>
    <n v="0.98551373395990061"/>
  </r>
  <r>
    <s v="21375102"/>
    <s v="MUSEO NACIONAL DE COSTA RICA"/>
    <x v="3"/>
    <s v="001"/>
    <x v="141"/>
    <s v="SERVICIOS DE INGENIERIA Y ARQUITECTURA"/>
    <n v="1000000"/>
    <n v="1000000"/>
    <n v="1000000"/>
    <n v="0"/>
    <n v="0"/>
    <n v="0"/>
    <n v="949378.13"/>
    <n v="949378.13"/>
    <n v="50621.87"/>
    <n v="0.94937813000000004"/>
  </r>
  <r>
    <s v="21375102"/>
    <s v="MUSEO NACIONAL DE COSTA RICA"/>
    <x v="3"/>
    <s v="001"/>
    <x v="36"/>
    <s v="SERVICIOS EN CIENCIAS ECONOMICAS Y SOCIALES"/>
    <n v="12000000"/>
    <n v="12000000"/>
    <n v="12000000"/>
    <n v="0"/>
    <n v="0"/>
    <n v="0"/>
    <n v="11925456.300000001"/>
    <n v="11925456.300000001"/>
    <n v="74543.7"/>
    <n v="0.99378802500000007"/>
  </r>
  <r>
    <s v="21375102"/>
    <s v="MUSEO NACIONAL DE COSTA RICA"/>
    <x v="3"/>
    <s v="001"/>
    <x v="38"/>
    <s v="SERVICIOS GENERALES"/>
    <n v="431229000"/>
    <n v="432188935"/>
    <n v="432188935"/>
    <n v="0"/>
    <n v="0"/>
    <n v="0"/>
    <n v="429253648.5"/>
    <n v="338166955.88"/>
    <n v="2935286.5"/>
    <n v="0.99320832565970252"/>
  </r>
  <r>
    <s v="21375102"/>
    <s v="MUSEO NACIONAL DE COSTA RICA"/>
    <x v="3"/>
    <s v="001"/>
    <x v="39"/>
    <s v="OTROS SERVICIOS DE GESTION Y APOYO"/>
    <n v="58555000"/>
    <n v="78638865"/>
    <n v="78638865"/>
    <n v="0"/>
    <n v="0"/>
    <n v="0"/>
    <n v="74111008.200000003"/>
    <n v="74111008.200000003"/>
    <n v="4527856.8"/>
    <n v="0.94242214965844184"/>
  </r>
  <r>
    <s v="21375102"/>
    <s v="MUSEO NACIONAL DE COSTA RICA"/>
    <x v="3"/>
    <s v="001"/>
    <x v="40"/>
    <s v="GASTOS DE VIAJE Y DE TRANSPORTE"/>
    <n v="24195000"/>
    <n v="39564650"/>
    <n v="39564650"/>
    <n v="0"/>
    <n v="0"/>
    <n v="0"/>
    <n v="36587236.859999999"/>
    <n v="36587236.859999999"/>
    <n v="2977413.14"/>
    <n v="0.92474562165973917"/>
  </r>
  <r>
    <s v="21375102"/>
    <s v="MUSEO NACIONAL DE COSTA RICA"/>
    <x v="3"/>
    <s v="001"/>
    <x v="41"/>
    <s v="TRANSPORTE DENTRO DEL PAIS"/>
    <n v="945000"/>
    <n v="1945000"/>
    <n v="1945000"/>
    <n v="0"/>
    <n v="0"/>
    <n v="0"/>
    <n v="1945000"/>
    <n v="1945000"/>
    <n v="0"/>
    <n v="1"/>
  </r>
  <r>
    <s v="21375102"/>
    <s v="MUSEO NACIONAL DE COSTA RICA"/>
    <x v="3"/>
    <s v="001"/>
    <x v="42"/>
    <s v="VIATICOS DENTRO DEL PAIS"/>
    <n v="23250000"/>
    <n v="37619650"/>
    <n v="37619650"/>
    <n v="0"/>
    <n v="0"/>
    <n v="0"/>
    <n v="34642236.859999999"/>
    <n v="34642236.859999999"/>
    <n v="2977413.14"/>
    <n v="0.92085484208385771"/>
  </r>
  <r>
    <s v="21375102"/>
    <s v="MUSEO NACIONAL DE COSTA RICA"/>
    <x v="3"/>
    <s v="001"/>
    <x v="45"/>
    <s v="SEGUROS, REASEGUROS Y OTRAS OBLIGACIONES"/>
    <n v="58000000"/>
    <n v="43191574"/>
    <n v="43191574"/>
    <n v="0"/>
    <n v="0"/>
    <n v="0"/>
    <n v="43191573.030000001"/>
    <n v="43191573.030000001"/>
    <n v="0.97"/>
    <n v="0.99999997754191594"/>
  </r>
  <r>
    <s v="21375102"/>
    <s v="MUSEO NACIONAL DE COSTA RICA"/>
    <x v="3"/>
    <s v="001"/>
    <x v="46"/>
    <s v="SEGUROS"/>
    <n v="58000000"/>
    <n v="43191574"/>
    <n v="43191574"/>
    <n v="0"/>
    <n v="0"/>
    <n v="0"/>
    <n v="43191573.030000001"/>
    <n v="43191573.030000001"/>
    <n v="0.97"/>
    <n v="0.99999997754191594"/>
  </r>
  <r>
    <s v="21375102"/>
    <s v="MUSEO NACIONAL DE COSTA RICA"/>
    <x v="3"/>
    <s v="001"/>
    <x v="47"/>
    <s v="CAPACITACION Y PROTOCOLO"/>
    <n v="22766920"/>
    <n v="22766920"/>
    <n v="22766920"/>
    <n v="0"/>
    <n v="0"/>
    <n v="0"/>
    <n v="20908586.09"/>
    <n v="20908586.09"/>
    <n v="1858333.91"/>
    <n v="0.91837569991900525"/>
  </r>
  <r>
    <s v="21375102"/>
    <s v="MUSEO NACIONAL DE COSTA RICA"/>
    <x v="3"/>
    <s v="001"/>
    <x v="48"/>
    <s v="ACTIVIDADES DE CAPACITACION"/>
    <n v="16266920"/>
    <n v="16266920"/>
    <n v="16266920"/>
    <n v="0"/>
    <n v="0"/>
    <n v="0"/>
    <n v="14452879.140000001"/>
    <n v="14452879.140000001"/>
    <n v="1814040.86"/>
    <n v="0.88848283141492057"/>
  </r>
  <r>
    <s v="21375102"/>
    <s v="MUSEO NACIONAL DE COSTA RICA"/>
    <x v="3"/>
    <s v="001"/>
    <x v="49"/>
    <s v="ACTIVIDADES PROTOCOLARIAS Y SOCIALES"/>
    <n v="6500000"/>
    <n v="6500000"/>
    <n v="6500000"/>
    <n v="0"/>
    <n v="0"/>
    <n v="0"/>
    <n v="6455706.9500000002"/>
    <n v="6455706.9500000002"/>
    <n v="44293.05"/>
    <n v="0.99318568461538459"/>
  </r>
  <r>
    <s v="21375102"/>
    <s v="MUSEO NACIONAL DE COSTA RICA"/>
    <x v="3"/>
    <s v="001"/>
    <x v="51"/>
    <s v="MANTENIMIENTO Y REPARACION"/>
    <n v="65360000"/>
    <n v="84860000"/>
    <n v="84860000"/>
    <n v="0"/>
    <n v="0"/>
    <n v="0"/>
    <n v="75436430.359999999"/>
    <n v="75436430.359999999"/>
    <n v="9423569.6400000006"/>
    <n v="0.88895157152957816"/>
  </r>
  <r>
    <s v="21375102"/>
    <s v="MUSEO NACIONAL DE COSTA RICA"/>
    <x v="3"/>
    <s v="001"/>
    <x v="52"/>
    <s v="MANTENIMIENTO DE EDIFICIOS, LOCALES Y TERRENOS"/>
    <n v="6000000"/>
    <n v="26000000"/>
    <n v="26000000"/>
    <n v="0"/>
    <n v="0"/>
    <n v="0"/>
    <n v="24843145.899999999"/>
    <n v="24843145.899999999"/>
    <n v="1156854.1000000001"/>
    <n v="0.95550561153846147"/>
  </r>
  <r>
    <s v="21375102"/>
    <s v="MUSEO NACIONAL DE COSTA RICA"/>
    <x v="3"/>
    <s v="001"/>
    <x v="142"/>
    <s v="MANTENIMIENTO DE INSTALACIONES Y OTRAS OBRAS"/>
    <n v="2760000"/>
    <n v="2760000"/>
    <n v="2760000"/>
    <n v="0"/>
    <n v="0"/>
    <n v="0"/>
    <n v="2502939.23"/>
    <n v="2502939.23"/>
    <n v="257060.77"/>
    <n v="0.90686203985507241"/>
  </r>
  <r>
    <s v="21375102"/>
    <s v="MUSEO NACIONAL DE COSTA RICA"/>
    <x v="3"/>
    <s v="001"/>
    <x v="53"/>
    <s v="MANT. Y REPARACION DE MAQUINARIA Y EQUIPO DE PROD."/>
    <n v="6750000"/>
    <n v="1300000"/>
    <n v="1300000"/>
    <n v="0"/>
    <n v="0"/>
    <n v="0"/>
    <n v="936852.94"/>
    <n v="936852.94"/>
    <n v="363147.06"/>
    <n v="0.7206561076923077"/>
  </r>
  <r>
    <s v="21375102"/>
    <s v="MUSEO NACIONAL DE COSTA RICA"/>
    <x v="3"/>
    <s v="001"/>
    <x v="54"/>
    <s v="MANT. Y REPARACION DE EQUIPO DE TRANSPORTE"/>
    <n v="9000000"/>
    <n v="9000000"/>
    <n v="9000000"/>
    <n v="0"/>
    <n v="0"/>
    <n v="0"/>
    <n v="6457046.2400000002"/>
    <n v="6457046.2400000002"/>
    <n v="2542953.7599999998"/>
    <n v="0.71744958222222222"/>
  </r>
  <r>
    <s v="21375102"/>
    <s v="MUSEO NACIONAL DE COSTA RICA"/>
    <x v="3"/>
    <s v="001"/>
    <x v="119"/>
    <s v="MANT. Y REPARACION DE EQUIPO DE COMUNICAC."/>
    <n v="7000000"/>
    <n v="7000000"/>
    <n v="7000000"/>
    <n v="0"/>
    <n v="0"/>
    <n v="0"/>
    <n v="6508457.5199999996"/>
    <n v="6508457.5199999996"/>
    <n v="491542.48"/>
    <n v="0.92977964571428562"/>
  </r>
  <r>
    <s v="21375102"/>
    <s v="MUSEO NACIONAL DE COSTA RICA"/>
    <x v="3"/>
    <s v="001"/>
    <x v="55"/>
    <s v="MANT. Y REPARACION DE EQUIPO Y MOBILIARIO DE OFIC."/>
    <n v="18000000"/>
    <n v="22950000"/>
    <n v="22950000"/>
    <n v="0"/>
    <n v="0"/>
    <n v="0"/>
    <n v="19593179.789999999"/>
    <n v="19593179.789999999"/>
    <n v="3356820.21"/>
    <n v="0.85373332418300651"/>
  </r>
  <r>
    <s v="21375102"/>
    <s v="MUSEO NACIONAL DE COSTA RICA"/>
    <x v="3"/>
    <s v="001"/>
    <x v="56"/>
    <s v="MANT. Y REP. DE EQUIPO DE COMPUTO Y SIST. DE INF."/>
    <n v="15000000"/>
    <n v="15000000"/>
    <n v="15000000"/>
    <n v="0"/>
    <n v="0"/>
    <n v="0"/>
    <n v="13794768.74"/>
    <n v="13794768.74"/>
    <n v="1205231.26"/>
    <n v="0.91965124933333331"/>
  </r>
  <r>
    <s v="21375102"/>
    <s v="MUSEO NACIONAL DE COSTA RICA"/>
    <x v="3"/>
    <s v="001"/>
    <x v="57"/>
    <s v="MANTENIMIENTO Y REPARACION DE OTROS EQUIPOS"/>
    <n v="850000"/>
    <n v="850000"/>
    <n v="850000"/>
    <n v="0"/>
    <n v="0"/>
    <n v="0"/>
    <n v="800040"/>
    <n v="800040"/>
    <n v="49960"/>
    <n v="0.94122352941176468"/>
  </r>
  <r>
    <s v="21375102"/>
    <s v="MUSEO NACIONAL DE COSTA RICA"/>
    <x v="3"/>
    <s v="001"/>
    <x v="58"/>
    <s v="IMPUESTOS"/>
    <n v="600000"/>
    <n v="500000"/>
    <n v="500000"/>
    <n v="0"/>
    <n v="0"/>
    <n v="0"/>
    <n v="500000"/>
    <n v="500000"/>
    <n v="0"/>
    <n v="1"/>
  </r>
  <r>
    <s v="21375102"/>
    <s v="MUSEO NACIONAL DE COSTA RICA"/>
    <x v="3"/>
    <s v="001"/>
    <x v="59"/>
    <s v="OTROS IMPUESTOS"/>
    <n v="600000"/>
    <n v="500000"/>
    <n v="500000"/>
    <n v="0"/>
    <n v="0"/>
    <n v="0"/>
    <n v="500000"/>
    <n v="500000"/>
    <n v="0"/>
    <n v="1"/>
  </r>
  <r>
    <s v="21375102"/>
    <s v="MUSEO NACIONAL DE COSTA RICA"/>
    <x v="3"/>
    <s v="001"/>
    <x v="60"/>
    <s v="SERVICIOS DIVERSOS"/>
    <n v="1650000"/>
    <n v="1650000"/>
    <n v="1650000"/>
    <n v="0"/>
    <n v="0"/>
    <n v="0"/>
    <n v="145870.67000000001"/>
    <n v="145870.67000000001"/>
    <n v="1504129.33"/>
    <n v="8.8406466666666669E-2"/>
  </r>
  <r>
    <s v="21375102"/>
    <s v="MUSEO NACIONAL DE COSTA RICA"/>
    <x v="3"/>
    <s v="001"/>
    <x v="61"/>
    <s v="DEDUCIBLES"/>
    <n v="1500000"/>
    <n v="1500000"/>
    <n v="1500000"/>
    <n v="0"/>
    <n v="0"/>
    <n v="0"/>
    <n v="0"/>
    <n v="0"/>
    <n v="1500000"/>
    <n v="0"/>
  </r>
  <r>
    <s v="21375102"/>
    <s v="MUSEO NACIONAL DE COSTA RICA"/>
    <x v="3"/>
    <s v="001"/>
    <x v="143"/>
    <s v="OTROS SERVICIOS NO ESPECIFICADOS"/>
    <n v="150000"/>
    <n v="150000"/>
    <n v="150000"/>
    <n v="0"/>
    <n v="0"/>
    <n v="0"/>
    <n v="145870.67000000001"/>
    <n v="145870.67000000001"/>
    <n v="4129.33"/>
    <n v="0.97247113333333346"/>
  </r>
  <r>
    <s v="21375102"/>
    <s v="MUSEO NACIONAL DE COSTA RICA"/>
    <x v="3"/>
    <s v="001"/>
    <x v="62"/>
    <s v="MATERIALES Y SUMINISTROS"/>
    <n v="101331290"/>
    <n v="101331290"/>
    <n v="101331290"/>
    <n v="0"/>
    <n v="0"/>
    <n v="0"/>
    <n v="92233415.890000001"/>
    <n v="92233415.890000001"/>
    <n v="9097874.1099999994"/>
    <n v="0.91021653716241058"/>
  </r>
  <r>
    <s v="21375102"/>
    <s v="MUSEO NACIONAL DE COSTA RICA"/>
    <x v="3"/>
    <s v="001"/>
    <x v="63"/>
    <s v="PRODUCTOS QUIMICOS Y CONEXOS"/>
    <n v="24076000"/>
    <n v="23899000"/>
    <n v="23899000"/>
    <n v="0"/>
    <n v="0"/>
    <n v="0"/>
    <n v="21740755.609999999"/>
    <n v="21740755.609999999"/>
    <n v="2158244.39"/>
    <n v="0.90969310891669108"/>
  </r>
  <r>
    <s v="21375102"/>
    <s v="MUSEO NACIONAL DE COSTA RICA"/>
    <x v="3"/>
    <s v="001"/>
    <x v="64"/>
    <s v="COMBUSTIBLES Y LUBRICANTES"/>
    <n v="14250000"/>
    <n v="14250000"/>
    <n v="14250000"/>
    <n v="0"/>
    <n v="0"/>
    <n v="0"/>
    <n v="12549508.99"/>
    <n v="12549508.99"/>
    <n v="1700491.01"/>
    <n v="0.88066729754385964"/>
  </r>
  <r>
    <s v="21375102"/>
    <s v="MUSEO NACIONAL DE COSTA RICA"/>
    <x v="3"/>
    <s v="001"/>
    <x v="120"/>
    <s v="PRODUCTOS FARMACEUTICOS Y MEDICINALES"/>
    <n v="950000"/>
    <n v="950000"/>
    <n v="950000"/>
    <n v="0"/>
    <n v="0"/>
    <n v="0"/>
    <n v="945821.04"/>
    <n v="945821.04"/>
    <n v="4178.96"/>
    <n v="0.99560109473684211"/>
  </r>
  <r>
    <s v="21375102"/>
    <s v="MUSEO NACIONAL DE COSTA RICA"/>
    <x v="3"/>
    <s v="001"/>
    <x v="65"/>
    <s v="TINTAS, PINTURAS Y DILUYENTES"/>
    <n v="6100000"/>
    <n v="6100000"/>
    <n v="6100000"/>
    <n v="0"/>
    <n v="0"/>
    <n v="0"/>
    <n v="5721907.2300000004"/>
    <n v="5721907.2300000004"/>
    <n v="378092.77"/>
    <n v="0.93801757868852464"/>
  </r>
  <r>
    <s v="21375102"/>
    <s v="MUSEO NACIONAL DE COSTA RICA"/>
    <x v="3"/>
    <s v="001"/>
    <x v="144"/>
    <s v="OTROS PRODUCTOS QUIMICOS Y CONEXOS"/>
    <n v="2776000"/>
    <n v="2599000"/>
    <n v="2599000"/>
    <n v="0"/>
    <n v="0"/>
    <n v="0"/>
    <n v="2523518.35"/>
    <n v="2523518.35"/>
    <n v="75481.649999999994"/>
    <n v="0.97095742593305123"/>
  </r>
  <r>
    <s v="21375102"/>
    <s v="MUSEO NACIONAL DE COSTA RICA"/>
    <x v="3"/>
    <s v="001"/>
    <x v="66"/>
    <s v="ALIMENTOS Y PRODUCTOS AGROPECUARIOS"/>
    <n v="456843"/>
    <n v="1466843"/>
    <n v="1466843"/>
    <n v="0"/>
    <n v="0"/>
    <n v="0"/>
    <n v="1463366.95"/>
    <n v="1463366.95"/>
    <n v="3476.05"/>
    <n v="0.99763025081757217"/>
  </r>
  <r>
    <s v="21375102"/>
    <s v="MUSEO NACIONAL DE COSTA RICA"/>
    <x v="3"/>
    <s v="001"/>
    <x v="68"/>
    <s v="ALIMENTOS Y BEBIDAS"/>
    <n v="456843"/>
    <n v="1466843"/>
    <n v="1466843"/>
    <n v="0"/>
    <n v="0"/>
    <n v="0"/>
    <n v="1463366.95"/>
    <n v="1463366.95"/>
    <n v="3476.05"/>
    <n v="0.99763025081757217"/>
  </r>
  <r>
    <s v="21375102"/>
    <s v="MUSEO NACIONAL DE COSTA RICA"/>
    <x v="3"/>
    <s v="001"/>
    <x v="69"/>
    <s v="MATERIALES Y PROD DE USO EN LA CONSTRUC Y MANT."/>
    <n v="14940000"/>
    <n v="12830000"/>
    <n v="12830000"/>
    <n v="0"/>
    <n v="0"/>
    <n v="0"/>
    <n v="12449130.189999999"/>
    <n v="12449130.189999999"/>
    <n v="380869.81"/>
    <n v="0.97031412236944659"/>
  </r>
  <r>
    <s v="21375102"/>
    <s v="MUSEO NACIONAL DE COSTA RICA"/>
    <x v="3"/>
    <s v="001"/>
    <x v="121"/>
    <s v="MATERIALES Y PRODUCTOS METALICOS"/>
    <n v="3410000"/>
    <n v="3100000"/>
    <n v="3100000"/>
    <n v="0"/>
    <n v="0"/>
    <n v="0"/>
    <n v="3097351.74"/>
    <n v="3097351.74"/>
    <n v="2648.26"/>
    <n v="0.99914572258064527"/>
  </r>
  <r>
    <s v="21375102"/>
    <s v="MUSEO NACIONAL DE COSTA RICA"/>
    <x v="3"/>
    <s v="001"/>
    <x v="145"/>
    <s v="MATERIALES Y PRODUCTOS MINERALES Y ASFALTICOS"/>
    <n v="1950000"/>
    <n v="1750000"/>
    <n v="1750000"/>
    <n v="0"/>
    <n v="0"/>
    <n v="0"/>
    <n v="1744551.63"/>
    <n v="1744551.63"/>
    <n v="5448.37"/>
    <n v="0.99688664571428565"/>
  </r>
  <r>
    <s v="21375102"/>
    <s v="MUSEO NACIONAL DE COSTA RICA"/>
    <x v="3"/>
    <s v="001"/>
    <x v="146"/>
    <s v="MADERA Y SUS DERIVADOS"/>
    <n v="500000"/>
    <n v="500000"/>
    <n v="500000"/>
    <n v="0"/>
    <n v="0"/>
    <n v="0"/>
    <n v="499962.62"/>
    <n v="499962.62"/>
    <n v="37.380000000000003"/>
    <n v="0.99992523999999994"/>
  </r>
  <r>
    <s v="21375102"/>
    <s v="MUSEO NACIONAL DE COSTA RICA"/>
    <x v="3"/>
    <s v="001"/>
    <x v="70"/>
    <s v="MAT. Y PROD. ELECTRICOS, TELEFONICOS Y DE COMPUTO"/>
    <n v="3230000"/>
    <n v="3630000"/>
    <n v="3630000"/>
    <n v="0"/>
    <n v="0"/>
    <n v="0"/>
    <n v="3319876.53"/>
    <n v="3319876.53"/>
    <n v="310123.46999999997"/>
    <n v="0.91456653719008263"/>
  </r>
  <r>
    <s v="21375102"/>
    <s v="MUSEO NACIONAL DE COSTA RICA"/>
    <x v="3"/>
    <s v="001"/>
    <x v="147"/>
    <s v="MATERIALES Y PRODUCTOS DE VIDRIO"/>
    <n v="850000"/>
    <n v="850000"/>
    <n v="850000"/>
    <n v="0"/>
    <n v="0"/>
    <n v="0"/>
    <n v="796906.51"/>
    <n v="796906.51"/>
    <n v="53093.49"/>
    <n v="0.93753707058823532"/>
  </r>
  <r>
    <s v="21375102"/>
    <s v="MUSEO NACIONAL DE COSTA RICA"/>
    <x v="3"/>
    <s v="001"/>
    <x v="148"/>
    <s v="MATERIALES Y PRODUCTOS DE PLASTICO"/>
    <n v="2800000"/>
    <n v="1300000"/>
    <n v="1300000"/>
    <n v="0"/>
    <n v="0"/>
    <n v="0"/>
    <n v="1297849.07"/>
    <n v="1297849.07"/>
    <n v="2150.9299999999998"/>
    <n v="0.99834543846153856"/>
  </r>
  <r>
    <s v="21375102"/>
    <s v="MUSEO NACIONAL DE COSTA RICA"/>
    <x v="3"/>
    <s v="001"/>
    <x v="149"/>
    <s v="OTROS MAT. Y PROD.DE USO EN LA CONSTRU. Y MANTENIM"/>
    <n v="2200000"/>
    <n v="1700000"/>
    <n v="1700000"/>
    <n v="0"/>
    <n v="0"/>
    <n v="0"/>
    <n v="1692632.09"/>
    <n v="1692632.09"/>
    <n v="7367.91"/>
    <n v="0.99566593529411773"/>
  </r>
  <r>
    <s v="21375102"/>
    <s v="MUSEO NACIONAL DE COSTA RICA"/>
    <x v="3"/>
    <s v="001"/>
    <x v="71"/>
    <s v="HERRAMIENTAS, REPUESTOS Y ACCESORIOS"/>
    <n v="28536790"/>
    <n v="29103290"/>
    <n v="29103290"/>
    <n v="0"/>
    <n v="0"/>
    <n v="0"/>
    <n v="23179390.690000001"/>
    <n v="23179390.690000001"/>
    <n v="5923899.3099999996"/>
    <n v="0.79645258972439203"/>
  </r>
  <r>
    <s v="21375102"/>
    <s v="MUSEO NACIONAL DE COSTA RICA"/>
    <x v="3"/>
    <s v="001"/>
    <x v="72"/>
    <s v="HERRAMIENTAS E INSTRUMENTOS"/>
    <n v="8585000"/>
    <n v="9151500"/>
    <n v="9151500"/>
    <n v="0"/>
    <n v="0"/>
    <n v="0"/>
    <n v="8734025.0600000005"/>
    <n v="8734025.0600000005"/>
    <n v="417474.94"/>
    <n v="0.95438180189040056"/>
  </r>
  <r>
    <s v="21375102"/>
    <s v="MUSEO NACIONAL DE COSTA RICA"/>
    <x v="3"/>
    <s v="001"/>
    <x v="73"/>
    <s v="REPUESTOS Y ACCESORIOS"/>
    <n v="19951790"/>
    <n v="19951790"/>
    <n v="19951790"/>
    <n v="0"/>
    <n v="0"/>
    <n v="0"/>
    <n v="14445365.630000001"/>
    <n v="14445365.630000001"/>
    <n v="5506424.3700000001"/>
    <n v="0.72401351608051212"/>
  </r>
  <r>
    <s v="21375102"/>
    <s v="MUSEO NACIONAL DE COSTA RICA"/>
    <x v="3"/>
    <s v="001"/>
    <x v="74"/>
    <s v="UTILES, MATERIALES Y SUMINISTROS DIVERSOS"/>
    <n v="33321657"/>
    <n v="34032157"/>
    <n v="34032157"/>
    <n v="0"/>
    <n v="0"/>
    <n v="0"/>
    <n v="33400772.449999999"/>
    <n v="33400772.449999999"/>
    <n v="631384.55000000005"/>
    <n v="0.98144741310402395"/>
  </r>
  <r>
    <s v="21375102"/>
    <s v="MUSEO NACIONAL DE COSTA RICA"/>
    <x v="3"/>
    <s v="001"/>
    <x v="75"/>
    <s v="UTILES Y MATERIALES DE OFICINA Y COMPUTO"/>
    <n v="6735157"/>
    <n v="6735157"/>
    <n v="6735157"/>
    <n v="0"/>
    <n v="0"/>
    <n v="0"/>
    <n v="6640891.5700000003"/>
    <n v="6640891.5700000003"/>
    <n v="94265.43"/>
    <n v="0.98600397436912013"/>
  </r>
  <r>
    <s v="21375102"/>
    <s v="MUSEO NACIONAL DE COSTA RICA"/>
    <x v="3"/>
    <s v="001"/>
    <x v="150"/>
    <s v="UTILES Y MATERIALES MEDICO, HOSPITALARIO Y DE INV."/>
    <n v="1416500"/>
    <n v="150000"/>
    <n v="150000"/>
    <n v="0"/>
    <n v="0"/>
    <n v="0"/>
    <n v="150000"/>
    <n v="150000"/>
    <n v="0"/>
    <n v="1"/>
  </r>
  <r>
    <s v="21375102"/>
    <s v="MUSEO NACIONAL DE COSTA RICA"/>
    <x v="3"/>
    <s v="001"/>
    <x v="76"/>
    <s v="PRODUCTOS DE PAPEL, CARTON E IMPRESOS"/>
    <n v="2950000"/>
    <n v="2823000"/>
    <n v="2823000"/>
    <n v="0"/>
    <n v="0"/>
    <n v="0"/>
    <n v="2630808.16"/>
    <n v="2630808.16"/>
    <n v="192191.84"/>
    <n v="0.93191929153382935"/>
  </r>
  <r>
    <s v="21375102"/>
    <s v="MUSEO NACIONAL DE COSTA RICA"/>
    <x v="3"/>
    <s v="001"/>
    <x v="122"/>
    <s v="TEXTILES Y VESTUARIO"/>
    <n v="4150000"/>
    <n v="4150000"/>
    <n v="4150000"/>
    <n v="0"/>
    <n v="0"/>
    <n v="0"/>
    <n v="4146309"/>
    <n v="4146309"/>
    <n v="3691"/>
    <n v="0.99911060240963856"/>
  </r>
  <r>
    <s v="21375102"/>
    <s v="MUSEO NACIONAL DE COSTA RICA"/>
    <x v="3"/>
    <s v="001"/>
    <x v="77"/>
    <s v="UTILES Y MATERIALES DE LIMPIEZA"/>
    <n v="8500000"/>
    <n v="10300000"/>
    <n v="10300000"/>
    <n v="0"/>
    <n v="0"/>
    <n v="0"/>
    <n v="10064268.92"/>
    <n v="10064268.92"/>
    <n v="235731.08"/>
    <n v="0.97711348737864079"/>
  </r>
  <r>
    <s v="21375102"/>
    <s v="MUSEO NACIONAL DE COSTA RICA"/>
    <x v="3"/>
    <s v="001"/>
    <x v="78"/>
    <s v="UTILES Y MATERIALES DE RESGUARDO Y SEGURIDAD"/>
    <n v="1100000"/>
    <n v="1100000"/>
    <n v="1100000"/>
    <n v="0"/>
    <n v="0"/>
    <n v="0"/>
    <n v="1016092.61"/>
    <n v="1016092.61"/>
    <n v="83907.39"/>
    <n v="0.92372055454545454"/>
  </r>
  <r>
    <s v="21375102"/>
    <s v="MUSEO NACIONAL DE COSTA RICA"/>
    <x v="3"/>
    <s v="001"/>
    <x v="79"/>
    <s v="UTILES Y MATERIALES DE COCINA Y COMEDOR"/>
    <n v="100000"/>
    <n v="100000"/>
    <n v="100000"/>
    <n v="0"/>
    <n v="0"/>
    <n v="0"/>
    <n v="99910.080000000002"/>
    <n v="99910.080000000002"/>
    <n v="89.92"/>
    <n v="0.99910080000000001"/>
  </r>
  <r>
    <s v="21375102"/>
    <s v="MUSEO NACIONAL DE COSTA RICA"/>
    <x v="3"/>
    <s v="001"/>
    <x v="123"/>
    <s v="OTROS UTILES, MATERIALES Y SUMINISTROS DIVERSOS"/>
    <n v="8370000"/>
    <n v="8674000"/>
    <n v="8674000"/>
    <n v="0"/>
    <n v="0"/>
    <n v="0"/>
    <n v="8652492.1099999994"/>
    <n v="8652492.1099999994"/>
    <n v="21507.89"/>
    <n v="0.99752041849204509"/>
  </r>
  <r>
    <s v="21375102"/>
    <s v="MUSEO NACIONAL DE COSTA RICA"/>
    <x v="3"/>
    <s v="001"/>
    <x v="80"/>
    <s v="TRANSFERENCIAS CORRIENTES"/>
    <n v="61711922"/>
    <n v="71024345"/>
    <n v="71024345"/>
    <n v="0"/>
    <n v="0"/>
    <n v="0"/>
    <n v="66204524.490000002"/>
    <n v="66204524.490000002"/>
    <n v="4819820.51"/>
    <n v="0.93213847294191876"/>
  </r>
  <r>
    <s v="21375102"/>
    <s v="MUSEO NACIONAL DE COSTA RICA"/>
    <x v="3"/>
    <s v="001"/>
    <x v="81"/>
    <s v="TRANSFERENCIAS CORRIENTES AL SECTOR PUBLICO"/>
    <n v="33011922"/>
    <n v="32724345"/>
    <n v="32724345"/>
    <n v="0"/>
    <n v="0"/>
    <n v="0"/>
    <n v="32724345"/>
    <n v="32724345"/>
    <n v="0"/>
    <n v="1"/>
  </r>
  <r>
    <s v="21375102"/>
    <s v="MUSEO NACIONAL DE COSTA RICA"/>
    <x v="3"/>
    <s v="001"/>
    <x v="151"/>
    <s v="CCSS CONTRIBUCION ESTATAL SEGURO PENSIONES (CONTRIBUCION ESTATAL AL SEGURO DE PENSIONES, SEGUN LEY NO. 17 DEL 22 DE OCTUBRE DE 1943, LEY"/>
    <n v="28477317"/>
    <n v="28229242"/>
    <n v="28229242"/>
    <n v="0"/>
    <n v="0"/>
    <n v="0"/>
    <n v="28229242"/>
    <n v="28229242"/>
    <n v="0"/>
    <n v="1"/>
  </r>
  <r>
    <s v="21375102"/>
    <s v="MUSEO NACIONAL DE COSTA RICA"/>
    <x v="3"/>
    <s v="001"/>
    <x v="152"/>
    <s v="CCSS CONTRIBUCION ESTATAL SEGURO SALUD (CONTRIBUCION ESTATAL AL SEGURO DE SALUD, SEGUN LEY NO. 17 DEL 22 DE OCTUBRE DE 1943, LEY"/>
    <n v="4534605"/>
    <n v="4495103"/>
    <n v="4495103"/>
    <n v="0"/>
    <n v="0"/>
    <n v="0"/>
    <n v="4495103"/>
    <n v="4495103"/>
    <n v="0"/>
    <n v="1"/>
  </r>
  <r>
    <s v="21375102"/>
    <s v="MUSEO NACIONAL DE COSTA RICA"/>
    <x v="3"/>
    <s v="001"/>
    <x v="88"/>
    <s v="PRESTACIONES"/>
    <n v="28700000"/>
    <n v="38200000"/>
    <n v="38200000"/>
    <n v="0"/>
    <n v="0"/>
    <n v="0"/>
    <n v="33380179.489999998"/>
    <n v="33380179.489999998"/>
    <n v="4819820.51"/>
    <n v="0.87382668821989529"/>
  </r>
  <r>
    <s v="21375102"/>
    <s v="MUSEO NACIONAL DE COSTA RICA"/>
    <x v="3"/>
    <s v="001"/>
    <x v="89"/>
    <s v="PRESTACIONES LEGALES"/>
    <n v="12700000"/>
    <n v="17200000"/>
    <n v="17200000"/>
    <n v="0"/>
    <n v="0"/>
    <n v="0"/>
    <n v="13588280.24"/>
    <n v="13588280.24"/>
    <n v="3611719.76"/>
    <n v="0.79001629302325582"/>
  </r>
  <r>
    <s v="21375102"/>
    <s v="MUSEO NACIONAL DE COSTA RICA"/>
    <x v="3"/>
    <s v="001"/>
    <x v="90"/>
    <s v="OTRAS PRESTACIONES"/>
    <n v="16000000"/>
    <n v="21000000"/>
    <n v="21000000"/>
    <n v="0"/>
    <n v="0"/>
    <n v="0"/>
    <n v="19791899.25"/>
    <n v="19791899.25"/>
    <n v="1208100.75"/>
    <n v="0.94247139285714288"/>
  </r>
  <r>
    <s v="21375102"/>
    <s v="MUSEO NACIONAL DE COSTA RICA"/>
    <x v="3"/>
    <s v="001"/>
    <x v="95"/>
    <s v="OTRAS TRANSFERENCIAS CORRIENTES AL SECTOR PRIVADO"/>
    <n v="0"/>
    <n v="100000"/>
    <n v="100000"/>
    <n v="0"/>
    <n v="0"/>
    <n v="0"/>
    <n v="100000"/>
    <n v="100000"/>
    <n v="0"/>
    <n v="1"/>
  </r>
  <r>
    <s v="21375102"/>
    <s v="MUSEO NACIONAL DE COSTA RICA"/>
    <x v="3"/>
    <s v="001"/>
    <x v="96"/>
    <s v="INDEMNIZACIONES"/>
    <n v="0"/>
    <n v="100000"/>
    <n v="100000"/>
    <n v="0"/>
    <n v="0"/>
    <n v="0"/>
    <n v="100000"/>
    <n v="100000"/>
    <n v="0"/>
    <n v="1"/>
  </r>
  <r>
    <s v="21375102"/>
    <s v="MUSEO NACIONAL DE COSTA RICA"/>
    <x v="3"/>
    <s v="280"/>
    <x v="100"/>
    <s v="BIENES DURADEROS"/>
    <n v="36000000"/>
    <n v="36000000"/>
    <n v="36000000"/>
    <n v="0"/>
    <n v="0"/>
    <n v="0"/>
    <n v="34294651.549999997"/>
    <n v="34294651.549999997"/>
    <n v="1705348.45"/>
    <n v="0.95262920972222209"/>
  </r>
  <r>
    <s v="21375102"/>
    <s v="MUSEO NACIONAL DE COSTA RICA"/>
    <x v="3"/>
    <s v="280"/>
    <x v="101"/>
    <s v="MAQUINARIA, EQUIPO Y MOBILIARIO"/>
    <n v="16000000"/>
    <n v="16000000"/>
    <n v="16000000"/>
    <n v="0"/>
    <n v="0"/>
    <n v="0"/>
    <n v="15748894.890000001"/>
    <n v="15748894.890000001"/>
    <n v="251105.11"/>
    <n v="0.98430593062500005"/>
  </r>
  <r>
    <s v="21375102"/>
    <s v="MUSEO NACIONAL DE COSTA RICA"/>
    <x v="3"/>
    <s v="280"/>
    <x v="104"/>
    <s v="EQUIPO Y MOBILIARIO DE OFICINA"/>
    <n v="3000000"/>
    <n v="3000000"/>
    <n v="3000000"/>
    <n v="0"/>
    <n v="0"/>
    <n v="0"/>
    <n v="2901556.73"/>
    <n v="2901556.73"/>
    <n v="98443.27"/>
    <n v="0.96718557666666671"/>
  </r>
  <r>
    <s v="21375102"/>
    <s v="MUSEO NACIONAL DE COSTA RICA"/>
    <x v="3"/>
    <s v="280"/>
    <x v="105"/>
    <s v="EQUIPO Y PROGRAMAS DE COMPUTO"/>
    <n v="13000000"/>
    <n v="13000000"/>
    <n v="13000000"/>
    <n v="0"/>
    <n v="0"/>
    <n v="0"/>
    <n v="12847338.16"/>
    <n v="12847338.16"/>
    <n v="152661.84"/>
    <n v="0.98825678153846153"/>
  </r>
  <r>
    <s v="21375102"/>
    <s v="MUSEO NACIONAL DE COSTA RICA"/>
    <x v="3"/>
    <s v="280"/>
    <x v="110"/>
    <s v="BIENES DURADEROS DIVERSOS"/>
    <n v="20000000"/>
    <n v="20000000"/>
    <n v="20000000"/>
    <n v="0"/>
    <n v="0"/>
    <n v="0"/>
    <n v="18545756.66"/>
    <n v="18545756.66"/>
    <n v="1454243.34"/>
    <n v="0.92728783300000006"/>
  </r>
  <r>
    <s v="21375102"/>
    <s v="MUSEO NACIONAL DE COSTA RICA"/>
    <x v="3"/>
    <s v="280"/>
    <x v="111"/>
    <s v="BIENES INTANGIBLES"/>
    <n v="20000000"/>
    <n v="20000000"/>
    <n v="20000000"/>
    <n v="0"/>
    <n v="0"/>
    <n v="0"/>
    <n v="18545756.66"/>
    <n v="18545756.66"/>
    <n v="1454243.34"/>
    <n v="0.92728783300000006"/>
  </r>
  <r>
    <s v="21375103"/>
    <s v="MUSEO DE ARTE COSTARRICENSE"/>
    <x v="4"/>
    <s v="001"/>
    <x v="0"/>
    <s v=""/>
    <n v="1727065063"/>
    <n v="1689526049"/>
    <n v="1689526049"/>
    <n v="0"/>
    <n v="0"/>
    <n v="0"/>
    <n v="1473545847.1300001"/>
    <n v="1411270864.3800001"/>
    <n v="215980201.87"/>
    <n v="0.87216521343495435"/>
  </r>
  <r>
    <s v="21375103"/>
    <s v="MUSEO DE ARTE COSTARRICENSE"/>
    <x v="4"/>
    <s v="001"/>
    <x v="1"/>
    <s v="REMUNERACIONES"/>
    <n v="950037989"/>
    <n v="910077822"/>
    <n v="910077822"/>
    <n v="0"/>
    <n v="0"/>
    <n v="0"/>
    <n v="858552446.69000006"/>
    <n v="843150433.32000005"/>
    <n v="51525375.310000002"/>
    <n v="0.94338355021467613"/>
  </r>
  <r>
    <s v="21375103"/>
    <s v="MUSEO DE ARTE COSTARRICENSE"/>
    <x v="4"/>
    <s v="001"/>
    <x v="2"/>
    <s v="REMUNERACIONES BASICAS"/>
    <n v="497065600"/>
    <n v="472341472"/>
    <n v="472341472"/>
    <n v="0"/>
    <n v="0"/>
    <n v="0"/>
    <n v="438518908.44"/>
    <n v="437212673.06999999"/>
    <n v="33822563.560000002"/>
    <n v="0.92839383038548862"/>
  </r>
  <r>
    <s v="21375103"/>
    <s v="MUSEO DE ARTE COSTARRICENSE"/>
    <x v="4"/>
    <s v="001"/>
    <x v="3"/>
    <s v="SUELDOS PARA CARGOS FIJOS"/>
    <n v="483165600"/>
    <n v="471392343"/>
    <n v="471392343"/>
    <n v="0"/>
    <n v="0"/>
    <n v="0"/>
    <n v="437569779.82999998"/>
    <n v="436263544.45999998"/>
    <n v="33822563.170000002"/>
    <n v="0.92824965514978675"/>
  </r>
  <r>
    <s v="21375103"/>
    <s v="MUSEO DE ARTE COSTARRICENSE"/>
    <x v="4"/>
    <s v="001"/>
    <x v="130"/>
    <s v="JORNALES"/>
    <n v="4100000"/>
    <n v="949129"/>
    <n v="949129"/>
    <n v="0"/>
    <n v="0"/>
    <n v="0"/>
    <n v="949128.61"/>
    <n v="949128.61"/>
    <n v="0.39"/>
    <n v="0.99999958909695097"/>
  </r>
  <r>
    <s v="21375103"/>
    <s v="MUSEO DE ARTE COSTARRICENSE"/>
    <x v="4"/>
    <s v="001"/>
    <x v="4"/>
    <s v="SUPLENCIAS"/>
    <n v="9800000"/>
    <n v="0"/>
    <n v="0"/>
    <n v="0"/>
    <n v="0"/>
    <n v="0"/>
    <n v="0"/>
    <n v="0"/>
    <n v="0"/>
    <n v="0"/>
  </r>
  <r>
    <s v="21375103"/>
    <s v="MUSEO DE ARTE COSTARRICENSE"/>
    <x v="4"/>
    <s v="001"/>
    <x v="5"/>
    <s v="REMUNERACIONES EVENTUALES"/>
    <n v="4300000"/>
    <n v="10300000"/>
    <n v="10300000"/>
    <n v="0"/>
    <n v="0"/>
    <n v="0"/>
    <n v="9473584.8000000007"/>
    <n v="9473584.8000000007"/>
    <n v="826415.2"/>
    <n v="0.91976551456310685"/>
  </r>
  <r>
    <s v="21375103"/>
    <s v="MUSEO DE ARTE COSTARRICENSE"/>
    <x v="4"/>
    <s v="001"/>
    <x v="6"/>
    <s v="TIEMPO EXTRAORDINARIO"/>
    <n v="4300000"/>
    <n v="10300000"/>
    <n v="10300000"/>
    <n v="0"/>
    <n v="0"/>
    <n v="0"/>
    <n v="9473584.8000000007"/>
    <n v="9473584.8000000007"/>
    <n v="826415.2"/>
    <n v="0.91976551456310685"/>
  </r>
  <r>
    <s v="21375103"/>
    <s v="MUSEO DE ARTE COSTARRICENSE"/>
    <x v="4"/>
    <s v="001"/>
    <x v="7"/>
    <s v="INCENTIVOS SALARIALES"/>
    <n v="295600038"/>
    <n v="279318574"/>
    <n v="279318574"/>
    <n v="0"/>
    <n v="0"/>
    <n v="0"/>
    <n v="271598122.58999997"/>
    <n v="268198190.59"/>
    <n v="7720451.4100000001"/>
    <n v="0.97235969201962191"/>
  </r>
  <r>
    <s v="21375103"/>
    <s v="MUSEO DE ARTE COSTARRICENSE"/>
    <x v="4"/>
    <s v="001"/>
    <x v="8"/>
    <s v="RETRIBUCION POR AÑOS SERVIDOS"/>
    <n v="110500000"/>
    <n v="105575338"/>
    <n v="105575338"/>
    <n v="0"/>
    <n v="0"/>
    <n v="0"/>
    <n v="104129813.26000001"/>
    <n v="100729881.26000001"/>
    <n v="1445524.74"/>
    <n v="0.98630812112578792"/>
  </r>
  <r>
    <s v="21375103"/>
    <s v="MUSEO DE ARTE COSTARRICENSE"/>
    <x v="4"/>
    <s v="001"/>
    <x v="9"/>
    <s v="RESTRICCION AL EJERCICIO LIBERAL DE LA PROFESION"/>
    <n v="54988320"/>
    <n v="52096760"/>
    <n v="52096760"/>
    <n v="0"/>
    <n v="0"/>
    <n v="0"/>
    <n v="49912218.200000003"/>
    <n v="49912218.200000003"/>
    <n v="2184541.7999999998"/>
    <n v="0.95806760727538531"/>
  </r>
  <r>
    <s v="21375103"/>
    <s v="MUSEO DE ARTE COSTARRICENSE"/>
    <x v="4"/>
    <s v="001"/>
    <x v="10"/>
    <s v="DECIMOTERCER MES"/>
    <n v="61468187"/>
    <n v="58818846"/>
    <n v="58818846"/>
    <n v="0"/>
    <n v="0"/>
    <n v="0"/>
    <n v="55352019.689999998"/>
    <n v="55352019.689999998"/>
    <n v="3466826.31"/>
    <n v="0.94105925998616158"/>
  </r>
  <r>
    <s v="21375103"/>
    <s v="MUSEO DE ARTE COSTARRICENSE"/>
    <x v="4"/>
    <s v="001"/>
    <x v="11"/>
    <s v="SALARIO ESCOLAR"/>
    <n v="53143531"/>
    <n v="46673276"/>
    <n v="46673276"/>
    <n v="0"/>
    <n v="0"/>
    <n v="0"/>
    <n v="46585319.700000003"/>
    <n v="46585319.700000003"/>
    <n v="87956.3"/>
    <n v="0.99811548904345182"/>
  </r>
  <r>
    <s v="21375103"/>
    <s v="MUSEO DE ARTE COSTARRICENSE"/>
    <x v="4"/>
    <s v="001"/>
    <x v="12"/>
    <s v="OTROS INCENTIVOS SALARIALES"/>
    <n v="15500000"/>
    <n v="16154354"/>
    <n v="16154354"/>
    <n v="0"/>
    <n v="0"/>
    <n v="0"/>
    <n v="15618751.74"/>
    <n v="15618751.74"/>
    <n v="535602.26"/>
    <n v="0.96684471195815069"/>
  </r>
  <r>
    <s v="21375103"/>
    <s v="MUSEO DE ARTE COSTARRICENSE"/>
    <x v="4"/>
    <s v="001"/>
    <x v="13"/>
    <s v="CONTRIB. PATRONALES AL DES. Y LA SEGURIDAD SOCIAL"/>
    <n v="71711002"/>
    <n v="68263768"/>
    <n v="68263768"/>
    <n v="0"/>
    <n v="0"/>
    <n v="0"/>
    <n v="64288793"/>
    <n v="59210699"/>
    <n v="3974975"/>
    <n v="0.94177035466310621"/>
  </r>
  <r>
    <s v="21375103"/>
    <s v="MUSEO DE ARTE COSTARRICENSE"/>
    <x v="4"/>
    <s v="001"/>
    <x v="153"/>
    <s v="CCSS CONTRIBUCION PATRONAL SEGURO SALUD (CONTRIBUCION PATRONAL SEGURO DE SALUD, SEGUN LEY NO. 17 DEL 22 DE OCTUBRE DE 1943, LEY"/>
    <n v="68033515"/>
    <n v="64763062"/>
    <n v="64763062"/>
    <n v="0"/>
    <n v="0"/>
    <n v="0"/>
    <n v="60788087"/>
    <n v="55785088"/>
    <n v="3974975"/>
    <n v="0.9386228063151183"/>
  </r>
  <r>
    <s v="21375103"/>
    <s v="MUSEO DE ARTE COSTARRICENSE"/>
    <x v="4"/>
    <s v="001"/>
    <x v="154"/>
    <s v="BANCO POPULAR Y DE DESARROLLO COMUNAL. (BPDC) (SEGUN LEY NO. 4351 DEL 11 DE JULIO DE 1969, LEY ORGANICA DEL B.P.D.C.)."/>
    <n v="3677487"/>
    <n v="3500706"/>
    <n v="3500706"/>
    <n v="0"/>
    <n v="0"/>
    <n v="0"/>
    <n v="3500706"/>
    <n v="3425611"/>
    <n v="0"/>
    <n v="1"/>
  </r>
  <r>
    <s v="21375103"/>
    <s v="MUSEO DE ARTE COSTARRICENSE"/>
    <x v="4"/>
    <s v="001"/>
    <x v="16"/>
    <s v="CONTRIB PATRONALES A FOND PENS Y OTROS FOND CAPIT."/>
    <n v="81361349"/>
    <n v="79854008"/>
    <n v="79854008"/>
    <n v="0"/>
    <n v="0"/>
    <n v="0"/>
    <n v="74673037.859999999"/>
    <n v="69055285.859999999"/>
    <n v="5180970.1399999997"/>
    <n v="0.93511947277586871"/>
  </r>
  <r>
    <s v="21375103"/>
    <s v="MUSEO DE ARTE COSTARRICENSE"/>
    <x v="4"/>
    <s v="001"/>
    <x v="155"/>
    <s v="CCSS CONTRIBUCION PATRONAL SEGURO PENSIONES (CONTRIBUCION PATRONAL SEGURO DE PENSIONES, SEGUN LEY NO. 17 DEL 22 DE OCTUBRE DE 1943, LEY"/>
    <n v="39863962"/>
    <n v="37947653"/>
    <n v="37947653"/>
    <n v="0"/>
    <n v="0"/>
    <n v="0"/>
    <n v="35633484"/>
    <n v="32703382"/>
    <n v="2314169"/>
    <n v="0.93901680823317324"/>
  </r>
  <r>
    <s v="21375103"/>
    <s v="MUSEO DE ARTE COSTARRICENSE"/>
    <x v="4"/>
    <s v="001"/>
    <x v="156"/>
    <s v="CCSS APORTE PATRONAL REGIMEN PENSIONES (APORTE PATRONAL AL REGIMEN DE PENSIONES, SEGUN LEY DE PROTECCION AL TRABAJADOR NO. 7983 DEL 16"/>
    <n v="22064924"/>
    <n v="21004236"/>
    <n v="21004236"/>
    <n v="0"/>
    <n v="0"/>
    <n v="0"/>
    <n v="19892748"/>
    <n v="18075923"/>
    <n v="1111488"/>
    <n v="0.94708267418057956"/>
  </r>
  <r>
    <s v="21375103"/>
    <s v="MUSEO DE ARTE COSTARRICENSE"/>
    <x v="4"/>
    <s v="001"/>
    <x v="157"/>
    <s v="CCSS APORTE PATRONAL FONDO CAPITALIZACION LABORAL (APORTE PATRONAL AL FONDO DE CAPITALIZACION LABORAL, SEGUN LEY DE PROTECCION AL TRABAJADOR"/>
    <n v="11032463"/>
    <n v="10502119"/>
    <n v="10502119"/>
    <n v="0"/>
    <n v="0"/>
    <n v="0"/>
    <n v="9029511"/>
    <n v="8218686"/>
    <n v="1472608"/>
    <n v="0.85977991679583898"/>
  </r>
  <r>
    <s v="21375103"/>
    <s v="MUSEO DE ARTE COSTARRICENSE"/>
    <x v="4"/>
    <s v="001"/>
    <x v="158"/>
    <s v="ASOCIACION DE EMPLEADOS DEL MINISTERIO DE CULTURA Y JUVENTUD (ASEMICULTURA). (APORTE PATRONAL A LA ASOCIACION DE EMPLEADOS DEL MINISTERIO DE CULTURA"/>
    <n v="8400000"/>
    <n v="10400000"/>
    <n v="10400000"/>
    <n v="0"/>
    <n v="0"/>
    <n v="0"/>
    <n v="10117294.859999999"/>
    <n v="10057294.859999999"/>
    <n v="282705.14"/>
    <n v="0.97281681346153837"/>
  </r>
  <r>
    <s v="21375103"/>
    <s v="MUSEO DE ARTE COSTARRICENSE"/>
    <x v="4"/>
    <s v="001"/>
    <x v="21"/>
    <s v="SERVICIOS"/>
    <n v="587329617"/>
    <n v="574179617"/>
    <n v="574179617"/>
    <n v="0"/>
    <n v="0"/>
    <n v="0"/>
    <n v="473581158.02999997"/>
    <n v="426956871.63"/>
    <n v="100598458.97"/>
    <n v="0.82479618573781588"/>
  </r>
  <r>
    <s v="21375103"/>
    <s v="MUSEO DE ARTE COSTARRICENSE"/>
    <x v="4"/>
    <s v="001"/>
    <x v="22"/>
    <s v="ALQUILERES"/>
    <n v="106920082"/>
    <n v="107906082"/>
    <n v="107906082"/>
    <n v="0"/>
    <n v="0"/>
    <n v="0"/>
    <n v="107655464.45999999"/>
    <n v="107525961.98"/>
    <n v="250617.54"/>
    <n v="0.99767744750476617"/>
  </r>
  <r>
    <s v="21375103"/>
    <s v="MUSEO DE ARTE COSTARRICENSE"/>
    <x v="4"/>
    <s v="001"/>
    <x v="159"/>
    <s v="ALQUILER DE EDIFICIOS, LOCALES Y TERRENOS"/>
    <n v="98223851"/>
    <n v="99209851"/>
    <n v="99209851"/>
    <n v="0"/>
    <n v="0"/>
    <n v="0"/>
    <n v="99209285.689999998"/>
    <n v="99102546.489999995"/>
    <n v="565.30999999999995"/>
    <n v="0.99999430187633276"/>
  </r>
  <r>
    <s v="21375103"/>
    <s v="MUSEO DE ARTE COSTARRICENSE"/>
    <x v="4"/>
    <s v="001"/>
    <x v="23"/>
    <s v="ALQUILER DE EQUIPO DE COMPUTO"/>
    <n v="8696231"/>
    <n v="8696231"/>
    <n v="8696231"/>
    <n v="0"/>
    <n v="0"/>
    <n v="0"/>
    <n v="8446178.7699999996"/>
    <n v="8423415.4900000002"/>
    <n v="250052.23"/>
    <n v="0.9712459075661628"/>
  </r>
  <r>
    <s v="21375103"/>
    <s v="MUSEO DE ARTE COSTARRICENSE"/>
    <x v="4"/>
    <s v="001"/>
    <x v="24"/>
    <s v="SERVICIOS BASICOS"/>
    <n v="52575927"/>
    <n v="50575927"/>
    <n v="50575927"/>
    <n v="0"/>
    <n v="0"/>
    <n v="0"/>
    <n v="39916099.840000004"/>
    <n v="37600332.359999999"/>
    <n v="10659827.16"/>
    <n v="0.78923120558917292"/>
  </r>
  <r>
    <s v="21375103"/>
    <s v="MUSEO DE ARTE COSTARRICENSE"/>
    <x v="4"/>
    <s v="001"/>
    <x v="25"/>
    <s v="SERVICIO DE AGUA Y ALCANTARILLADO"/>
    <n v="1356000"/>
    <n v="1356000"/>
    <n v="1356000"/>
    <n v="0"/>
    <n v="0"/>
    <n v="0"/>
    <n v="944632"/>
    <n v="944632"/>
    <n v="411368"/>
    <n v="0.69663126843657819"/>
  </r>
  <r>
    <s v="21375103"/>
    <s v="MUSEO DE ARTE COSTARRICENSE"/>
    <x v="4"/>
    <s v="001"/>
    <x v="26"/>
    <s v="SERVICIO DE ENERGIA ELECTRICA"/>
    <n v="18984000"/>
    <n v="18984000"/>
    <n v="18984000"/>
    <n v="0"/>
    <n v="0"/>
    <n v="0"/>
    <n v="14263995"/>
    <n v="14263995"/>
    <n v="4720005"/>
    <n v="0.75136931099873583"/>
  </r>
  <r>
    <s v="21375103"/>
    <s v="MUSEO DE ARTE COSTARRICENSE"/>
    <x v="4"/>
    <s v="001"/>
    <x v="117"/>
    <s v="SERVICIO DE CORREO"/>
    <n v="1592000"/>
    <n v="1592000"/>
    <n v="1592000"/>
    <n v="0"/>
    <n v="0"/>
    <n v="0"/>
    <n v="1301139.94"/>
    <n v="158229.69"/>
    <n v="290860.06"/>
    <n v="0.81729895728643209"/>
  </r>
  <r>
    <s v="21375103"/>
    <s v="MUSEO DE ARTE COSTARRICENSE"/>
    <x v="4"/>
    <s v="001"/>
    <x v="27"/>
    <s v="SERVICIO DE TELECOMUNICACIONES"/>
    <n v="30643927"/>
    <n v="28643927"/>
    <n v="28643927"/>
    <n v="0"/>
    <n v="0"/>
    <n v="0"/>
    <n v="23406332.899999999"/>
    <n v="22233475.670000002"/>
    <n v="5237594.0999999996"/>
    <n v="0.81714818292896774"/>
  </r>
  <r>
    <s v="21375103"/>
    <s v="MUSEO DE ARTE COSTARRICENSE"/>
    <x v="4"/>
    <s v="001"/>
    <x v="29"/>
    <s v="SERVICIOS COMERCIALES Y FINANCIEROS"/>
    <n v="43013304"/>
    <n v="45178304"/>
    <n v="45178304"/>
    <n v="0"/>
    <n v="0"/>
    <n v="0"/>
    <n v="43491215.590000004"/>
    <n v="38214045.329999998"/>
    <n v="1687088.41"/>
    <n v="0.96265711059007442"/>
  </r>
  <r>
    <s v="21375103"/>
    <s v="MUSEO DE ARTE COSTARRICENSE"/>
    <x v="4"/>
    <s v="001"/>
    <x v="30"/>
    <s v="INFORMACION"/>
    <n v="400000"/>
    <n v="565000"/>
    <n v="565000"/>
    <n v="0"/>
    <n v="0"/>
    <n v="0"/>
    <n v="456786"/>
    <n v="215253.7"/>
    <n v="108214"/>
    <n v="0.80847079646017694"/>
  </r>
  <r>
    <s v="21375103"/>
    <s v="MUSEO DE ARTE COSTARRICENSE"/>
    <x v="4"/>
    <s v="001"/>
    <x v="32"/>
    <s v="IMPRESION, ENCUADERNACION Y OTROS"/>
    <n v="40074250"/>
    <n v="40074250"/>
    <n v="40074250"/>
    <n v="0"/>
    <n v="0"/>
    <n v="0"/>
    <n v="40070602.100000001"/>
    <n v="35055517.210000001"/>
    <n v="3647.9"/>
    <n v="0.99990897147170565"/>
  </r>
  <r>
    <s v="21375103"/>
    <s v="MUSEO DE ARTE COSTARRICENSE"/>
    <x v="4"/>
    <s v="001"/>
    <x v="139"/>
    <s v="TRANSPORTE DE BIENES"/>
    <n v="0"/>
    <n v="2000000"/>
    <n v="2000000"/>
    <n v="0"/>
    <n v="0"/>
    <n v="0"/>
    <n v="1017055.26"/>
    <n v="999035.97"/>
    <n v="982944.74"/>
    <n v="0.50852763000000001"/>
  </r>
  <r>
    <s v="21375103"/>
    <s v="MUSEO DE ARTE COSTARRICENSE"/>
    <x v="4"/>
    <s v="001"/>
    <x v="33"/>
    <s v="COMIS. Y GASTOS POR SERV. FINANCIEROS Y COMERCIAL."/>
    <n v="1914269"/>
    <n v="1914269"/>
    <n v="1914269"/>
    <n v="0"/>
    <n v="0"/>
    <n v="0"/>
    <n v="1705628.94"/>
    <n v="1703095.16"/>
    <n v="208640.06"/>
    <n v="0.89100797223378736"/>
  </r>
  <r>
    <s v="21375103"/>
    <s v="MUSEO DE ARTE COSTARRICENSE"/>
    <x v="4"/>
    <s v="001"/>
    <x v="34"/>
    <s v="SERVICIOS DE TECNOLOGIAS DE INFORMACION"/>
    <n v="624785"/>
    <n v="624785"/>
    <n v="624785"/>
    <n v="0"/>
    <n v="0"/>
    <n v="0"/>
    <n v="241143.29"/>
    <n v="241143.29"/>
    <n v="383641.71"/>
    <n v="0.38596203494001941"/>
  </r>
  <r>
    <s v="21375103"/>
    <s v="MUSEO DE ARTE COSTARRICENSE"/>
    <x v="4"/>
    <s v="001"/>
    <x v="35"/>
    <s v="SERVICIOS DE GESTION Y APOYO"/>
    <n v="284251424"/>
    <n v="332895424"/>
    <n v="332895424"/>
    <n v="0"/>
    <n v="0"/>
    <n v="0"/>
    <n v="252060476.46000001"/>
    <n v="213249891.53"/>
    <n v="80834947.540000007"/>
    <n v="0.75717615289298779"/>
  </r>
  <r>
    <s v="21375103"/>
    <s v="MUSEO DE ARTE COSTARRICENSE"/>
    <x v="4"/>
    <s v="001"/>
    <x v="36"/>
    <s v="SERVICIOS EN CIENCIAS ECONOMICAS Y SOCIALES"/>
    <n v="3443767"/>
    <n v="3443767"/>
    <n v="3443767"/>
    <n v="0"/>
    <n v="0"/>
    <n v="0"/>
    <n v="0"/>
    <n v="0"/>
    <n v="3443767"/>
    <n v="0"/>
  </r>
  <r>
    <s v="21375103"/>
    <s v="MUSEO DE ARTE COSTARRICENSE"/>
    <x v="4"/>
    <s v="001"/>
    <x v="37"/>
    <s v="SERVICIOS INFORMATICOS"/>
    <n v="9576039"/>
    <n v="9576039"/>
    <n v="9576039"/>
    <n v="0"/>
    <n v="0"/>
    <n v="0"/>
    <n v="9223478.0999999996"/>
    <n v="9223478.0999999996"/>
    <n v="352560.9"/>
    <n v="0.96318301335238921"/>
  </r>
  <r>
    <s v="21375103"/>
    <s v="MUSEO DE ARTE COSTARRICENSE"/>
    <x v="4"/>
    <s v="001"/>
    <x v="38"/>
    <s v="SERVICIOS GENERALES"/>
    <n v="232000000"/>
    <n v="230644000"/>
    <n v="230644000"/>
    <n v="0"/>
    <n v="0"/>
    <n v="0"/>
    <n v="199264197.22999999"/>
    <n v="166909367.41999999"/>
    <n v="31379802.77"/>
    <n v="0.86394702324794914"/>
  </r>
  <r>
    <s v="21375103"/>
    <s v="MUSEO DE ARTE COSTARRICENSE"/>
    <x v="4"/>
    <s v="001"/>
    <x v="39"/>
    <s v="OTROS SERVICIOS DE GESTION Y APOYO"/>
    <n v="39231618"/>
    <n v="89231618"/>
    <n v="89231618"/>
    <n v="0"/>
    <n v="0"/>
    <n v="0"/>
    <n v="43572801.130000003"/>
    <n v="37117046.009999998"/>
    <n v="45658816.869999997"/>
    <n v="0.48831122988266334"/>
  </r>
  <r>
    <s v="21375103"/>
    <s v="MUSEO DE ARTE COSTARRICENSE"/>
    <x v="4"/>
    <s v="001"/>
    <x v="40"/>
    <s v="GASTOS DE VIAJE Y DE TRANSPORTE"/>
    <n v="2594900"/>
    <n v="5759900"/>
    <n v="5759900"/>
    <n v="0"/>
    <n v="0"/>
    <n v="0"/>
    <n v="3711387.56"/>
    <n v="3711387.56"/>
    <n v="2048512.44"/>
    <n v="0.64434930467542839"/>
  </r>
  <r>
    <s v="21375103"/>
    <s v="MUSEO DE ARTE COSTARRICENSE"/>
    <x v="4"/>
    <s v="001"/>
    <x v="41"/>
    <s v="TRANSPORTE DENTRO DEL PAIS"/>
    <n v="0"/>
    <n v="500000"/>
    <n v="500000"/>
    <n v="0"/>
    <n v="0"/>
    <n v="0"/>
    <n v="63187.56"/>
    <n v="63187.56"/>
    <n v="436812.44"/>
    <n v="0.12637512000000001"/>
  </r>
  <r>
    <s v="21375103"/>
    <s v="MUSEO DE ARTE COSTARRICENSE"/>
    <x v="4"/>
    <s v="001"/>
    <x v="42"/>
    <s v="VIATICOS DENTRO DEL PAIS"/>
    <n v="2594900"/>
    <n v="5259900"/>
    <n v="5259900"/>
    <n v="0"/>
    <n v="0"/>
    <n v="0"/>
    <n v="3648200"/>
    <n v="3648200"/>
    <n v="1611700"/>
    <n v="0.69358733055761512"/>
  </r>
  <r>
    <s v="21375103"/>
    <s v="MUSEO DE ARTE COSTARRICENSE"/>
    <x v="4"/>
    <s v="001"/>
    <x v="45"/>
    <s v="SEGUROS, REASEGUROS Y OTRAS OBLIGACIONES"/>
    <n v="71000000"/>
    <n v="4000000"/>
    <n v="4000000"/>
    <n v="0"/>
    <n v="0"/>
    <n v="0"/>
    <n v="3811820"/>
    <n v="3789079.13"/>
    <n v="188180"/>
    <n v="0.952955"/>
  </r>
  <r>
    <s v="21375103"/>
    <s v="MUSEO DE ARTE COSTARRICENSE"/>
    <x v="4"/>
    <s v="001"/>
    <x v="46"/>
    <s v="SEGUROS"/>
    <n v="71000000"/>
    <n v="4000000"/>
    <n v="4000000"/>
    <n v="0"/>
    <n v="0"/>
    <n v="0"/>
    <n v="3811820"/>
    <n v="3789079.13"/>
    <n v="188180"/>
    <n v="0.952955"/>
  </r>
  <r>
    <s v="21375103"/>
    <s v="MUSEO DE ARTE COSTARRICENSE"/>
    <x v="4"/>
    <s v="001"/>
    <x v="51"/>
    <s v="MANTENIMIENTO Y REPARACION"/>
    <n v="25813980"/>
    <n v="26703980"/>
    <n v="26703980"/>
    <n v="0"/>
    <n v="0"/>
    <n v="0"/>
    <n v="22793100.460000001"/>
    <n v="22724580.079999998"/>
    <n v="3910879.54"/>
    <n v="0.85354694169183776"/>
  </r>
  <r>
    <s v="21375103"/>
    <s v="MUSEO DE ARTE COSTARRICENSE"/>
    <x v="4"/>
    <s v="001"/>
    <x v="52"/>
    <s v="MANTENIMIENTO DE EDIFICIOS, LOCALES Y TERRENOS"/>
    <n v="6578480"/>
    <n v="6743480"/>
    <n v="6743480"/>
    <n v="0"/>
    <n v="0"/>
    <n v="0"/>
    <n v="6738825.0599999996"/>
    <n v="6678704.6799999997"/>
    <n v="4654.9399999999996"/>
    <n v="0.99930971249265954"/>
  </r>
  <r>
    <s v="21375103"/>
    <s v="MUSEO DE ARTE COSTARRICENSE"/>
    <x v="4"/>
    <s v="001"/>
    <x v="142"/>
    <s v="MANTENIMIENTO DE INSTALACIONES Y OTRAS OBRAS"/>
    <n v="2027220"/>
    <n v="2027220"/>
    <n v="2027220"/>
    <n v="0"/>
    <n v="0"/>
    <n v="0"/>
    <n v="1013610"/>
    <n v="1013610"/>
    <n v="1013610"/>
    <n v="0.5"/>
  </r>
  <r>
    <s v="21375103"/>
    <s v="MUSEO DE ARTE COSTARRICENSE"/>
    <x v="4"/>
    <s v="001"/>
    <x v="53"/>
    <s v="MANT. Y REPARACION DE MAQUINARIA Y EQUIPO DE PROD."/>
    <n v="735769"/>
    <n v="735769"/>
    <n v="735769"/>
    <n v="0"/>
    <n v="0"/>
    <n v="0"/>
    <n v="0"/>
    <n v="0"/>
    <n v="735769"/>
    <n v="0"/>
  </r>
  <r>
    <s v="21375103"/>
    <s v="MUSEO DE ARTE COSTARRICENSE"/>
    <x v="4"/>
    <s v="001"/>
    <x v="54"/>
    <s v="MANT. Y REPARACION DE EQUIPO DE TRANSPORTE"/>
    <n v="937434"/>
    <n v="937434"/>
    <n v="937434"/>
    <n v="0"/>
    <n v="0"/>
    <n v="0"/>
    <n v="918455.52"/>
    <n v="918455.52"/>
    <n v="18978.48"/>
    <n v="0.97975486274233703"/>
  </r>
  <r>
    <s v="21375103"/>
    <s v="MUSEO DE ARTE COSTARRICENSE"/>
    <x v="4"/>
    <s v="001"/>
    <x v="55"/>
    <s v="MANT. Y REPARACION DE EQUIPO Y MOBILIARIO DE OFIC."/>
    <n v="850000"/>
    <n v="850000"/>
    <n v="850000"/>
    <n v="0"/>
    <n v="0"/>
    <n v="0"/>
    <n v="0"/>
    <n v="0"/>
    <n v="850000"/>
    <n v="0"/>
  </r>
  <r>
    <s v="21375103"/>
    <s v="MUSEO DE ARTE COSTARRICENSE"/>
    <x v="4"/>
    <s v="001"/>
    <x v="56"/>
    <s v="MANT. Y REP. DE EQUIPO DE COMPUTO Y SIST. DE INF."/>
    <n v="14561093"/>
    <n v="15286093"/>
    <n v="15286093"/>
    <n v="0"/>
    <n v="0"/>
    <n v="0"/>
    <n v="14002994.880000001"/>
    <n v="13994594.880000001"/>
    <n v="1283098.1200000001"/>
    <n v="0.91606108114087759"/>
  </r>
  <r>
    <s v="21375103"/>
    <s v="MUSEO DE ARTE COSTARRICENSE"/>
    <x v="4"/>
    <s v="001"/>
    <x v="57"/>
    <s v="MANTENIMIENTO Y REPARACION DE OTROS EQUIPOS"/>
    <n v="123984"/>
    <n v="123984"/>
    <n v="123984"/>
    <n v="0"/>
    <n v="0"/>
    <n v="0"/>
    <n v="119215"/>
    <n v="119215"/>
    <n v="4769"/>
    <n v="0.96153535940121304"/>
  </r>
  <r>
    <s v="21375103"/>
    <s v="MUSEO DE ARTE COSTARRICENSE"/>
    <x v="4"/>
    <s v="001"/>
    <x v="58"/>
    <s v="IMPUESTOS"/>
    <n v="210000"/>
    <n v="210000"/>
    <n v="210000"/>
    <n v="0"/>
    <n v="0"/>
    <n v="0"/>
    <n v="114093.66"/>
    <n v="114093.66"/>
    <n v="95906.34"/>
    <n v="0.54330314285714287"/>
  </r>
  <r>
    <s v="21375103"/>
    <s v="MUSEO DE ARTE COSTARRICENSE"/>
    <x v="4"/>
    <s v="001"/>
    <x v="59"/>
    <s v="OTROS IMPUESTOS"/>
    <n v="210000"/>
    <n v="210000"/>
    <n v="210000"/>
    <n v="0"/>
    <n v="0"/>
    <n v="0"/>
    <n v="114093.66"/>
    <n v="114093.66"/>
    <n v="95906.34"/>
    <n v="0.54330314285714287"/>
  </r>
  <r>
    <s v="21375103"/>
    <s v="MUSEO DE ARTE COSTARRICENSE"/>
    <x v="4"/>
    <s v="001"/>
    <x v="60"/>
    <s v="SERVICIOS DIVERSOS"/>
    <n v="950000"/>
    <n v="950000"/>
    <n v="950000"/>
    <n v="0"/>
    <n v="0"/>
    <n v="0"/>
    <n v="27500"/>
    <n v="27500"/>
    <n v="922500"/>
    <n v="2.8947368421052631E-2"/>
  </r>
  <r>
    <s v="21375103"/>
    <s v="MUSEO DE ARTE COSTARRICENSE"/>
    <x v="4"/>
    <s v="001"/>
    <x v="61"/>
    <s v="DEDUCIBLES"/>
    <n v="750000"/>
    <n v="750000"/>
    <n v="750000"/>
    <n v="0"/>
    <n v="0"/>
    <n v="0"/>
    <n v="0"/>
    <n v="0"/>
    <n v="750000"/>
    <n v="0"/>
  </r>
  <r>
    <s v="21375103"/>
    <s v="MUSEO DE ARTE COSTARRICENSE"/>
    <x v="4"/>
    <s v="001"/>
    <x v="143"/>
    <s v="OTROS SERVICIOS NO ESPECIFICADOS"/>
    <n v="200000"/>
    <n v="200000"/>
    <n v="200000"/>
    <n v="0"/>
    <n v="0"/>
    <n v="0"/>
    <n v="27500"/>
    <n v="27500"/>
    <n v="172500"/>
    <n v="0.13750000000000001"/>
  </r>
  <r>
    <s v="21375103"/>
    <s v="MUSEO DE ARTE COSTARRICENSE"/>
    <x v="4"/>
    <s v="001"/>
    <x v="62"/>
    <s v="MATERIALES Y SUMINISTROS"/>
    <n v="3156302"/>
    <n v="6156302"/>
    <n v="6156302"/>
    <n v="0"/>
    <n v="0"/>
    <n v="0"/>
    <n v="5059204.25"/>
    <n v="5059204.25"/>
    <n v="1097097.75"/>
    <n v="0.82179273368980277"/>
  </r>
  <r>
    <s v="21375103"/>
    <s v="MUSEO DE ARTE COSTARRICENSE"/>
    <x v="4"/>
    <s v="001"/>
    <x v="63"/>
    <s v="PRODUCTOS QUIMICOS Y CONEXOS"/>
    <n v="3000000"/>
    <n v="3000000.88"/>
    <n v="3000000.88"/>
    <n v="0"/>
    <n v="0"/>
    <n v="0"/>
    <n v="2039013"/>
    <n v="2039013"/>
    <n v="960987.88"/>
    <n v="0.67967080062989849"/>
  </r>
  <r>
    <s v="21375103"/>
    <s v="MUSEO DE ARTE COSTARRICENSE"/>
    <x v="4"/>
    <s v="001"/>
    <x v="64"/>
    <s v="COMBUSTIBLES Y LUBRICANTES"/>
    <n v="3000000"/>
    <n v="3000000.88"/>
    <n v="3000000.88"/>
    <n v="0"/>
    <n v="0"/>
    <n v="0"/>
    <n v="2039013"/>
    <n v="2039013"/>
    <n v="960987.88"/>
    <n v="0.67967080062989849"/>
  </r>
  <r>
    <s v="21375103"/>
    <s v="MUSEO DE ARTE COSTARRICENSE"/>
    <x v="4"/>
    <s v="001"/>
    <x v="71"/>
    <s v="HERRAMIENTAS, REPUESTOS Y ACCESORI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2"/>
    <s v="HERRAMIENTAS E INSTRUMENT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4"/>
    <s v="UTILES, MATERIALES Y SUMINISTROS DIVERSOS"/>
    <n v="156302"/>
    <n v="1469184"/>
    <n v="1469184"/>
    <n v="0"/>
    <n v="0"/>
    <n v="0"/>
    <n v="1333074.1299999999"/>
    <n v="1333074.1299999999"/>
    <n v="136109.87"/>
    <n v="0.90735682528532835"/>
  </r>
  <r>
    <s v="21375103"/>
    <s v="MUSEO DE ARTE COSTARRICENSE"/>
    <x v="4"/>
    <s v="001"/>
    <x v="76"/>
    <s v="PRODUCTOS DE PAPEL, CARTON E IMPRESOS"/>
    <n v="156302"/>
    <n v="1469184"/>
    <n v="1469184"/>
    <n v="0"/>
    <n v="0"/>
    <n v="0"/>
    <n v="1333074.1299999999"/>
    <n v="1333074.1299999999"/>
    <n v="136109.87"/>
    <n v="0.90735682528532835"/>
  </r>
  <r>
    <s v="21375103"/>
    <s v="MUSEO DE ARTE COSTARRICENSE"/>
    <x v="4"/>
    <s v="001"/>
    <x v="80"/>
    <s v="TRANSFERENCIAS CORRIENTES"/>
    <n v="166541155"/>
    <n v="179112308"/>
    <n v="179112308"/>
    <n v="0"/>
    <n v="0"/>
    <n v="0"/>
    <n v="116762544.40000001"/>
    <n v="116762544.40000001"/>
    <n v="62349763.600000001"/>
    <n v="0.65189570557038434"/>
  </r>
  <r>
    <s v="21375103"/>
    <s v="MUSEO DE ARTE COSTARRICENSE"/>
    <x v="4"/>
    <s v="001"/>
    <x v="81"/>
    <s v="TRANSFERENCIAS CORRIENTES AL SECTOR PUBLICO"/>
    <n v="13386055"/>
    <n v="12807208"/>
    <n v="12807208"/>
    <n v="0"/>
    <n v="0"/>
    <n v="0"/>
    <n v="11174268.050000001"/>
    <n v="11174268.050000001"/>
    <n v="1632939.95"/>
    <n v="0.87249836576402917"/>
  </r>
  <r>
    <s v="21375103"/>
    <s v="MUSEO DE ARTE COSTARRICENSE"/>
    <x v="4"/>
    <s v="001"/>
    <x v="160"/>
    <s v="CCSS CONTRIBUCION ESTATAL SEGURO PENSIONES (CONTRIBUCION ESTATAL AL SEGURO DE PENSIONES, SEGUN LEY NO. 17 DEL 22 DE OCTUBRE DE 1943, LEY"/>
    <n v="11547311"/>
    <n v="11047976"/>
    <n v="11047976"/>
    <n v="0"/>
    <n v="0"/>
    <n v="0"/>
    <n v="9639341.1199999992"/>
    <n v="9639341.1199999992"/>
    <n v="1408634.8799999999"/>
    <n v="0.87249837617315595"/>
  </r>
  <r>
    <s v="21375103"/>
    <s v="MUSEO DE ARTE COSTARRICENSE"/>
    <x v="4"/>
    <s v="001"/>
    <x v="161"/>
    <s v="CCSS CONTRIBUCION ESTATAL SEGURO SALUD (CONTRIBUCION ESTATAL AL SEGURO DE SALUD, SEGUN LEY NO. 17 DEL 22 DE OCTUBRE DE 1943, LEY"/>
    <n v="1838744"/>
    <n v="1759232"/>
    <n v="1759232"/>
    <n v="0"/>
    <n v="0"/>
    <n v="0"/>
    <n v="1534926.93"/>
    <n v="1534926.93"/>
    <n v="224305.07"/>
    <n v="0.87249830039471765"/>
  </r>
  <r>
    <s v="21375103"/>
    <s v="MUSEO DE ARTE COSTARRICENSE"/>
    <x v="4"/>
    <s v="001"/>
    <x v="85"/>
    <s v="TRANSFERENCIAS CORRIENTES A PERSONAS"/>
    <n v="128817200"/>
    <n v="128817200"/>
    <n v="128817200"/>
    <n v="0"/>
    <n v="0"/>
    <n v="0"/>
    <n v="68817200"/>
    <n v="68817200"/>
    <n v="60000000"/>
    <n v="0.53422369062516495"/>
  </r>
  <r>
    <s v="21375103"/>
    <s v="MUSEO DE ARTE COSTARRICENSE"/>
    <x v="4"/>
    <s v="001"/>
    <x v="87"/>
    <s v="OTRAS TRANSFERENCIAS A PERSONAS"/>
    <n v="128817200"/>
    <n v="128817200"/>
    <n v="128817200"/>
    <n v="0"/>
    <n v="0"/>
    <n v="0"/>
    <n v="68817200"/>
    <n v="68817200"/>
    <n v="60000000"/>
    <n v="0.53422369062516495"/>
  </r>
  <r>
    <s v="21375103"/>
    <s v="MUSEO DE ARTE COSTARRICENSE"/>
    <x v="4"/>
    <s v="001"/>
    <x v="88"/>
    <s v="PRESTACIONES"/>
    <n v="8800000"/>
    <n v="21950000"/>
    <n v="21950000"/>
    <n v="0"/>
    <n v="0"/>
    <n v="0"/>
    <n v="21522976.350000001"/>
    <n v="21522976.350000001"/>
    <n v="427023.65"/>
    <n v="0.98054561958997732"/>
  </r>
  <r>
    <s v="21375103"/>
    <s v="MUSEO DE ARTE COSTARRICENSE"/>
    <x v="4"/>
    <s v="001"/>
    <x v="89"/>
    <s v="PRESTACIONES LEGALES"/>
    <n v="4000000"/>
    <n v="16150000"/>
    <n v="16150000"/>
    <n v="0"/>
    <n v="0"/>
    <n v="0"/>
    <n v="16142501.99"/>
    <n v="16142501.99"/>
    <n v="7498.01"/>
    <n v="0.99953572693498449"/>
  </r>
  <r>
    <s v="21375103"/>
    <s v="MUSEO DE ARTE COSTARRICENSE"/>
    <x v="4"/>
    <s v="001"/>
    <x v="90"/>
    <s v="OTRAS PRESTACIONES"/>
    <n v="4800000"/>
    <n v="5800000"/>
    <n v="5800000"/>
    <n v="0"/>
    <n v="0"/>
    <n v="0"/>
    <n v="5380474.3600000003"/>
    <n v="5380474.3600000003"/>
    <n v="419525.64"/>
    <n v="0.92766799310344839"/>
  </r>
  <r>
    <s v="21375103"/>
    <s v="MUSEO DE ARTE COSTARRICENSE"/>
    <x v="4"/>
    <s v="001"/>
    <x v="97"/>
    <s v="TRANSFERENCIAS CORRIENTES AL SECTOR EXTERNO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001"/>
    <x v="162"/>
    <s v="PROGRAMA IBEROAMERICANO DE MUSEOS IBERMUSEOS (CUOTA ANUAL SEGUN COMPROMISOS ADQUIRIDOS EN LA X CONFERENCIA IBEROAMERICANA DE MINISTROS DE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280"/>
    <x v="100"/>
    <s v="BIENES DURADEROS"/>
    <n v="20000000"/>
    <n v="20000000"/>
    <n v="20000000"/>
    <n v="0"/>
    <n v="0"/>
    <n v="0"/>
    <n v="19590493.760000002"/>
    <n v="19341810.780000001"/>
    <n v="409506.24"/>
    <n v="0.97952468800000003"/>
  </r>
  <r>
    <s v="21375103"/>
    <s v="MUSEO DE ARTE COSTARRICENSE"/>
    <x v="4"/>
    <s v="280"/>
    <x v="101"/>
    <s v="MAQUINARIA, EQUIPO Y MOBILIARIO"/>
    <n v="0"/>
    <n v="2721023.33"/>
    <n v="2721023.33"/>
    <n v="0"/>
    <n v="0"/>
    <n v="0"/>
    <n v="2654940.7200000002"/>
    <n v="2654940.7200000002"/>
    <n v="66082.61"/>
    <n v="0.97571405975412939"/>
  </r>
  <r>
    <s v="21375103"/>
    <s v="MUSEO DE ARTE COSTARRICENSE"/>
    <x v="4"/>
    <s v="280"/>
    <x v="102"/>
    <s v="MAQUINARIA Y EQUIPO PARA LA PRODUCCION"/>
    <n v="0"/>
    <n v="1660311.54"/>
    <n v="1660311.54"/>
    <n v="0"/>
    <n v="0"/>
    <n v="0"/>
    <n v="1660311.52"/>
    <n v="1660311.52"/>
    <n v="0.02"/>
    <n v="0.99999998795406797"/>
  </r>
  <r>
    <s v="21375103"/>
    <s v="MUSEO DE ARTE COSTARRICENSE"/>
    <x v="4"/>
    <s v="280"/>
    <x v="106"/>
    <s v="MAQUINARIA, EQUIPO Y MOBILIARIO DIVERSO"/>
    <n v="0"/>
    <n v="1060711.79"/>
    <n v="1060711.79"/>
    <n v="0"/>
    <n v="0"/>
    <n v="0"/>
    <n v="994629.2"/>
    <n v="994629.2"/>
    <n v="66082.59"/>
    <n v="0.9376997685676709"/>
  </r>
  <r>
    <s v="21375103"/>
    <s v="MUSEO DE ARTE COSTARRICENSE"/>
    <x v="4"/>
    <s v="280"/>
    <x v="107"/>
    <s v="CONSTRUCCIONES, ADICIONES Y MEJORAS"/>
    <n v="13063195"/>
    <n v="10342171.67"/>
    <n v="10342171.67"/>
    <n v="0"/>
    <n v="0"/>
    <n v="0"/>
    <n v="10267180"/>
    <n v="10085460"/>
    <n v="74991.67"/>
    <n v="0.99274894360750832"/>
  </r>
  <r>
    <s v="21375103"/>
    <s v="MUSEO DE ARTE COSTARRICENSE"/>
    <x v="4"/>
    <s v="280"/>
    <x v="108"/>
    <s v="EDIFICIOS"/>
    <n v="13063195"/>
    <n v="10342171.67"/>
    <n v="10342171.67"/>
    <n v="0"/>
    <n v="0"/>
    <n v="0"/>
    <n v="10267180"/>
    <n v="10085460"/>
    <n v="74991.67"/>
    <n v="0.99274894360750832"/>
  </r>
  <r>
    <s v="21375103"/>
    <s v="MUSEO DE ARTE COSTARRICENSE"/>
    <x v="4"/>
    <s v="280"/>
    <x v="110"/>
    <s v="BIENES DURADEROS DIVERSOS"/>
    <n v="6936805"/>
    <n v="6936805"/>
    <n v="6936805"/>
    <n v="0"/>
    <n v="0"/>
    <n v="0"/>
    <n v="6668373.04"/>
    <n v="6601410.0599999996"/>
    <n v="268431.96000000002"/>
    <n v="0.96130322821529512"/>
  </r>
  <r>
    <s v="21375103"/>
    <s v="MUSEO DE ARTE COSTARRICENSE"/>
    <x v="4"/>
    <s v="280"/>
    <x v="111"/>
    <s v="BIENES INTANGIBLES"/>
    <n v="6936805"/>
    <n v="6936805"/>
    <n v="6936805"/>
    <n v="0"/>
    <n v="0"/>
    <n v="0"/>
    <n v="6668373.04"/>
    <n v="6601410.0599999996"/>
    <n v="268431.96000000002"/>
    <n v="0.96130322821529512"/>
  </r>
  <r>
    <s v="21375104"/>
    <s v="MUSEO HISTORICO CULTURAL JUAN SANTAMARIA"/>
    <x v="5"/>
    <s v="001"/>
    <x v="0"/>
    <s v=""/>
    <n v="542351058"/>
    <n v="533308312"/>
    <n v="533308312"/>
    <n v="0"/>
    <n v="0"/>
    <n v="0"/>
    <n v="504817538.48000002"/>
    <n v="504817538.48000002"/>
    <n v="28490773.52"/>
    <n v="0.94657729332371632"/>
  </r>
  <r>
    <s v="21375104"/>
    <s v="MUSEO HISTORICO CULTURAL JUAN SANTAMARIA"/>
    <x v="5"/>
    <s v="001"/>
    <x v="1"/>
    <s v="REMUNERACIONES"/>
    <n v="210594336"/>
    <n v="200564142"/>
    <n v="200564142"/>
    <n v="0"/>
    <n v="0"/>
    <n v="0"/>
    <n v="191699586.03"/>
    <n v="191699586.03"/>
    <n v="8864555.9700000007"/>
    <n v="0.95580189020029316"/>
  </r>
  <r>
    <s v="21375104"/>
    <s v="MUSEO HISTORICO CULTURAL JUAN SANTAMARIA"/>
    <x v="5"/>
    <s v="001"/>
    <x v="2"/>
    <s v="REMUNERACIONES BASICAS"/>
    <n v="109635156"/>
    <n v="101305577"/>
    <n v="101305577"/>
    <n v="0"/>
    <n v="0"/>
    <n v="0"/>
    <n v="100261000.08"/>
    <n v="100261000.08"/>
    <n v="1044576.92"/>
    <n v="0.98968885079248892"/>
  </r>
  <r>
    <s v="21375104"/>
    <s v="MUSEO HISTORICO CULTURAL JUAN SANTAMARIA"/>
    <x v="5"/>
    <s v="001"/>
    <x v="3"/>
    <s v="SUELDOS PARA CARGOS FIJOS"/>
    <n v="109635156"/>
    <n v="101305577"/>
    <n v="101305577"/>
    <n v="0"/>
    <n v="0"/>
    <n v="0"/>
    <n v="100261000.08"/>
    <n v="100261000.08"/>
    <n v="1044576.92"/>
    <n v="0.98968885079248892"/>
  </r>
  <r>
    <s v="21375104"/>
    <s v="MUSEO HISTORICO CULTURAL JUAN SANTAMARIA"/>
    <x v="5"/>
    <s v="001"/>
    <x v="5"/>
    <s v="REMUNERACIONES EVENTUALES"/>
    <n v="2100000"/>
    <n v="2500000"/>
    <n v="2500000"/>
    <n v="0"/>
    <n v="0"/>
    <n v="0"/>
    <n v="2494566.5"/>
    <n v="2494566.5"/>
    <n v="5433.5"/>
    <n v="0.99782660000000001"/>
  </r>
  <r>
    <s v="21375104"/>
    <s v="MUSEO HISTORICO CULTURAL JUAN SANTAMARIA"/>
    <x v="5"/>
    <s v="001"/>
    <x v="6"/>
    <s v="TIEMPO EXTRAORDINARIO"/>
    <n v="2100000"/>
    <n v="2500000"/>
    <n v="2500000"/>
    <n v="0"/>
    <n v="0"/>
    <n v="0"/>
    <n v="2494566.5"/>
    <n v="2494566.5"/>
    <n v="5433.5"/>
    <n v="0.99782660000000001"/>
  </r>
  <r>
    <s v="21375104"/>
    <s v="MUSEO HISTORICO CULTURAL JUAN SANTAMARIA"/>
    <x v="5"/>
    <s v="001"/>
    <x v="7"/>
    <s v="INCENTIVOS SALARIALES"/>
    <n v="63498325"/>
    <n v="62668747"/>
    <n v="62668747"/>
    <n v="0"/>
    <n v="0"/>
    <n v="0"/>
    <n v="58170805.640000001"/>
    <n v="58170805.640000001"/>
    <n v="4497941.3600000003"/>
    <n v="0.92822672264374462"/>
  </r>
  <r>
    <s v="21375104"/>
    <s v="MUSEO HISTORICO CULTURAL JUAN SANTAMARIA"/>
    <x v="5"/>
    <s v="001"/>
    <x v="8"/>
    <s v="RETRIBUCION POR AÑOS SERVIDOS"/>
    <n v="20000000"/>
    <n v="19830696"/>
    <n v="19830696"/>
    <n v="0"/>
    <n v="0"/>
    <n v="0"/>
    <n v="16432137.25"/>
    <n v="16432137.25"/>
    <n v="3398558.75"/>
    <n v="0.82862130759303654"/>
  </r>
  <r>
    <s v="21375104"/>
    <s v="MUSEO HISTORICO CULTURAL JUAN SANTAMARIA"/>
    <x v="5"/>
    <s v="001"/>
    <x v="9"/>
    <s v="RESTRICCION AL EJERCICIO LIBERAL DE LA PROFESION"/>
    <n v="16900950"/>
    <n v="16900950"/>
    <n v="16900950"/>
    <n v="0"/>
    <n v="0"/>
    <n v="0"/>
    <n v="16354824.85"/>
    <n v="16354824.85"/>
    <n v="546125.15"/>
    <n v="0.96768671879391388"/>
  </r>
  <r>
    <s v="21375104"/>
    <s v="MUSEO HISTORICO CULTURAL JUAN SANTAMARIA"/>
    <x v="5"/>
    <s v="001"/>
    <x v="10"/>
    <s v="DECIMOTERCER MES"/>
    <n v="13256589"/>
    <n v="12770835"/>
    <n v="12770835"/>
    <n v="0"/>
    <n v="0"/>
    <n v="0"/>
    <n v="12533039.77"/>
    <n v="12533039.77"/>
    <n v="237795.23"/>
    <n v="0.98137982128811463"/>
  </r>
  <r>
    <s v="21375104"/>
    <s v="MUSEO HISTORICO CULTURAL JUAN SANTAMARIA"/>
    <x v="5"/>
    <s v="001"/>
    <x v="11"/>
    <s v="SALARIO ESCOLAR"/>
    <n v="9440786"/>
    <n v="9266266"/>
    <n v="9266266"/>
    <n v="0"/>
    <n v="0"/>
    <n v="0"/>
    <n v="8991705.0099999998"/>
    <n v="8991705.0099999998"/>
    <n v="274560.99"/>
    <n v="0.97036983505545815"/>
  </r>
  <r>
    <s v="21375104"/>
    <s v="MUSEO HISTORICO CULTURAL JUAN SANTAMARIA"/>
    <x v="5"/>
    <s v="001"/>
    <x v="12"/>
    <s v="OTROS INCENTIVOS SALARIALES"/>
    <n v="3900000"/>
    <n v="3900000"/>
    <n v="3900000"/>
    <n v="0"/>
    <n v="0"/>
    <n v="0"/>
    <n v="3859098.76"/>
    <n v="3859098.76"/>
    <n v="40901.24"/>
    <n v="0.9895125025641025"/>
  </r>
  <r>
    <s v="21375104"/>
    <s v="MUSEO HISTORICO CULTURAL JUAN SANTAMARIA"/>
    <x v="5"/>
    <s v="001"/>
    <x v="13"/>
    <s v="CONTRIB. PATRONALES AL DES. Y LA SEGURIDAD SOCIAL"/>
    <n v="15792747"/>
    <n v="15162721"/>
    <n v="15162721"/>
    <n v="0"/>
    <n v="0"/>
    <n v="0"/>
    <n v="12500547.300000001"/>
    <n v="12500547.300000001"/>
    <n v="2662173.7000000002"/>
    <n v="0.82442638758571107"/>
  </r>
  <r>
    <s v="21375104"/>
    <s v="MUSEO HISTORICO CULTURAL JUAN SANTAMARIA"/>
    <x v="5"/>
    <s v="001"/>
    <x v="163"/>
    <s v="CCSS CONTRIBUCION PATRONAL SEGURO SALUD (CONTRIBUCION PATRONAL SEGURO DE SALUD, SEGUN LEY NO. 17 DEL 22 DE OCTUBRE DE 1943, LEY"/>
    <n v="14982863"/>
    <n v="14385146"/>
    <n v="14385146"/>
    <n v="0"/>
    <n v="0"/>
    <n v="0"/>
    <n v="11743837.619999999"/>
    <n v="11743837.619999999"/>
    <n v="2641308.38"/>
    <n v="0.81638640442022614"/>
  </r>
  <r>
    <s v="21375104"/>
    <s v="MUSEO HISTORICO CULTURAL JUAN SANTAMARIA"/>
    <x v="5"/>
    <s v="001"/>
    <x v="164"/>
    <s v="BANCO POPULAR Y DE DESARROLLO COMUNAL. (BPDC) (SEGUN LEY NO. 4351 DEL 11 DE JULIO DE 1969, LEY ORGANICA DEL B.P.D.C.)."/>
    <n v="809884"/>
    <n v="777575"/>
    <n v="777575"/>
    <n v="0"/>
    <n v="0"/>
    <n v="0"/>
    <n v="756709.68"/>
    <n v="756709.68"/>
    <n v="20865.32"/>
    <n v="0.97316616403562362"/>
  </r>
  <r>
    <s v="21375104"/>
    <s v="MUSEO HISTORICO CULTURAL JUAN SANTAMARIA"/>
    <x v="5"/>
    <s v="001"/>
    <x v="16"/>
    <s v="CONTRIB PATRONALES A FOND PENS Y OTROS FOND CAPIT."/>
    <n v="19568108"/>
    <n v="18927097"/>
    <n v="18927097"/>
    <n v="0"/>
    <n v="0"/>
    <n v="0"/>
    <n v="18272666.510000002"/>
    <n v="18272666.510000002"/>
    <n v="654430.49"/>
    <n v="0.96542362043159613"/>
  </r>
  <r>
    <s v="21375104"/>
    <s v="MUSEO HISTORICO CULTURAL JUAN SANTAMARIA"/>
    <x v="5"/>
    <s v="001"/>
    <x v="165"/>
    <s v="CCSS CONTRIBUCION PATRONAL SEGURO PENSIONES (CONTRIBUCION PATRONAL SEGURO DE PENSIONES, SEGUN LEY NO. 17 DEL 22 DE OCTUBRE DE 1943, LEY"/>
    <n v="8779148"/>
    <n v="8428918"/>
    <n v="8428918"/>
    <n v="0"/>
    <n v="0"/>
    <n v="0"/>
    <n v="8202732.4299999997"/>
    <n v="8202732.4299999997"/>
    <n v="226185.57"/>
    <n v="0.97316552729543693"/>
  </r>
  <r>
    <s v="21375104"/>
    <s v="MUSEO HISTORICO CULTURAL JUAN SANTAMARIA"/>
    <x v="5"/>
    <s v="001"/>
    <x v="166"/>
    <s v="CCSS APORTE PATRONAL REGIMEN PENSIONES (APORTE PATRONAL AL REGIMEN DE PENSIONES, SEGUN LEY DE PROTECCION AL TRABAJADOR NO. 7983 DEL 16"/>
    <n v="4859307"/>
    <n v="4665453"/>
    <n v="4665453"/>
    <n v="0"/>
    <n v="0"/>
    <n v="0"/>
    <n v="4540257.8099999996"/>
    <n v="4540257.8099999996"/>
    <n v="125195.19"/>
    <n v="0.97316548039386519"/>
  </r>
  <r>
    <s v="21375104"/>
    <s v="MUSEO HISTORICO CULTURAL JUAN SANTAMARIA"/>
    <x v="5"/>
    <s v="001"/>
    <x v="167"/>
    <s v="CCSS APORTE PATRONAL FONDO CAPITALIZACION LABORAL (APORTE PATRONAL AL FONDO DE CAPITALIZACION LABORAL, SEGUN LEY DE PROTECCION AL TRABAJADOR"/>
    <n v="2429653"/>
    <n v="2332726"/>
    <n v="2332726"/>
    <n v="0"/>
    <n v="0"/>
    <n v="0"/>
    <n v="2270128.9500000002"/>
    <n v="2270128.9500000002"/>
    <n v="62597.05"/>
    <n v="0.97316570827435378"/>
  </r>
  <r>
    <s v="21375104"/>
    <s v="MUSEO HISTORICO CULTURAL JUAN SANTAMARIA"/>
    <x v="5"/>
    <s v="001"/>
    <x v="168"/>
    <s v="ASOCIACION DE EMPLEADOS DEL MINISTERIO DE CULTURA Y JUVENTUD (ASEMICULTURA). (APORTE PATRONAL A LA ASOCIACION SOLIDARISTA)."/>
    <n v="3500000"/>
    <n v="3500000"/>
    <n v="3500000"/>
    <n v="0"/>
    <n v="0"/>
    <n v="0"/>
    <n v="3259547.32"/>
    <n v="3259547.32"/>
    <n v="240452.68"/>
    <n v="0.93129923428571426"/>
  </r>
  <r>
    <s v="21375104"/>
    <s v="MUSEO HISTORICO CULTURAL JUAN SANTAMARIA"/>
    <x v="5"/>
    <s v="001"/>
    <x v="21"/>
    <s v="SERVICIOS"/>
    <n v="294221166"/>
    <n v="294921166"/>
    <n v="294921166"/>
    <n v="0"/>
    <n v="0"/>
    <n v="0"/>
    <n v="285350804.99000001"/>
    <n v="285350804.99000001"/>
    <n v="9570361.0099999998"/>
    <n v="0.96754942637789521"/>
  </r>
  <r>
    <s v="21375104"/>
    <s v="MUSEO HISTORICO CULTURAL JUAN SANTAMARIA"/>
    <x v="5"/>
    <s v="001"/>
    <x v="24"/>
    <s v="SERVICIOS BASICOS"/>
    <n v="33000000"/>
    <n v="32179495"/>
    <n v="32179495"/>
    <n v="0"/>
    <n v="0"/>
    <n v="0"/>
    <n v="28891615.41"/>
    <n v="28891615.41"/>
    <n v="3287879.59"/>
    <n v="0.89782687422534135"/>
  </r>
  <r>
    <s v="21375104"/>
    <s v="MUSEO HISTORICO CULTURAL JUAN SANTAMARIA"/>
    <x v="5"/>
    <s v="001"/>
    <x v="25"/>
    <s v="SERVICIO DE AGUA Y ALCANTARILLADO"/>
    <n v="2376000"/>
    <n v="2376000"/>
    <n v="2376000"/>
    <n v="0"/>
    <n v="0"/>
    <n v="0"/>
    <n v="1624422.72"/>
    <n v="1624422.72"/>
    <n v="751577.28"/>
    <n v="0.68367959595959593"/>
  </r>
  <r>
    <s v="21375104"/>
    <s v="MUSEO HISTORICO CULTURAL JUAN SANTAMARIA"/>
    <x v="5"/>
    <s v="001"/>
    <x v="26"/>
    <s v="SERVICIO DE ENERGIA ELECTRICA"/>
    <n v="21120000"/>
    <n v="21470000"/>
    <n v="21470000"/>
    <n v="0"/>
    <n v="0"/>
    <n v="0"/>
    <n v="20784112"/>
    <n v="20784112"/>
    <n v="685888"/>
    <n v="0.9680536562645552"/>
  </r>
  <r>
    <s v="21375104"/>
    <s v="MUSEO HISTORICO CULTURAL JUAN SANTAMARIA"/>
    <x v="5"/>
    <s v="001"/>
    <x v="27"/>
    <s v="SERVICIO DE TELECOMUNICACIONES"/>
    <n v="2640000"/>
    <n v="2240000"/>
    <n v="2240000"/>
    <n v="0"/>
    <n v="0"/>
    <n v="0"/>
    <n v="2009717.08"/>
    <n v="2009717.08"/>
    <n v="230282.92"/>
    <n v="0.89719512499999998"/>
  </r>
  <r>
    <s v="21375104"/>
    <s v="MUSEO HISTORICO CULTURAL JUAN SANTAMARIA"/>
    <x v="5"/>
    <s v="001"/>
    <x v="28"/>
    <s v="OTROS SERVICIOS BASICOS"/>
    <n v="6864000"/>
    <n v="6093495"/>
    <n v="6093495"/>
    <n v="0"/>
    <n v="0"/>
    <n v="0"/>
    <n v="4473363.6100000003"/>
    <n v="4473363.6100000003"/>
    <n v="1620131.39"/>
    <n v="0.73412115871105177"/>
  </r>
  <r>
    <s v="21375104"/>
    <s v="MUSEO HISTORICO CULTURAL JUAN SANTAMARIA"/>
    <x v="5"/>
    <s v="001"/>
    <x v="29"/>
    <s v="SERVICIOS COMERCIALES Y FINANCIEROS"/>
    <n v="2916000"/>
    <n v="6205593"/>
    <n v="6205593"/>
    <n v="0"/>
    <n v="0"/>
    <n v="0"/>
    <n v="6076644.2999999998"/>
    <n v="6076644.2999999998"/>
    <n v="128948.7"/>
    <n v="0.97922056763954712"/>
  </r>
  <r>
    <s v="21375104"/>
    <s v="MUSEO HISTORICO CULTURAL JUAN SANTAMARIA"/>
    <x v="5"/>
    <s v="001"/>
    <x v="32"/>
    <s v="IMPRESION, ENCUADERNACION Y OTROS"/>
    <n v="1000000"/>
    <n v="4940000"/>
    <n v="4940000"/>
    <n v="0"/>
    <n v="0"/>
    <n v="0"/>
    <n v="4939999.95"/>
    <n v="4939999.95"/>
    <n v="0.05"/>
    <n v="0.99999998987854255"/>
  </r>
  <r>
    <s v="21375104"/>
    <s v="MUSEO HISTORICO CULTURAL JUAN SANTAMARIA"/>
    <x v="5"/>
    <s v="001"/>
    <x v="33"/>
    <s v="COMIS. Y GASTOS POR SERV. FINANCIEROS Y COMERCIAL."/>
    <n v="100000"/>
    <n v="1035000"/>
    <n v="1035000"/>
    <n v="0"/>
    <n v="0"/>
    <n v="0"/>
    <n v="970883.43"/>
    <n v="970883.43"/>
    <n v="64116.57"/>
    <n v="0.93805162318840585"/>
  </r>
  <r>
    <s v="21375104"/>
    <s v="MUSEO HISTORICO CULTURAL JUAN SANTAMARIA"/>
    <x v="5"/>
    <s v="001"/>
    <x v="34"/>
    <s v="SERVICIOS DE TECNOLOGIAS DE INFORMACION"/>
    <n v="1816000"/>
    <n v="230593"/>
    <n v="230593"/>
    <n v="0"/>
    <n v="0"/>
    <n v="0"/>
    <n v="165760.92000000001"/>
    <n v="165760.92000000001"/>
    <n v="64832.08"/>
    <n v="0.71884627894168518"/>
  </r>
  <r>
    <s v="21375104"/>
    <s v="MUSEO HISTORICO CULTURAL JUAN SANTAMARIA"/>
    <x v="5"/>
    <s v="001"/>
    <x v="35"/>
    <s v="SERVICIOS DE GESTION Y APOYO"/>
    <n v="239696771"/>
    <n v="237732513"/>
    <n v="237732513"/>
    <n v="0"/>
    <n v="0"/>
    <n v="0"/>
    <n v="235574830.13"/>
    <n v="235574830.13"/>
    <n v="2157682.87"/>
    <n v="0.99092390501083882"/>
  </r>
  <r>
    <s v="21375104"/>
    <s v="MUSEO HISTORICO CULTURAL JUAN SANTAMARIA"/>
    <x v="5"/>
    <s v="001"/>
    <x v="38"/>
    <s v="SERVICIOS GENERALES"/>
    <n v="218976771"/>
    <n v="216514601"/>
    <n v="216514601"/>
    <n v="0"/>
    <n v="0"/>
    <n v="0"/>
    <n v="214356918.99000001"/>
    <n v="214356918.99000001"/>
    <n v="2157682.0099999998"/>
    <n v="0.99003447342565132"/>
  </r>
  <r>
    <s v="21375104"/>
    <s v="MUSEO HISTORICO CULTURAL JUAN SANTAMARIA"/>
    <x v="5"/>
    <s v="001"/>
    <x v="39"/>
    <s v="OTROS SERVICIOS DE GESTION Y APOYO"/>
    <n v="20720000"/>
    <n v="21217912"/>
    <n v="21217912"/>
    <n v="0"/>
    <n v="0"/>
    <n v="0"/>
    <n v="21217911.140000001"/>
    <n v="21217911.140000001"/>
    <n v="0.86"/>
    <n v="0.99999995946820786"/>
  </r>
  <r>
    <s v="21375104"/>
    <s v="MUSEO HISTORICO CULTURAL JUAN SANTAMARIA"/>
    <x v="5"/>
    <s v="001"/>
    <x v="40"/>
    <s v="GASTOS DE VIAJE Y DE TRANSPORTE"/>
    <n v="300000"/>
    <n v="1480000"/>
    <n v="1480000"/>
    <n v="0"/>
    <n v="0"/>
    <n v="0"/>
    <n v="1090525"/>
    <n v="1090525"/>
    <n v="389475"/>
    <n v="0.73684121621621623"/>
  </r>
  <r>
    <s v="21375104"/>
    <s v="MUSEO HISTORICO CULTURAL JUAN SANTAMARIA"/>
    <x v="5"/>
    <s v="001"/>
    <x v="41"/>
    <s v="TRANSPORTE DENTRO DEL PAIS"/>
    <n v="0"/>
    <n v="80000"/>
    <n v="80000"/>
    <n v="0"/>
    <n v="0"/>
    <n v="0"/>
    <n v="53425"/>
    <n v="53425"/>
    <n v="26575"/>
    <n v="0.66781250000000003"/>
  </r>
  <r>
    <s v="21375104"/>
    <s v="MUSEO HISTORICO CULTURAL JUAN SANTAMARIA"/>
    <x v="5"/>
    <s v="001"/>
    <x v="42"/>
    <s v="VIATICOS DENTRO DEL PAIS"/>
    <n v="300000"/>
    <n v="1400000"/>
    <n v="1400000"/>
    <n v="0"/>
    <n v="0"/>
    <n v="0"/>
    <n v="1037100"/>
    <n v="1037100"/>
    <n v="362900"/>
    <n v="0.74078571428571427"/>
  </r>
  <r>
    <s v="21375104"/>
    <s v="MUSEO HISTORICO CULTURAL JUAN SANTAMARIA"/>
    <x v="5"/>
    <s v="001"/>
    <x v="45"/>
    <s v="SEGUROS, REASEGUROS Y OTRAS OBLIGACIONES"/>
    <n v="7100000"/>
    <n v="7100000"/>
    <n v="7100000"/>
    <n v="0"/>
    <n v="0"/>
    <n v="0"/>
    <n v="5424309"/>
    <n v="5424309"/>
    <n v="1675691"/>
    <n v="0.76398718309859159"/>
  </r>
  <r>
    <s v="21375104"/>
    <s v="MUSEO HISTORICO CULTURAL JUAN SANTAMARIA"/>
    <x v="5"/>
    <s v="001"/>
    <x v="46"/>
    <s v="SEGUROS"/>
    <n v="7100000"/>
    <n v="7100000"/>
    <n v="7100000"/>
    <n v="0"/>
    <n v="0"/>
    <n v="0"/>
    <n v="5424309"/>
    <n v="5424309"/>
    <n v="1675691"/>
    <n v="0.76398718309859159"/>
  </r>
  <r>
    <s v="21375104"/>
    <s v="MUSEO HISTORICO CULTURAL JUAN SANTAMARIA"/>
    <x v="5"/>
    <s v="001"/>
    <x v="51"/>
    <s v="MANTENIMIENTO Y REPARACION"/>
    <n v="11093395"/>
    <n v="9108565"/>
    <n v="9108565"/>
    <n v="0"/>
    <n v="0"/>
    <n v="0"/>
    <n v="8257356.1500000004"/>
    <n v="8257356.1500000004"/>
    <n v="851208.85"/>
    <n v="0.90654852328550106"/>
  </r>
  <r>
    <s v="21375104"/>
    <s v="MUSEO HISTORICO CULTURAL JUAN SANTAMARIA"/>
    <x v="5"/>
    <s v="001"/>
    <x v="52"/>
    <s v="MANTENIMIENTO DE EDIFICIOS, LOCALES Y TERRENOS"/>
    <n v="3107850"/>
    <n v="1875990"/>
    <n v="1875990"/>
    <n v="0"/>
    <n v="0"/>
    <n v="0"/>
    <n v="1791239.94"/>
    <n v="1791239.94"/>
    <n v="84750.06"/>
    <n v="0.95482382102250007"/>
  </r>
  <r>
    <s v="21375104"/>
    <s v="MUSEO HISTORICO CULTURAL JUAN SANTAMARIA"/>
    <x v="5"/>
    <s v="001"/>
    <x v="53"/>
    <s v="MANT. Y REPARACION DE MAQUINARIA Y EQUIPO DE PROD."/>
    <n v="465000"/>
    <n v="244030"/>
    <n v="244030"/>
    <n v="0"/>
    <n v="0"/>
    <n v="0"/>
    <n v="220971.5"/>
    <n v="220971.5"/>
    <n v="23058.5"/>
    <n v="0.90550956849567676"/>
  </r>
  <r>
    <s v="21375104"/>
    <s v="MUSEO HISTORICO CULTURAL JUAN SANTAMARIA"/>
    <x v="5"/>
    <s v="001"/>
    <x v="54"/>
    <s v="MANT. Y REPARACION DE EQUIPO DE TRANSPORTE"/>
    <n v="600000"/>
    <n v="600000"/>
    <n v="600000"/>
    <n v="0"/>
    <n v="0"/>
    <n v="0"/>
    <n v="297660.90999999997"/>
    <n v="297660.90999999997"/>
    <n v="302339.09000000003"/>
    <n v="0.49610151666666663"/>
  </r>
  <r>
    <s v="21375104"/>
    <s v="MUSEO HISTORICO CULTURAL JUAN SANTAMARIA"/>
    <x v="5"/>
    <s v="001"/>
    <x v="55"/>
    <s v="MANT. Y REPARACION DE EQUIPO Y MOBILIARIO DE OFIC."/>
    <n v="2644200"/>
    <n v="1722200"/>
    <n v="1722200"/>
    <n v="0"/>
    <n v="0"/>
    <n v="0"/>
    <n v="1322100"/>
    <n v="1322100"/>
    <n v="400100"/>
    <n v="0.76768087330159096"/>
  </r>
  <r>
    <s v="21375104"/>
    <s v="MUSEO HISTORICO CULTURAL JUAN SANTAMARIA"/>
    <x v="5"/>
    <s v="001"/>
    <x v="56"/>
    <s v="MANT. Y REP. DE EQUIPO DE COMPUTO Y SIST. DE INF."/>
    <n v="4166000"/>
    <n v="4526000"/>
    <n v="4526000"/>
    <n v="0"/>
    <n v="0"/>
    <n v="0"/>
    <n v="4520293.8"/>
    <n v="4520293.8"/>
    <n v="5706.2"/>
    <n v="0.998739239946973"/>
  </r>
  <r>
    <s v="21375104"/>
    <s v="MUSEO HISTORICO CULTURAL JUAN SANTAMARIA"/>
    <x v="5"/>
    <s v="001"/>
    <x v="57"/>
    <s v="MANTENIMIENTO Y REPARACION DE OTROS EQUIPOS"/>
    <n v="110345"/>
    <n v="140345"/>
    <n v="140345"/>
    <n v="0"/>
    <n v="0"/>
    <n v="0"/>
    <n v="105090"/>
    <n v="105090"/>
    <n v="35255"/>
    <n v="0.74879760589974709"/>
  </r>
  <r>
    <s v="21375104"/>
    <s v="MUSEO HISTORICO CULTURAL JUAN SANTAMARIA"/>
    <x v="5"/>
    <s v="001"/>
    <x v="58"/>
    <s v="IMPUESTOS"/>
    <n v="115000"/>
    <n v="115000"/>
    <n v="115000"/>
    <n v="0"/>
    <n v="0"/>
    <n v="0"/>
    <n v="35525"/>
    <n v="35525"/>
    <n v="79475"/>
    <n v="0.30891304347826087"/>
  </r>
  <r>
    <s v="21375104"/>
    <s v="MUSEO HISTORICO CULTURAL JUAN SANTAMARIA"/>
    <x v="5"/>
    <s v="001"/>
    <x v="59"/>
    <s v="OTROS IMPUESTOS"/>
    <n v="115000"/>
    <n v="115000"/>
    <n v="115000"/>
    <n v="0"/>
    <n v="0"/>
    <n v="0"/>
    <n v="35525"/>
    <n v="35525"/>
    <n v="79475"/>
    <n v="0.30891304347826087"/>
  </r>
  <r>
    <s v="21375104"/>
    <s v="MUSEO HISTORICO CULTURAL JUAN SANTAMARIA"/>
    <x v="5"/>
    <s v="001"/>
    <x v="60"/>
    <s v="SERVICIOS DIVERSOS"/>
    <n v="0"/>
    <n v="1000000"/>
    <n v="1000000"/>
    <n v="0"/>
    <n v="0"/>
    <n v="0"/>
    <n v="0"/>
    <n v="0"/>
    <n v="1000000"/>
    <n v="0"/>
  </r>
  <r>
    <s v="21375104"/>
    <s v="MUSEO HISTORICO CULTURAL JUAN SANTAMARIA"/>
    <x v="5"/>
    <s v="001"/>
    <x v="61"/>
    <s v="DEDUCIBLES"/>
    <n v="0"/>
    <n v="1000000"/>
    <n v="1000000"/>
    <n v="0"/>
    <n v="0"/>
    <n v="0"/>
    <n v="0"/>
    <n v="0"/>
    <n v="1000000"/>
    <n v="0"/>
  </r>
  <r>
    <s v="21375104"/>
    <s v="MUSEO HISTORICO CULTURAL JUAN SANTAMARIA"/>
    <x v="5"/>
    <s v="001"/>
    <x v="62"/>
    <s v="MATERIALES Y SUMINISTROS"/>
    <n v="3987577"/>
    <n v="3287577"/>
    <n v="3287577"/>
    <n v="0"/>
    <n v="0"/>
    <n v="0"/>
    <n v="2388672.92"/>
    <n v="2388672.92"/>
    <n v="898904.08"/>
    <n v="0.72657550530375403"/>
  </r>
  <r>
    <s v="21375104"/>
    <s v="MUSEO HISTORICO CULTURAL JUAN SANTAMARIA"/>
    <x v="5"/>
    <s v="001"/>
    <x v="63"/>
    <s v="PRODUCTOS QUIMICOS Y CONEXOS"/>
    <n v="750000"/>
    <n v="1750000"/>
    <n v="1750000"/>
    <n v="0"/>
    <n v="0"/>
    <n v="0"/>
    <n v="1049161.68"/>
    <n v="1049161.68"/>
    <n v="700838.32"/>
    <n v="0.59952095999999999"/>
  </r>
  <r>
    <s v="21375104"/>
    <s v="MUSEO HISTORICO CULTURAL JUAN SANTAMARIA"/>
    <x v="5"/>
    <s v="001"/>
    <x v="64"/>
    <s v="COMBUSTIBLES Y LUBRICANTES"/>
    <n v="500000"/>
    <n v="1500000"/>
    <n v="1500000"/>
    <n v="0"/>
    <n v="0"/>
    <n v="0"/>
    <n v="800042"/>
    <n v="800042"/>
    <n v="699958"/>
    <n v="0.53336133333333335"/>
  </r>
  <r>
    <s v="21375104"/>
    <s v="MUSEO HISTORICO CULTURAL JUAN SANTAMARIA"/>
    <x v="5"/>
    <s v="001"/>
    <x v="65"/>
    <s v="TINTAS, PINTURAS Y DILUYENTES"/>
    <n v="250000"/>
    <n v="250000"/>
    <n v="250000"/>
    <n v="0"/>
    <n v="0"/>
    <n v="0"/>
    <n v="249119.68"/>
    <n v="249119.68"/>
    <n v="880.32"/>
    <n v="0.99647871999999993"/>
  </r>
  <r>
    <s v="21375104"/>
    <s v="MUSEO HISTORICO CULTURAL JUAN SANTAMARIA"/>
    <x v="5"/>
    <s v="001"/>
    <x v="69"/>
    <s v="MATERIALES Y PROD DE USO EN LA CONSTRUC Y MANT."/>
    <n v="0"/>
    <n v="750000"/>
    <n v="750000"/>
    <n v="0"/>
    <n v="0"/>
    <n v="0"/>
    <n v="720488.75"/>
    <n v="720488.75"/>
    <n v="29511.25"/>
    <n v="0.96065166666666668"/>
  </r>
  <r>
    <s v="21375104"/>
    <s v="MUSEO HISTORICO CULTURAL JUAN SANTAMARIA"/>
    <x v="5"/>
    <s v="001"/>
    <x v="121"/>
    <s v="MATERIALES Y PRODUCTOS METALICOS"/>
    <n v="0"/>
    <n v="600000"/>
    <n v="600000"/>
    <n v="0"/>
    <n v="0"/>
    <n v="0"/>
    <n v="599779"/>
    <n v="599779"/>
    <n v="221"/>
    <n v="0.9996316666666667"/>
  </r>
  <r>
    <s v="21375104"/>
    <s v="MUSEO HISTORICO CULTURAL JUAN SANTAMARIA"/>
    <x v="5"/>
    <s v="001"/>
    <x v="145"/>
    <s v="MATERIALES Y PRODUCTOS MINERALES Y ASFALTICOS"/>
    <n v="0"/>
    <n v="50000"/>
    <n v="50000"/>
    <n v="0"/>
    <n v="0"/>
    <n v="0"/>
    <n v="47358"/>
    <n v="47358"/>
    <n v="2642"/>
    <n v="0.94716"/>
  </r>
  <r>
    <s v="21375104"/>
    <s v="MUSEO HISTORICO CULTURAL JUAN SANTAMARIA"/>
    <x v="5"/>
    <s v="001"/>
    <x v="70"/>
    <s v="MAT. Y PROD. ELECTRICOS, TELEFONICOS Y DE COMPUTO"/>
    <n v="0"/>
    <n v="50000"/>
    <n v="50000"/>
    <n v="0"/>
    <n v="0"/>
    <n v="0"/>
    <n v="26585.41"/>
    <n v="26585.41"/>
    <n v="23414.59"/>
    <n v="0.53170819999999996"/>
  </r>
  <r>
    <s v="21375104"/>
    <s v="MUSEO HISTORICO CULTURAL JUAN SANTAMARIA"/>
    <x v="5"/>
    <s v="001"/>
    <x v="148"/>
    <s v="MATERIALES Y PRODUCTOS DE PLASTICO"/>
    <n v="0"/>
    <n v="50000"/>
    <n v="50000"/>
    <n v="0"/>
    <n v="0"/>
    <n v="0"/>
    <n v="46766.34"/>
    <n v="46766.34"/>
    <n v="3233.66"/>
    <n v="0.9353267999999999"/>
  </r>
  <r>
    <s v="21375104"/>
    <s v="MUSEO HISTORICO CULTURAL JUAN SANTAMARIA"/>
    <x v="5"/>
    <s v="001"/>
    <x v="71"/>
    <s v="HERRAMIENTAS, REPUESTOS Y ACCESORIOS"/>
    <n v="0"/>
    <n v="500000"/>
    <n v="500000"/>
    <n v="0"/>
    <n v="0"/>
    <n v="0"/>
    <n v="498599.52"/>
    <n v="498599.52"/>
    <n v="1400.48"/>
    <n v="0.99719904000000004"/>
  </r>
  <r>
    <s v="21375104"/>
    <s v="MUSEO HISTORICO CULTURAL JUAN SANTAMARIA"/>
    <x v="5"/>
    <s v="001"/>
    <x v="72"/>
    <s v="HERRAMIENTAS E INSTRUMENTOS"/>
    <n v="0"/>
    <n v="500000"/>
    <n v="500000"/>
    <n v="0"/>
    <n v="0"/>
    <n v="0"/>
    <n v="498599.52"/>
    <n v="498599.52"/>
    <n v="1400.48"/>
    <n v="0.99719904000000004"/>
  </r>
  <r>
    <s v="21375104"/>
    <s v="MUSEO HISTORICO CULTURAL JUAN SANTAMARIA"/>
    <x v="5"/>
    <s v="001"/>
    <x v="74"/>
    <s v="UTILES, MATERIALES Y SUMINISTROS DIVERSOS"/>
    <n v="3237577"/>
    <n v="287577"/>
    <n v="287577"/>
    <n v="0"/>
    <n v="0"/>
    <n v="0"/>
    <n v="120422.97"/>
    <n v="120422.97"/>
    <n v="167154.03"/>
    <n v="0.41875035207961692"/>
  </r>
  <r>
    <s v="21375104"/>
    <s v="MUSEO HISTORICO CULTURAL JUAN SANTAMARIA"/>
    <x v="5"/>
    <s v="001"/>
    <x v="75"/>
    <s v="UTILES Y MATERIALES DE OFICINA Y COMPUTO"/>
    <n v="50000"/>
    <n v="50000"/>
    <n v="50000"/>
    <n v="0"/>
    <n v="0"/>
    <n v="0"/>
    <n v="48667.97"/>
    <n v="48667.97"/>
    <n v="1332.03"/>
    <n v="0.97335939999999999"/>
  </r>
  <r>
    <s v="21375104"/>
    <s v="MUSEO HISTORICO CULTURAL JUAN SANTAMARIA"/>
    <x v="5"/>
    <s v="001"/>
    <x v="122"/>
    <s v="TEXTILES Y VESTUARIO"/>
    <n v="687577"/>
    <n v="237577"/>
    <n v="237577"/>
    <n v="0"/>
    <n v="0"/>
    <n v="0"/>
    <n v="71755"/>
    <n v="71755"/>
    <n v="165822"/>
    <n v="0.30202839500456696"/>
  </r>
  <r>
    <s v="21375104"/>
    <s v="MUSEO HISTORICO CULTURAL JUAN SANTAMARIA"/>
    <x v="5"/>
    <s v="001"/>
    <x v="77"/>
    <s v="UTILES Y MATERIALES DE LIMPIEZA"/>
    <n v="2500000"/>
    <n v="0"/>
    <n v="0"/>
    <n v="0"/>
    <n v="0"/>
    <n v="0"/>
    <n v="0"/>
    <n v="0"/>
    <n v="0"/>
    <n v="0"/>
  </r>
  <r>
    <s v="21375104"/>
    <s v="MUSEO HISTORICO CULTURAL JUAN SANTAMARIA"/>
    <x v="5"/>
    <s v="001"/>
    <x v="80"/>
    <s v="TRANSFERENCIAS CORRIENTES"/>
    <n v="3547979"/>
    <n v="4535427"/>
    <n v="4535427"/>
    <n v="0"/>
    <n v="0"/>
    <n v="0"/>
    <n v="3351523.51"/>
    <n v="3351523.51"/>
    <n v="1183903.49"/>
    <n v="0.73896537415330454"/>
  </r>
  <r>
    <s v="21375104"/>
    <s v="MUSEO HISTORICO CULTURAL JUAN SANTAMARIA"/>
    <x v="5"/>
    <s v="001"/>
    <x v="81"/>
    <s v="TRANSFERENCIAS CORRIENTES AL SECTOR PUBLICO"/>
    <n v="2947979"/>
    <n v="2841848"/>
    <n v="2841848"/>
    <n v="0"/>
    <n v="0"/>
    <n v="0"/>
    <n v="2529842.96"/>
    <n v="2529842.96"/>
    <n v="312005.03999999998"/>
    <n v="0.89021051090698722"/>
  </r>
  <r>
    <s v="21375104"/>
    <s v="MUSEO HISTORICO CULTURAL JUAN SANTAMARIA"/>
    <x v="5"/>
    <s v="001"/>
    <x v="169"/>
    <s v="CCSS CONTRIBUCION ESTATAL SEGURO PENSIONES (CONTRIBUCION ESTATAL AL SEGURO DE PENSIONES, SEGUN LEY NO. 17 DEL 22 DE OCTUBRE DE 1943, LEY"/>
    <n v="2543037"/>
    <n v="2451484"/>
    <n v="2451484"/>
    <n v="0"/>
    <n v="0"/>
    <n v="0"/>
    <n v="2182337.04"/>
    <n v="2182337.04"/>
    <n v="269146.96000000002"/>
    <n v="0.89021059896780885"/>
  </r>
  <r>
    <s v="21375104"/>
    <s v="MUSEO HISTORICO CULTURAL JUAN SANTAMARIA"/>
    <x v="5"/>
    <s v="001"/>
    <x v="170"/>
    <s v="CCSS CONTRIBUCION ESTATAL SEGURO SALUD (CONTRIBUCION ESTATAL AL SEGURO DE SALUD, SEGUN LEY NO. 17 DEL 22 DE OCTUBRE DE 1943, LEY"/>
    <n v="404942"/>
    <n v="390364"/>
    <n v="390364"/>
    <n v="0"/>
    <n v="0"/>
    <n v="0"/>
    <n v="347505.91999999998"/>
    <n v="347505.91999999998"/>
    <n v="42858.080000000002"/>
    <n v="0.89020995788546076"/>
  </r>
  <r>
    <s v="21375104"/>
    <s v="MUSEO HISTORICO CULTURAL JUAN SANTAMARIA"/>
    <x v="5"/>
    <s v="001"/>
    <x v="88"/>
    <s v="PRESTACIONES"/>
    <n v="600000"/>
    <n v="1693579"/>
    <n v="1693579"/>
    <n v="0"/>
    <n v="0"/>
    <n v="0"/>
    <n v="821680.55"/>
    <n v="821680.55"/>
    <n v="871898.45"/>
    <n v="0.48517403085418515"/>
  </r>
  <r>
    <s v="21375104"/>
    <s v="MUSEO HISTORICO CULTURAL JUAN SANTAMARIA"/>
    <x v="5"/>
    <s v="001"/>
    <x v="90"/>
    <s v="OTRAS PRESTACIONES"/>
    <n v="600000"/>
    <n v="1693579"/>
    <n v="1693579"/>
    <n v="0"/>
    <n v="0"/>
    <n v="0"/>
    <n v="821680.55"/>
    <n v="821680.55"/>
    <n v="871898.45"/>
    <n v="0.48517403085418515"/>
  </r>
  <r>
    <s v="21375104"/>
    <s v="MUSEO HISTORICO CULTURAL JUAN SANTAMARIA"/>
    <x v="5"/>
    <s v="280"/>
    <x v="100"/>
    <s v="BIENES DURADEROS"/>
    <n v="30000000"/>
    <n v="30000000"/>
    <n v="30000000"/>
    <n v="0"/>
    <n v="0"/>
    <n v="0"/>
    <n v="22026951.030000001"/>
    <n v="22026951.030000001"/>
    <n v="7973048.9699999997"/>
    <n v="0.73423170100000001"/>
  </r>
  <r>
    <s v="21375104"/>
    <s v="MUSEO HISTORICO CULTURAL JUAN SANTAMARIA"/>
    <x v="5"/>
    <s v="280"/>
    <x v="101"/>
    <s v="MAQUINARIA, EQUIPO Y MOBILIARIO"/>
    <n v="6200000"/>
    <n v="18540000"/>
    <n v="18540000"/>
    <n v="0"/>
    <n v="0"/>
    <n v="0"/>
    <n v="12105445.42"/>
    <n v="12105445.42"/>
    <n v="6434554.5800000001"/>
    <n v="0.65293664617044234"/>
  </r>
  <r>
    <s v="21375104"/>
    <s v="MUSEO HISTORICO CULTURAL JUAN SANTAMARIA"/>
    <x v="5"/>
    <s v="280"/>
    <x v="103"/>
    <s v="EQUIPO DE COMUNICACION"/>
    <n v="5700000"/>
    <n v="5700000"/>
    <n v="5700000"/>
    <n v="0"/>
    <n v="0"/>
    <n v="0"/>
    <n v="3806500"/>
    <n v="3806500"/>
    <n v="1893500"/>
    <n v="0.66780701754385963"/>
  </r>
  <r>
    <s v="21375104"/>
    <s v="MUSEO HISTORICO CULTURAL JUAN SANTAMARIA"/>
    <x v="5"/>
    <s v="280"/>
    <x v="104"/>
    <s v="EQUIPO Y MOBILIARIO DE OFICINA"/>
    <n v="500000"/>
    <n v="2150000"/>
    <n v="2150000"/>
    <n v="0"/>
    <n v="0"/>
    <n v="0"/>
    <n v="2142272.08"/>
    <n v="2142272.08"/>
    <n v="7727.92"/>
    <n v="0.99640561860465116"/>
  </r>
  <r>
    <s v="21375104"/>
    <s v="MUSEO HISTORICO CULTURAL JUAN SANTAMARIA"/>
    <x v="5"/>
    <s v="280"/>
    <x v="105"/>
    <s v="EQUIPO Y PROGRAMAS DE COMPUTO"/>
    <n v="0"/>
    <n v="10690000"/>
    <n v="10690000"/>
    <n v="0"/>
    <n v="0"/>
    <n v="0"/>
    <n v="6156673.3399999999"/>
    <n v="6156673.3399999999"/>
    <n v="4533326.66"/>
    <n v="0.57592828250701589"/>
  </r>
  <r>
    <s v="21375104"/>
    <s v="MUSEO HISTORICO CULTURAL JUAN SANTAMARIA"/>
    <x v="5"/>
    <s v="280"/>
    <x v="107"/>
    <s v="CONSTRUCCIONES, ADICIONES Y MEJORAS"/>
    <n v="16500000"/>
    <n v="5000000"/>
    <n v="5000000"/>
    <n v="0"/>
    <n v="0"/>
    <n v="0"/>
    <n v="3499999.85"/>
    <n v="3499999.85"/>
    <n v="1500000.15"/>
    <n v="0.69999997000000003"/>
  </r>
  <r>
    <s v="21375104"/>
    <s v="MUSEO HISTORICO CULTURAL JUAN SANTAMARIA"/>
    <x v="5"/>
    <s v="280"/>
    <x v="109"/>
    <s v="OTRAS CONSTRUCCIONES, ADICIONES Y MEJORAS"/>
    <n v="16500000"/>
    <n v="5000000"/>
    <n v="5000000"/>
    <n v="0"/>
    <n v="0"/>
    <n v="0"/>
    <n v="3499999.85"/>
    <n v="3499999.85"/>
    <n v="1500000.15"/>
    <n v="0.69999997000000003"/>
  </r>
  <r>
    <s v="21375104"/>
    <s v="MUSEO HISTORICO CULTURAL JUAN SANTAMARIA"/>
    <x v="5"/>
    <s v="280"/>
    <x v="110"/>
    <s v="BIENES DURADEROS DIVERSOS"/>
    <n v="7300000"/>
    <n v="6460000"/>
    <n v="6460000"/>
    <n v="0"/>
    <n v="0"/>
    <n v="0"/>
    <n v="6421505.7599999998"/>
    <n v="6421505.7599999998"/>
    <n v="38494.239999999998"/>
    <n v="0.99404113931888538"/>
  </r>
  <r>
    <s v="21375104"/>
    <s v="MUSEO HISTORICO CULTURAL JUAN SANTAMARIA"/>
    <x v="5"/>
    <s v="280"/>
    <x v="171"/>
    <s v="PIEZAS Y OBRAS DE COLECCION"/>
    <n v="5000000"/>
    <n v="5000000"/>
    <n v="5000000"/>
    <n v="0"/>
    <n v="0"/>
    <n v="0"/>
    <n v="5000000"/>
    <n v="5000000"/>
    <n v="0"/>
    <n v="1"/>
  </r>
  <r>
    <s v="21375104"/>
    <s v="MUSEO HISTORICO CULTURAL JUAN SANTAMARIA"/>
    <x v="5"/>
    <s v="280"/>
    <x v="111"/>
    <s v="BIENES INTANGIBLES"/>
    <n v="2300000"/>
    <n v="1460000"/>
    <n v="1460000"/>
    <n v="0"/>
    <n v="0"/>
    <n v="0"/>
    <n v="1421505.76"/>
    <n v="1421505.76"/>
    <n v="38494.239999999998"/>
    <n v="0.97363408219178083"/>
  </r>
  <r>
    <s v="21375105"/>
    <s v="MUSEO DR. RAFAEL ANGEL CALDERON GUARDIA"/>
    <x v="6"/>
    <s v="001"/>
    <x v="0"/>
    <s v=""/>
    <n v="361883261"/>
    <n v="358960319"/>
    <n v="358960319"/>
    <n v="0"/>
    <n v="0"/>
    <n v="0"/>
    <n v="317269410.73000002"/>
    <n v="313007678.89999998"/>
    <n v="41690908.270000003"/>
    <n v="0.88385649871789873"/>
  </r>
  <r>
    <s v="21375105"/>
    <s v="MUSEO DR. RAFAEL ANGEL CALDERON GUARDIA"/>
    <x v="6"/>
    <s v="001"/>
    <x v="1"/>
    <s v="REMUNERACIONES"/>
    <n v="214012539"/>
    <n v="212802536"/>
    <n v="212802536"/>
    <n v="0"/>
    <n v="0"/>
    <n v="0"/>
    <n v="196852636.63"/>
    <n v="192975927.31999999"/>
    <n v="15949899.369999999"/>
    <n v="0.92504835858723033"/>
  </r>
  <r>
    <s v="21375105"/>
    <s v="MUSEO DR. RAFAEL ANGEL CALDERON GUARDIA"/>
    <x v="6"/>
    <s v="001"/>
    <x v="2"/>
    <s v="REMUNERACIONES BASICAS"/>
    <n v="113835000"/>
    <n v="108193027"/>
    <n v="108193027"/>
    <n v="0"/>
    <n v="0"/>
    <n v="0"/>
    <n v="103274659.75"/>
    <n v="102155663.12"/>
    <n v="4918367.25"/>
    <n v="0.95454081111900124"/>
  </r>
  <r>
    <s v="21375105"/>
    <s v="MUSEO DR. RAFAEL ANGEL CALDERON GUARDIA"/>
    <x v="6"/>
    <s v="001"/>
    <x v="3"/>
    <s v="SUELDOS PARA CARGOS FIJOS"/>
    <n v="113835000"/>
    <n v="108193027"/>
    <n v="108193027"/>
    <n v="0"/>
    <n v="0"/>
    <n v="0"/>
    <n v="103274659.75"/>
    <n v="102155663.12"/>
    <n v="4918367.25"/>
    <n v="0.95454081111900124"/>
  </r>
  <r>
    <s v="21375105"/>
    <s v="MUSEO DR. RAFAEL ANGEL CALDERON GUARDIA"/>
    <x v="6"/>
    <s v="001"/>
    <x v="5"/>
    <s v="REMUNERACIONES EVENTUALES"/>
    <n v="1500000"/>
    <n v="3000000"/>
    <n v="3000000"/>
    <n v="0"/>
    <n v="0"/>
    <n v="0"/>
    <n v="2999975.38"/>
    <n v="2945636.23"/>
    <n v="24.62"/>
    <n v="0.99999179333333332"/>
  </r>
  <r>
    <s v="21375105"/>
    <s v="MUSEO DR. RAFAEL ANGEL CALDERON GUARDIA"/>
    <x v="6"/>
    <s v="001"/>
    <x v="6"/>
    <s v="TIEMPO EXTRAORDINARIO"/>
    <n v="1500000"/>
    <n v="3000000"/>
    <n v="3000000"/>
    <n v="0"/>
    <n v="0"/>
    <n v="0"/>
    <n v="2999975.38"/>
    <n v="2945636.23"/>
    <n v="24.62"/>
    <n v="0.99999179333333332"/>
  </r>
  <r>
    <s v="21375105"/>
    <s v="MUSEO DR. RAFAEL ANGEL CALDERON GUARDIA"/>
    <x v="6"/>
    <s v="001"/>
    <x v="7"/>
    <s v="INCENTIVOS SALARIALES"/>
    <n v="62837715"/>
    <n v="65909527"/>
    <n v="65909527"/>
    <n v="0"/>
    <n v="0"/>
    <n v="0"/>
    <n v="58766435.700000003"/>
    <n v="58438097.170000002"/>
    <n v="7143091.2999999998"/>
    <n v="0.89162278011796392"/>
  </r>
  <r>
    <s v="21375105"/>
    <s v="MUSEO DR. RAFAEL ANGEL CALDERON GUARDIA"/>
    <x v="6"/>
    <s v="001"/>
    <x v="8"/>
    <s v="RETRIBUCION POR AÑOS SERVIDOS"/>
    <n v="23200000"/>
    <n v="23026810"/>
    <n v="23026810"/>
    <n v="0"/>
    <n v="0"/>
    <n v="0"/>
    <n v="19412507.239999998"/>
    <n v="19243737.82"/>
    <n v="3614302.76"/>
    <n v="0.8430393632465808"/>
  </r>
  <r>
    <s v="21375105"/>
    <s v="MUSEO DR. RAFAEL ANGEL CALDERON GUARDIA"/>
    <x v="6"/>
    <s v="001"/>
    <x v="9"/>
    <s v="RESTRICCION AL EJERCICIO LIBERAL DE LA PROFESION"/>
    <n v="10694640"/>
    <n v="13376845"/>
    <n v="13376845"/>
    <n v="0"/>
    <n v="0"/>
    <n v="0"/>
    <n v="12298681.460000001"/>
    <n v="12178765.859999999"/>
    <n v="1078163.54"/>
    <n v="0.91940076004468918"/>
  </r>
  <r>
    <s v="21375105"/>
    <s v="MUSEO DR. RAFAEL ANGEL CALDERON GUARDIA"/>
    <x v="6"/>
    <s v="001"/>
    <x v="10"/>
    <s v="DECIMOTERCER MES"/>
    <n v="13760805"/>
    <n v="13701584"/>
    <n v="13701584"/>
    <n v="0"/>
    <n v="0"/>
    <n v="0"/>
    <n v="12958590.92"/>
    <n v="12958590.92"/>
    <n v="742993.08"/>
    <n v="0.94577319819372707"/>
  </r>
  <r>
    <s v="21375105"/>
    <s v="MUSEO DR. RAFAEL ANGEL CALDERON GUARDIA"/>
    <x v="6"/>
    <s v="001"/>
    <x v="11"/>
    <s v="SALARIO ESCOLAR"/>
    <n v="11382270"/>
    <n v="11382270"/>
    <n v="11382270"/>
    <n v="0"/>
    <n v="0"/>
    <n v="0"/>
    <n v="9675741.9100000001"/>
    <n v="9675741.9100000001"/>
    <n v="1706528.09"/>
    <n v="0.85007137504206109"/>
  </r>
  <r>
    <s v="21375105"/>
    <s v="MUSEO DR. RAFAEL ANGEL CALDERON GUARDIA"/>
    <x v="6"/>
    <s v="001"/>
    <x v="12"/>
    <s v="OTROS INCENTIVOS SALARIALES"/>
    <n v="3800000"/>
    <n v="4422018"/>
    <n v="4422018"/>
    <n v="0"/>
    <n v="0"/>
    <n v="0"/>
    <n v="4420914.17"/>
    <n v="4381260.66"/>
    <n v="1103.83"/>
    <n v="0.99975037867326633"/>
  </r>
  <r>
    <s v="21375105"/>
    <s v="MUSEO DR. RAFAEL ANGEL CALDERON GUARDIA"/>
    <x v="6"/>
    <s v="001"/>
    <x v="13"/>
    <s v="CONTRIB. PATRONALES AL DES. Y LA SEGURIDAD SOCIAL"/>
    <n v="16030162"/>
    <n v="15960845"/>
    <n v="15960845"/>
    <n v="0"/>
    <n v="0"/>
    <n v="0"/>
    <n v="14855064"/>
    <n v="13677541"/>
    <n v="1105781"/>
    <n v="0.93071914425583357"/>
  </r>
  <r>
    <s v="21375105"/>
    <s v="MUSEO DR. RAFAEL ANGEL CALDERON GUARDIA"/>
    <x v="6"/>
    <s v="001"/>
    <x v="172"/>
    <s v="CCSS CONTRIBUCION PATRONAL SEGURO SALUD (CONTRIBUCION PATRONAL SEGURO DE SALUD, SEGUN LEY NO. 17 DEL 22 DE OCTUBRE DE 1943, LEY"/>
    <n v="15208102"/>
    <n v="15142340"/>
    <n v="15142340"/>
    <n v="0"/>
    <n v="0"/>
    <n v="0"/>
    <n v="14095571"/>
    <n v="12978407"/>
    <n v="1046769"/>
    <n v="0.93087138447558304"/>
  </r>
  <r>
    <s v="21375105"/>
    <s v="MUSEO DR. RAFAEL ANGEL CALDERON GUARDIA"/>
    <x v="6"/>
    <s v="001"/>
    <x v="173"/>
    <s v="BANCO POPULAR Y DE DESARROLLO COMUNAL. (BPDC) (SEGUN LEY NO. 4351 DEL 11 DE JULIO DE 1969, LEY ORGANICA DEL B.P.D.C.)."/>
    <n v="822060"/>
    <n v="818505"/>
    <n v="818505"/>
    <n v="0"/>
    <n v="0"/>
    <n v="0"/>
    <n v="759493"/>
    <n v="699134"/>
    <n v="59012"/>
    <n v="0.92790270065546332"/>
  </r>
  <r>
    <s v="21375105"/>
    <s v="MUSEO DR. RAFAEL ANGEL CALDERON GUARDIA"/>
    <x v="6"/>
    <s v="001"/>
    <x v="16"/>
    <s v="CONTRIB PATRONALES A FOND PENS Y OTROS FOND CAPIT."/>
    <n v="19809662"/>
    <n v="19739137"/>
    <n v="19739137"/>
    <n v="0"/>
    <n v="0"/>
    <n v="0"/>
    <n v="16956501.800000001"/>
    <n v="15758989.800000001"/>
    <n v="2782635.2"/>
    <n v="0.85902954115977814"/>
  </r>
  <r>
    <s v="21375105"/>
    <s v="MUSEO DR. RAFAEL ANGEL CALDERON GUARDIA"/>
    <x v="6"/>
    <s v="001"/>
    <x v="174"/>
    <s v="CCSS CONTRIBUCION PATRONAL SEGURO PENSIONES (CONTRIBUCION PATRONAL SEGURO DE PENSIONES, SEGUN LEY NO. 17 DEL 22 DE OCTUBRE DE 1943, LEY"/>
    <n v="8911126"/>
    <n v="8872593"/>
    <n v="8872593"/>
    <n v="0"/>
    <n v="0"/>
    <n v="0"/>
    <n v="8250645"/>
    <n v="7596359"/>
    <n v="621948"/>
    <n v="0.92990234083767842"/>
  </r>
  <r>
    <s v="21375105"/>
    <s v="MUSEO DR. RAFAEL ANGEL CALDERON GUARDIA"/>
    <x v="6"/>
    <s v="001"/>
    <x v="175"/>
    <s v="CCSS APORTE PATRONAL REGIMEN PENSIONES (APORTE PATRONAL AL REGIMEN DE PENSIONES, SEGUN LEY DE PROTECCION AL TRABAJADOR NO. 7983 DEL 16"/>
    <n v="4932357"/>
    <n v="4911029"/>
    <n v="4911029"/>
    <n v="0"/>
    <n v="0"/>
    <n v="0"/>
    <n v="4557042"/>
    <n v="4194890"/>
    <n v="353987"/>
    <n v="0.92791999395646008"/>
  </r>
  <r>
    <s v="21375105"/>
    <s v="MUSEO DR. RAFAEL ANGEL CALDERON GUARDIA"/>
    <x v="6"/>
    <s v="001"/>
    <x v="176"/>
    <s v="CCSS APORTE PATRONAL FONDO CAPITALIZACION LABORAL (APORTE PATRONAL AL FONDO DE CAPITALIZACION LABORAL, SEGUN LEY DE PROTECCION AL TRABAJADOR"/>
    <n v="2466179"/>
    <n v="2455515"/>
    <n v="2455515"/>
    <n v="0"/>
    <n v="0"/>
    <n v="0"/>
    <n v="2278504"/>
    <n v="2097430"/>
    <n v="177011"/>
    <n v="0.92791288181908882"/>
  </r>
  <r>
    <s v="21375105"/>
    <s v="MUSEO DR. RAFAEL ANGEL CALDERON GUARDIA"/>
    <x v="6"/>
    <s v="001"/>
    <x v="177"/>
    <s v="ASOCIACION DE EMPLEADOS DEL MINISTERIO DE CULTURA Y JUVENTUD (ASEMICULTURA). (APORTE PATRONAL A LA ASOCIACION DE EMPLEADOS DEL MINISTERIO DE CULTURA"/>
    <n v="3500000"/>
    <n v="3500000"/>
    <n v="3500000"/>
    <n v="0"/>
    <n v="0"/>
    <n v="0"/>
    <n v="1870310.8"/>
    <n v="1870310.8"/>
    <n v="1629689.2"/>
    <n v="0.53437451428571425"/>
  </r>
  <r>
    <s v="21375105"/>
    <s v="MUSEO DR. RAFAEL ANGEL CALDERON GUARDIA"/>
    <x v="6"/>
    <s v="001"/>
    <x v="21"/>
    <s v="SERVICIOS"/>
    <n v="106906491"/>
    <n v="104906491"/>
    <n v="104906491"/>
    <n v="0"/>
    <n v="0"/>
    <n v="0"/>
    <n v="95748395.799999997"/>
    <n v="95428263.480000004"/>
    <n v="9158095.1999999993"/>
    <n v="0.91270230170981503"/>
  </r>
  <r>
    <s v="21375105"/>
    <s v="MUSEO DR. RAFAEL ANGEL CALDERON GUARDIA"/>
    <x v="6"/>
    <s v="001"/>
    <x v="24"/>
    <s v="SERVICIOS BASICOS"/>
    <n v="15048000"/>
    <n v="13158000"/>
    <n v="13158000"/>
    <n v="0"/>
    <n v="0"/>
    <n v="0"/>
    <n v="11857141.189999999"/>
    <n v="11821065.189999999"/>
    <n v="1300858.81"/>
    <n v="0.90113552135582908"/>
  </r>
  <r>
    <s v="21375105"/>
    <s v="MUSEO DR. RAFAEL ANGEL CALDERON GUARDIA"/>
    <x v="6"/>
    <s v="001"/>
    <x v="25"/>
    <s v="SERVICIO DE AGUA Y ALCANTARILLADO"/>
    <n v="1000000"/>
    <n v="1000000"/>
    <n v="1000000"/>
    <n v="0"/>
    <n v="0"/>
    <n v="0"/>
    <n v="720633"/>
    <n v="720633"/>
    <n v="279367"/>
    <n v="0.72063299999999997"/>
  </r>
  <r>
    <s v="21375105"/>
    <s v="MUSEO DR. RAFAEL ANGEL CALDERON GUARDIA"/>
    <x v="6"/>
    <s v="001"/>
    <x v="26"/>
    <s v="SERVICIO DE ENERGIA ELECTRICA"/>
    <n v="3428000"/>
    <n v="3428000"/>
    <n v="3428000"/>
    <n v="0"/>
    <n v="0"/>
    <n v="0"/>
    <n v="3428000"/>
    <n v="3428000"/>
    <n v="0"/>
    <n v="1"/>
  </r>
  <r>
    <s v="21375105"/>
    <s v="MUSEO DR. RAFAEL ANGEL CALDERON GUARDIA"/>
    <x v="6"/>
    <s v="001"/>
    <x v="117"/>
    <s v="SERVICIO DE CORREO"/>
    <n v="20000"/>
    <n v="20000"/>
    <n v="20000"/>
    <n v="0"/>
    <n v="0"/>
    <n v="0"/>
    <n v="19662"/>
    <n v="19662"/>
    <n v="338"/>
    <n v="0.98309999999999997"/>
  </r>
  <r>
    <s v="21375105"/>
    <s v="MUSEO DR. RAFAEL ANGEL CALDERON GUARDIA"/>
    <x v="6"/>
    <s v="001"/>
    <x v="27"/>
    <s v="SERVICIO DE TELECOMUNICACIONES"/>
    <n v="6000000"/>
    <n v="4000000"/>
    <n v="4000000"/>
    <n v="0"/>
    <n v="0"/>
    <n v="0"/>
    <n v="2978846.19"/>
    <n v="2942770.19"/>
    <n v="1021153.81"/>
    <n v="0.74471154750000002"/>
  </r>
  <r>
    <s v="21375105"/>
    <s v="MUSEO DR. RAFAEL ANGEL CALDERON GUARDIA"/>
    <x v="6"/>
    <s v="001"/>
    <x v="28"/>
    <s v="OTROS SERVICIOS BASICOS"/>
    <n v="4600000"/>
    <n v="4710000"/>
    <n v="4710000"/>
    <n v="0"/>
    <n v="0"/>
    <n v="0"/>
    <n v="4710000"/>
    <n v="4710000"/>
    <n v="0"/>
    <n v="1"/>
  </r>
  <r>
    <s v="21375105"/>
    <s v="MUSEO DR. RAFAEL ANGEL CALDERON GUARDIA"/>
    <x v="6"/>
    <s v="001"/>
    <x v="29"/>
    <s v="SERVICIOS COMERCIALES Y FINANCIEROS"/>
    <n v="1850000"/>
    <n v="2850000"/>
    <n v="2850000"/>
    <n v="0"/>
    <n v="0"/>
    <n v="0"/>
    <n v="2717188.87"/>
    <n v="2708397.51"/>
    <n v="132811.13"/>
    <n v="0.95339960350877195"/>
  </r>
  <r>
    <s v="21375105"/>
    <s v="MUSEO DR. RAFAEL ANGEL CALDERON GUARDIA"/>
    <x v="6"/>
    <s v="001"/>
    <x v="30"/>
    <s v="INFORMACION"/>
    <n v="90000"/>
    <n v="90000"/>
    <n v="90000"/>
    <n v="0"/>
    <n v="0"/>
    <n v="0"/>
    <n v="85993"/>
    <n v="85993"/>
    <n v="4007"/>
    <n v="0.95547777777777776"/>
  </r>
  <r>
    <s v="21375105"/>
    <s v="MUSEO DR. RAFAEL ANGEL CALDERON GUARDIA"/>
    <x v="6"/>
    <s v="001"/>
    <x v="32"/>
    <s v="IMPRESION, ENCUADERNACION Y OTROS"/>
    <n v="1000000"/>
    <n v="2000000"/>
    <n v="2000000"/>
    <n v="0"/>
    <n v="0"/>
    <n v="0"/>
    <n v="1999999.03"/>
    <n v="1991207.67"/>
    <n v="0.97"/>
    <n v="0.99999951500000006"/>
  </r>
  <r>
    <s v="21375105"/>
    <s v="MUSEO DR. RAFAEL ANGEL CALDERON GUARDIA"/>
    <x v="6"/>
    <s v="001"/>
    <x v="33"/>
    <s v="COMIS. Y GASTOS POR SERV. FINANCIEROS Y COMERCIAL."/>
    <n v="700000"/>
    <n v="700000"/>
    <n v="700000"/>
    <n v="0"/>
    <n v="0"/>
    <n v="0"/>
    <n v="575908.19999999995"/>
    <n v="575908.19999999995"/>
    <n v="124091.8"/>
    <n v="0.82272599999999996"/>
  </r>
  <r>
    <s v="21375105"/>
    <s v="MUSEO DR. RAFAEL ANGEL CALDERON GUARDIA"/>
    <x v="6"/>
    <s v="001"/>
    <x v="34"/>
    <s v="SERVICIOS DE TECNOLOGIAS DE INFORMACION"/>
    <n v="60000"/>
    <n v="60000"/>
    <n v="60000"/>
    <n v="0"/>
    <n v="0"/>
    <n v="0"/>
    <n v="55288.639999999999"/>
    <n v="55288.639999999999"/>
    <n v="4711.3599999999997"/>
    <n v="0.92147733333333337"/>
  </r>
  <r>
    <s v="21375105"/>
    <s v="MUSEO DR. RAFAEL ANGEL CALDERON GUARDIA"/>
    <x v="6"/>
    <s v="001"/>
    <x v="35"/>
    <s v="SERVICIOS DE GESTION Y APOYO"/>
    <n v="82308491"/>
    <n v="82308491"/>
    <n v="82308491"/>
    <n v="0"/>
    <n v="0"/>
    <n v="0"/>
    <n v="74782530.069999993"/>
    <n v="74559505.790000007"/>
    <n v="7525960.9299999997"/>
    <n v="0.90856397877589556"/>
  </r>
  <r>
    <s v="21375105"/>
    <s v="MUSEO DR. RAFAEL ANGEL CALDERON GUARDIA"/>
    <x v="6"/>
    <s v="001"/>
    <x v="38"/>
    <s v="SERVICIOS GENERALES"/>
    <n v="82000000"/>
    <n v="82000000"/>
    <n v="82000000"/>
    <n v="0"/>
    <n v="0"/>
    <n v="0"/>
    <n v="74481937.010000005"/>
    <n v="74258912.730000004"/>
    <n v="7518062.9900000002"/>
    <n v="0.90831630500000005"/>
  </r>
  <r>
    <s v="21375105"/>
    <s v="MUSEO DR. RAFAEL ANGEL CALDERON GUARDIA"/>
    <x v="6"/>
    <s v="001"/>
    <x v="39"/>
    <s v="OTROS SERVICIOS DE GESTION Y APOYO"/>
    <n v="308491"/>
    <n v="308491"/>
    <n v="308491"/>
    <n v="0"/>
    <n v="0"/>
    <n v="0"/>
    <n v="300593.06"/>
    <n v="300593.06"/>
    <n v="7897.94"/>
    <n v="0.97439815099954297"/>
  </r>
  <r>
    <s v="21375105"/>
    <s v="MUSEO DR. RAFAEL ANGEL CALDERON GUARDIA"/>
    <x v="6"/>
    <s v="001"/>
    <x v="40"/>
    <s v="GASTOS DE VIAJE Y DE TRANSPORTE"/>
    <n v="850000"/>
    <n v="1750000"/>
    <n v="1750000"/>
    <n v="0"/>
    <n v="0"/>
    <n v="0"/>
    <n v="1575594.83"/>
    <n v="1575025.31"/>
    <n v="174405.17"/>
    <n v="0.90033990285714294"/>
  </r>
  <r>
    <s v="21375105"/>
    <s v="MUSEO DR. RAFAEL ANGEL CALDERON GUARDIA"/>
    <x v="6"/>
    <s v="001"/>
    <x v="41"/>
    <s v="TRANSPORTE DENTRO DEL PAIS"/>
    <n v="50000"/>
    <n v="50000"/>
    <n v="50000"/>
    <n v="0"/>
    <n v="0"/>
    <n v="0"/>
    <n v="34994.83"/>
    <n v="34425.31"/>
    <n v="15005.17"/>
    <n v="0.69989659999999998"/>
  </r>
  <r>
    <s v="21375105"/>
    <s v="MUSEO DR. RAFAEL ANGEL CALDERON GUARDIA"/>
    <x v="6"/>
    <s v="001"/>
    <x v="42"/>
    <s v="VIATICOS DENTRO DEL PAIS"/>
    <n v="800000"/>
    <n v="1700000"/>
    <n v="1700000"/>
    <n v="0"/>
    <n v="0"/>
    <n v="0"/>
    <n v="1540600"/>
    <n v="1540600"/>
    <n v="159400"/>
    <n v="0.90623529411764703"/>
  </r>
  <r>
    <s v="21375105"/>
    <s v="MUSEO DR. RAFAEL ANGEL CALDERON GUARDIA"/>
    <x v="6"/>
    <s v="001"/>
    <x v="45"/>
    <s v="SEGUROS, REASEGUROS Y OTRAS OBLIGACIONES"/>
    <n v="6000000"/>
    <n v="3990000"/>
    <n v="3990000"/>
    <n v="0"/>
    <n v="0"/>
    <n v="0"/>
    <n v="3988328.84"/>
    <n v="3936657.68"/>
    <n v="1671.16"/>
    <n v="0.99958116290726817"/>
  </r>
  <r>
    <s v="21375105"/>
    <s v="MUSEO DR. RAFAEL ANGEL CALDERON GUARDIA"/>
    <x v="6"/>
    <s v="001"/>
    <x v="46"/>
    <s v="SEGUROS"/>
    <n v="6000000"/>
    <n v="3990000"/>
    <n v="3990000"/>
    <n v="0"/>
    <n v="0"/>
    <n v="0"/>
    <n v="3988328.84"/>
    <n v="3936657.68"/>
    <n v="1671.16"/>
    <n v="0.99958116290726817"/>
  </r>
  <r>
    <s v="21375105"/>
    <s v="MUSEO DR. RAFAEL ANGEL CALDERON GUARDIA"/>
    <x v="6"/>
    <s v="001"/>
    <x v="51"/>
    <s v="MANTENIMIENTO Y REPARACION"/>
    <n v="850000"/>
    <n v="850000"/>
    <n v="850000"/>
    <n v="0"/>
    <n v="0"/>
    <n v="0"/>
    <n v="827612"/>
    <n v="827612"/>
    <n v="22388"/>
    <n v="0.97366117647058825"/>
  </r>
  <r>
    <s v="21375105"/>
    <s v="MUSEO DR. RAFAEL ANGEL CALDERON GUARDIA"/>
    <x v="6"/>
    <s v="001"/>
    <x v="54"/>
    <s v="MANT. Y REPARACION DE EQUIPO DE TRANSPORTE"/>
    <n v="800000"/>
    <n v="800000"/>
    <n v="800000"/>
    <n v="0"/>
    <n v="0"/>
    <n v="0"/>
    <n v="799362"/>
    <n v="799362"/>
    <n v="638"/>
    <n v="0.99920249999999999"/>
  </r>
  <r>
    <s v="21375105"/>
    <s v="MUSEO DR. RAFAEL ANGEL CALDERON GUARDIA"/>
    <x v="6"/>
    <s v="001"/>
    <x v="57"/>
    <s v="MANTENIMIENTO Y REPARACION DE OTROS EQUIPOS"/>
    <n v="50000"/>
    <n v="50000"/>
    <n v="50000"/>
    <n v="0"/>
    <n v="0"/>
    <n v="0"/>
    <n v="28250"/>
    <n v="28250"/>
    <n v="21750"/>
    <n v="0.56499999999999995"/>
  </r>
  <r>
    <s v="21375105"/>
    <s v="MUSEO DR. RAFAEL ANGEL CALDERON GUARDIA"/>
    <x v="6"/>
    <s v="001"/>
    <x v="62"/>
    <s v="MATERIALES Y SUMINISTROS"/>
    <n v="2471934"/>
    <n v="2471934"/>
    <n v="2471934"/>
    <n v="0"/>
    <n v="0"/>
    <n v="0"/>
    <n v="2464668.11"/>
    <n v="2428022.11"/>
    <n v="7265.89"/>
    <n v="0.99706064563212438"/>
  </r>
  <r>
    <s v="21375105"/>
    <s v="MUSEO DR. RAFAEL ANGEL CALDERON GUARDIA"/>
    <x v="6"/>
    <s v="001"/>
    <x v="63"/>
    <s v="PRODUCTOS QUIMICOS Y CONEXOS"/>
    <n v="400000"/>
    <n v="825000"/>
    <n v="825000"/>
    <n v="0"/>
    <n v="0"/>
    <n v="0"/>
    <n v="823444"/>
    <n v="786798"/>
    <n v="1556"/>
    <n v="0.99811393939393944"/>
  </r>
  <r>
    <s v="21375105"/>
    <s v="MUSEO DR. RAFAEL ANGEL CALDERON GUARDIA"/>
    <x v="6"/>
    <s v="001"/>
    <x v="64"/>
    <s v="COMBUSTIBLES Y LUBRICANTES"/>
    <n v="400000"/>
    <n v="400000"/>
    <n v="400000"/>
    <n v="0"/>
    <n v="0"/>
    <n v="0"/>
    <n v="400000"/>
    <n v="363354"/>
    <n v="0"/>
    <n v="1"/>
  </r>
  <r>
    <s v="21375105"/>
    <s v="MUSEO DR. RAFAEL ANGEL CALDERON GUARDIA"/>
    <x v="6"/>
    <s v="001"/>
    <x v="65"/>
    <s v="TINTAS, PINTURAS Y DILUYENTES"/>
    <n v="0"/>
    <n v="425000"/>
    <n v="425000"/>
    <n v="0"/>
    <n v="0"/>
    <n v="0"/>
    <n v="423444"/>
    <n v="423444"/>
    <n v="1556"/>
    <n v="0.99633882352941172"/>
  </r>
  <r>
    <s v="21375105"/>
    <s v="MUSEO DR. RAFAEL ANGEL CALDERON GUARDIA"/>
    <x v="6"/>
    <s v="001"/>
    <x v="69"/>
    <s v="MATERIALES Y PROD DE USO EN LA CONSTRUC Y MANT."/>
    <n v="471934"/>
    <n v="771934"/>
    <n v="771934"/>
    <n v="0"/>
    <n v="0"/>
    <n v="0"/>
    <n v="770992.4"/>
    <n v="770992.4"/>
    <n v="941.6"/>
    <n v="0.9987802065979734"/>
  </r>
  <r>
    <s v="21375105"/>
    <s v="MUSEO DR. RAFAEL ANGEL CALDERON GUARDIA"/>
    <x v="6"/>
    <s v="001"/>
    <x v="70"/>
    <s v="MAT. Y PROD. ELECTRICOS, TELEFONICOS Y DE COMPUTO"/>
    <n v="321934"/>
    <n v="621934"/>
    <n v="621934"/>
    <n v="0"/>
    <n v="0"/>
    <n v="0"/>
    <n v="621542.39"/>
    <n v="621542.39"/>
    <n v="391.61"/>
    <n v="0.99937033511594475"/>
  </r>
  <r>
    <s v="21375105"/>
    <s v="MUSEO DR. RAFAEL ANGEL CALDERON GUARDIA"/>
    <x v="6"/>
    <s v="001"/>
    <x v="149"/>
    <s v="OTROS MAT. Y PROD.DE USO EN LA CONSTRU. Y MANTENIM"/>
    <n v="150000"/>
    <n v="150000"/>
    <n v="150000"/>
    <n v="0"/>
    <n v="0"/>
    <n v="0"/>
    <n v="149450.01"/>
    <n v="149450.01"/>
    <n v="549.99"/>
    <n v="0.99633340000000004"/>
  </r>
  <r>
    <s v="21375105"/>
    <s v="MUSEO DR. RAFAEL ANGEL CALDERON GUARDIA"/>
    <x v="6"/>
    <s v="001"/>
    <x v="74"/>
    <s v="UTILES, MATERIALES Y SUMINISTROS DIVERSOS"/>
    <n v="1600000"/>
    <n v="875000"/>
    <n v="875000"/>
    <n v="0"/>
    <n v="0"/>
    <n v="0"/>
    <n v="870231.71"/>
    <n v="870231.71"/>
    <n v="4768.29"/>
    <n v="0.9945505257142857"/>
  </r>
  <r>
    <s v="21375105"/>
    <s v="MUSEO DR. RAFAEL ANGEL CALDERON GUARDIA"/>
    <x v="6"/>
    <s v="001"/>
    <x v="75"/>
    <s v="UTILES Y MATERIALES DE OFICINA Y COMPUTO"/>
    <n v="250000"/>
    <n v="75000"/>
    <n v="75000"/>
    <n v="0"/>
    <n v="0"/>
    <n v="0"/>
    <n v="75000"/>
    <n v="75000"/>
    <n v="0"/>
    <n v="1"/>
  </r>
  <r>
    <s v="21375105"/>
    <s v="MUSEO DR. RAFAEL ANGEL CALDERON GUARDIA"/>
    <x v="6"/>
    <s v="001"/>
    <x v="76"/>
    <s v="PRODUCTOS DE PAPEL, CARTON E IMPRESOS"/>
    <n v="600000"/>
    <n v="300000"/>
    <n v="300000"/>
    <n v="0"/>
    <n v="0"/>
    <n v="0"/>
    <n v="295304.5"/>
    <n v="295304.5"/>
    <n v="4695.5"/>
    <n v="0.98434833333333338"/>
  </r>
  <r>
    <s v="21375105"/>
    <s v="MUSEO DR. RAFAEL ANGEL CALDERON GUARDIA"/>
    <x v="6"/>
    <s v="001"/>
    <x v="77"/>
    <s v="UTILES Y MATERIALES DE LIMPIEZA"/>
    <n v="750000"/>
    <n v="500000"/>
    <n v="500000"/>
    <n v="0"/>
    <n v="0"/>
    <n v="0"/>
    <n v="499927.21"/>
    <n v="499927.21"/>
    <n v="72.790000000000006"/>
    <n v="0.99985442000000002"/>
  </r>
  <r>
    <s v="21375105"/>
    <s v="MUSEO DR. RAFAEL ANGEL CALDERON GUARDIA"/>
    <x v="6"/>
    <s v="001"/>
    <x v="80"/>
    <s v="TRANSFERENCIAS CORRIENTES"/>
    <n v="3492297"/>
    <n v="3779358"/>
    <n v="3779358"/>
    <n v="0"/>
    <n v="0"/>
    <n v="0"/>
    <n v="3282908.66"/>
    <n v="3282908.66"/>
    <n v="496449.34"/>
    <n v="0.86864188573826562"/>
  </r>
  <r>
    <s v="21375105"/>
    <s v="MUSEO DR. RAFAEL ANGEL CALDERON GUARDIA"/>
    <x v="6"/>
    <s v="001"/>
    <x v="81"/>
    <s v="TRANSFERENCIAS CORRIENTES AL SECTOR PUBLICO"/>
    <n v="2992297"/>
    <n v="2979358"/>
    <n v="2979358"/>
    <n v="0"/>
    <n v="0"/>
    <n v="0"/>
    <n v="2521899.88"/>
    <n v="2521899.88"/>
    <n v="457458.12"/>
    <n v="0.84645748513605945"/>
  </r>
  <r>
    <s v="21375105"/>
    <s v="MUSEO DR. RAFAEL ANGEL CALDERON GUARDIA"/>
    <x v="6"/>
    <s v="001"/>
    <x v="178"/>
    <s v="CCSS CONTRIBUCION ESTATAL SEGURO PENSIONES (CONTRIBUCION ESTATAL AL SEGURO DE PENSIONES, SEGUN LEY NO. 17 DEL 22 DE OCTUBRE DE 1943, LEY"/>
    <n v="2581267"/>
    <n v="2570105"/>
    <n v="2570105"/>
    <n v="0"/>
    <n v="0"/>
    <n v="0"/>
    <n v="2142094.1800000002"/>
    <n v="2142094.1800000002"/>
    <n v="428010.82"/>
    <n v="0.83346562883617603"/>
  </r>
  <r>
    <s v="21375105"/>
    <s v="MUSEO DR. RAFAEL ANGEL CALDERON GUARDIA"/>
    <x v="6"/>
    <s v="001"/>
    <x v="179"/>
    <s v="CCSS CONTRIBUCION ESTATAL SEGURO SALUD (CONTRIBUCION ESTATAL AL SEGURO DE SALUD, SEGUN LEY NO. 17 DEL 22 DE OCTUBRE DE 1943, LEY"/>
    <n v="411030"/>
    <n v="409253"/>
    <n v="409253"/>
    <n v="0"/>
    <n v="0"/>
    <n v="0"/>
    <n v="379805.7"/>
    <n v="379805.7"/>
    <n v="29447.3"/>
    <n v="0.92804622079740406"/>
  </r>
  <r>
    <s v="21375105"/>
    <s v="MUSEO DR. RAFAEL ANGEL CALDERON GUARDIA"/>
    <x v="6"/>
    <s v="001"/>
    <x v="88"/>
    <s v="PRESTACIONES"/>
    <n v="500000"/>
    <n v="800000"/>
    <n v="800000"/>
    <n v="0"/>
    <n v="0"/>
    <n v="0"/>
    <n v="761008.78"/>
    <n v="761008.78"/>
    <n v="38991.22"/>
    <n v="0.95126097500000006"/>
  </r>
  <r>
    <s v="21375105"/>
    <s v="MUSEO DR. RAFAEL ANGEL CALDERON GUARDIA"/>
    <x v="6"/>
    <s v="001"/>
    <x v="90"/>
    <s v="OTRAS PRESTACIONES"/>
    <n v="500000"/>
    <n v="800000"/>
    <n v="800000"/>
    <n v="0"/>
    <n v="0"/>
    <n v="0"/>
    <n v="761008.78"/>
    <n v="761008.78"/>
    <n v="38991.22"/>
    <n v="0.95126097500000006"/>
  </r>
  <r>
    <s v="21375105"/>
    <s v="MUSEO DR. RAFAEL ANGEL CALDERON GUARDIA"/>
    <x v="6"/>
    <s v="280"/>
    <x v="100"/>
    <s v="BIENES DURADEROS"/>
    <n v="35000000"/>
    <n v="35000000"/>
    <n v="35000000"/>
    <n v="0"/>
    <n v="0"/>
    <n v="0"/>
    <n v="18920801.530000001"/>
    <n v="18892557.329999998"/>
    <n v="16079198.470000001"/>
    <n v="0.54059432942857144"/>
  </r>
  <r>
    <s v="21375105"/>
    <s v="MUSEO DR. RAFAEL ANGEL CALDERON GUARDIA"/>
    <x v="6"/>
    <s v="280"/>
    <x v="101"/>
    <s v="MAQUINARIA, EQUIPO Y MOBILIARIO"/>
    <n v="35000000"/>
    <n v="26000000"/>
    <n v="26000000"/>
    <n v="0"/>
    <n v="0"/>
    <n v="0"/>
    <n v="11910851.99"/>
    <n v="11910851.99"/>
    <n v="14089148.01"/>
    <n v="0.45810969192307693"/>
  </r>
  <r>
    <s v="21375105"/>
    <s v="MUSEO DR. RAFAEL ANGEL CALDERON GUARDIA"/>
    <x v="6"/>
    <s v="280"/>
    <x v="103"/>
    <s v="EQUIPO DE COMUNICACION"/>
    <n v="35000000"/>
    <n v="26000000"/>
    <n v="26000000"/>
    <n v="0"/>
    <n v="0"/>
    <n v="0"/>
    <n v="11910851.99"/>
    <n v="11910851.99"/>
    <n v="14089148.01"/>
    <n v="0.45810969192307693"/>
  </r>
  <r>
    <s v="21375105"/>
    <s v="MUSEO DR. RAFAEL ANGEL CALDERON GUARDIA"/>
    <x v="6"/>
    <s v="280"/>
    <x v="110"/>
    <s v="BIENES DURADEROS DIVERSOS"/>
    <n v="0"/>
    <n v="9000000"/>
    <n v="9000000"/>
    <n v="0"/>
    <n v="0"/>
    <n v="0"/>
    <n v="7009949.54"/>
    <n v="6981705.3399999999"/>
    <n v="1990050.46"/>
    <n v="0.77888328222222225"/>
  </r>
  <r>
    <s v="21375105"/>
    <s v="MUSEO DR. RAFAEL ANGEL CALDERON GUARDIA"/>
    <x v="6"/>
    <s v="280"/>
    <x v="171"/>
    <s v="PIEZAS Y OBRAS DE COLECCION"/>
    <n v="0"/>
    <n v="5000000"/>
    <n v="5000000"/>
    <n v="0"/>
    <n v="0"/>
    <n v="0"/>
    <n v="4096250"/>
    <n v="4096250"/>
    <n v="903750"/>
    <n v="0.81925000000000003"/>
  </r>
  <r>
    <s v="21375105"/>
    <s v="MUSEO DR. RAFAEL ANGEL CALDERON GUARDIA"/>
    <x v="6"/>
    <s v="280"/>
    <x v="111"/>
    <s v="BIENES INTANGIBLES"/>
    <n v="0"/>
    <n v="2500000"/>
    <n v="2500000"/>
    <n v="0"/>
    <n v="0"/>
    <n v="0"/>
    <n v="1832165.24"/>
    <n v="1803921.04"/>
    <n v="667834.76"/>
    <n v="0.73286609599999997"/>
  </r>
  <r>
    <s v="21375105"/>
    <s v="MUSEO DR. RAFAEL ANGEL CALDERON GUARDIA"/>
    <x v="6"/>
    <s v="280"/>
    <x v="180"/>
    <s v="OTROS BIENES DURADEROS"/>
    <n v="0"/>
    <n v="1500000"/>
    <n v="1500000"/>
    <n v="0"/>
    <n v="0"/>
    <n v="0"/>
    <n v="1081534.3"/>
    <n v="1081534.3"/>
    <n v="418465.7"/>
    <n v="0.72102286666666671"/>
  </r>
  <r>
    <s v="21375106"/>
    <s v="MUSEO DE ARTE Y DISEÑO CONTEMPORÁNEO"/>
    <x v="7"/>
    <s v="001"/>
    <x v="0"/>
    <s v=""/>
    <n v="401995066"/>
    <n v="396434051"/>
    <n v="396434051"/>
    <n v="0"/>
    <n v="0"/>
    <n v="0"/>
    <n v="373191104.56999999"/>
    <n v="363089862.81999999"/>
    <n v="23242946.43"/>
    <n v="0.94136995454510031"/>
  </r>
  <r>
    <s v="21375106"/>
    <s v="MUSEO DE ARTE Y DISEÑO CONTEMPORÁNEO"/>
    <x v="7"/>
    <s v="001"/>
    <x v="1"/>
    <s v="REMUNERACIONES"/>
    <n v="302349226"/>
    <n v="318716584"/>
    <n v="318716584"/>
    <n v="0"/>
    <n v="0"/>
    <n v="0"/>
    <n v="302247242.57999998"/>
    <n v="296598998.57999998"/>
    <n v="16469341.42"/>
    <n v="0.9483260606859415"/>
  </r>
  <r>
    <s v="21375106"/>
    <s v="MUSEO DE ARTE Y DISEÑO CONTEMPORÁNEO"/>
    <x v="7"/>
    <s v="001"/>
    <x v="2"/>
    <s v="REMUNERACIONES BASICAS"/>
    <n v="170075416"/>
    <n v="180348212"/>
    <n v="180348212"/>
    <n v="0"/>
    <n v="0"/>
    <n v="0"/>
    <n v="175517639.49000001"/>
    <n v="173933044.74000001"/>
    <n v="4830572.51"/>
    <n v="0.97321530135269663"/>
  </r>
  <r>
    <s v="21375106"/>
    <s v="MUSEO DE ARTE Y DISEÑO CONTEMPORÁNEO"/>
    <x v="7"/>
    <s v="001"/>
    <x v="3"/>
    <s v="SUELDOS PARA CARGOS FIJOS"/>
    <n v="168180416"/>
    <n v="173633072"/>
    <n v="173633072"/>
    <n v="0"/>
    <n v="0"/>
    <n v="0"/>
    <n v="170324561.16"/>
    <n v="168739966.41"/>
    <n v="3308510.84"/>
    <n v="0.9809453878694262"/>
  </r>
  <r>
    <s v="21375106"/>
    <s v="MUSEO DE ARTE Y DISEÑO CONTEMPORÁNEO"/>
    <x v="7"/>
    <s v="001"/>
    <x v="4"/>
    <s v="SUPLENCIAS"/>
    <n v="1895000"/>
    <n v="6715140"/>
    <n v="6715140"/>
    <n v="0"/>
    <n v="0"/>
    <n v="0"/>
    <n v="5193078.33"/>
    <n v="5193078.33"/>
    <n v="1522061.67"/>
    <n v="0.77333880306292946"/>
  </r>
  <r>
    <s v="21375106"/>
    <s v="MUSEO DE ARTE Y DISEÑO CONTEMPORÁNEO"/>
    <x v="7"/>
    <s v="001"/>
    <x v="5"/>
    <s v="REMUNERACIONES EVENTUALES"/>
    <n v="8200000"/>
    <n v="7000000"/>
    <n v="7000000"/>
    <n v="0"/>
    <n v="0"/>
    <n v="0"/>
    <n v="6880472.21"/>
    <n v="6730589.1299999999"/>
    <n v="119527.79"/>
    <n v="0.98292460142857141"/>
  </r>
  <r>
    <s v="21375106"/>
    <s v="MUSEO DE ARTE Y DISEÑO CONTEMPORÁNEO"/>
    <x v="7"/>
    <s v="001"/>
    <x v="6"/>
    <s v="TIEMPO EXTRAORDINARIO"/>
    <n v="8200000"/>
    <n v="7000000"/>
    <n v="7000000"/>
    <n v="0"/>
    <n v="0"/>
    <n v="0"/>
    <n v="6880472.21"/>
    <n v="6730589.1299999999"/>
    <n v="119527.79"/>
    <n v="0.98292460142857141"/>
  </r>
  <r>
    <s v="21375106"/>
    <s v="MUSEO DE ARTE Y DISEÑO CONTEMPORÁNEO"/>
    <x v="7"/>
    <s v="001"/>
    <x v="7"/>
    <s v="INCENTIVOS SALARIALES"/>
    <n v="74185826"/>
    <n v="77384660"/>
    <n v="77384660"/>
    <n v="0"/>
    <n v="0"/>
    <n v="0"/>
    <n v="68234115.219999999"/>
    <n v="67983154.049999997"/>
    <n v="9150544.7799999993"/>
    <n v="0.88175247161388315"/>
  </r>
  <r>
    <s v="21375106"/>
    <s v="MUSEO DE ARTE Y DISEÑO CONTEMPORÁNEO"/>
    <x v="7"/>
    <s v="001"/>
    <x v="8"/>
    <s v="RETRIBUCION POR AÑOS SERVIDOS"/>
    <n v="19300000"/>
    <n v="17910154"/>
    <n v="17910154"/>
    <n v="0"/>
    <n v="0"/>
    <n v="0"/>
    <n v="14935446.91"/>
    <n v="14820141.68"/>
    <n v="2974707.09"/>
    <n v="0.83390946331338078"/>
  </r>
  <r>
    <s v="21375106"/>
    <s v="MUSEO DE ARTE Y DISEÑO CONTEMPORÁNEO"/>
    <x v="7"/>
    <s v="001"/>
    <x v="9"/>
    <s v="RESTRICCION AL EJERCICIO LIBERAL DE LA PROFESION"/>
    <n v="16670670"/>
    <n v="19771979"/>
    <n v="19771979"/>
    <n v="0"/>
    <n v="0"/>
    <n v="0"/>
    <n v="16623621.539999999"/>
    <n v="16511005.859999999"/>
    <n v="3148357.46"/>
    <n v="0.84076670018716892"/>
  </r>
  <r>
    <s v="21375106"/>
    <s v="MUSEO DE ARTE Y DISEÑO CONTEMPORÁNEO"/>
    <x v="7"/>
    <s v="001"/>
    <x v="10"/>
    <s v="DECIMOTERCER MES"/>
    <n v="19172054"/>
    <n v="22025412"/>
    <n v="22025412"/>
    <n v="0"/>
    <n v="0"/>
    <n v="0"/>
    <n v="19466303.84"/>
    <n v="19466303.84"/>
    <n v="2559108.16"/>
    <n v="0.883811110548125"/>
  </r>
  <r>
    <s v="21375106"/>
    <s v="MUSEO DE ARTE Y DISEÑO CONTEMPORÁNEO"/>
    <x v="7"/>
    <s v="001"/>
    <x v="11"/>
    <s v="SALARIO ESCOLAR"/>
    <n v="15543102"/>
    <n v="14463115"/>
    <n v="14463115"/>
    <n v="0"/>
    <n v="0"/>
    <n v="0"/>
    <n v="14093198.470000001"/>
    <n v="14093198.470000001"/>
    <n v="369916.53"/>
    <n v="0.97442345373040318"/>
  </r>
  <r>
    <s v="21375106"/>
    <s v="MUSEO DE ARTE Y DISEÑO CONTEMPORÁNEO"/>
    <x v="7"/>
    <s v="001"/>
    <x v="12"/>
    <s v="OTROS INCENTIVOS SALARIALES"/>
    <n v="3500000"/>
    <n v="3214000"/>
    <n v="3214000"/>
    <n v="0"/>
    <n v="0"/>
    <n v="0"/>
    <n v="3115544.46"/>
    <n v="3092504.2"/>
    <n v="98455.54"/>
    <n v="0.96936666459240817"/>
  </r>
  <r>
    <s v="21375106"/>
    <s v="MUSEO DE ARTE Y DISEÑO CONTEMPORÁNEO"/>
    <x v="7"/>
    <s v="001"/>
    <x v="13"/>
    <s v="CONTRIB. PATRONALES AL DES. Y LA SEGURIDAD SOCIAL"/>
    <n v="22745696"/>
    <n v="25519379"/>
    <n v="25519379"/>
    <n v="0"/>
    <n v="0"/>
    <n v="0"/>
    <n v="24389251"/>
    <n v="22573676"/>
    <n v="1130128"/>
    <n v="0.95571490983381691"/>
  </r>
  <r>
    <s v="21375106"/>
    <s v="MUSEO DE ARTE Y DISEÑO CONTEMPORÁNEO"/>
    <x v="7"/>
    <s v="001"/>
    <x v="181"/>
    <s v="CCSS CONTRIBUCION PATRONAL SEGURO SALUD (CONTRIBUCION PATRONAL SEGURO DE SALUD, SEGUN LEY NO. 17 DEL 22 DE OCTUBRE DE 1943, LEY"/>
    <n v="21579250"/>
    <n v="24210693"/>
    <n v="24210693"/>
    <n v="0"/>
    <n v="0"/>
    <n v="0"/>
    <n v="23140656"/>
    <n v="21418188"/>
    <n v="1070037"/>
    <n v="0.95580312385110167"/>
  </r>
  <r>
    <s v="21375106"/>
    <s v="MUSEO DE ARTE Y DISEÑO CONTEMPORÁNEO"/>
    <x v="7"/>
    <s v="001"/>
    <x v="182"/>
    <s v="BANCO POPULAR Y DE DESARROLLO COMUNAL. (BPDC) (SEGUN LEY NO. 4351 DEL 11 DE JULIO DE 1969, LEY ORGANICA DEL B.P.D.C.)."/>
    <n v="1166446"/>
    <n v="1308686"/>
    <n v="1308686"/>
    <n v="0"/>
    <n v="0"/>
    <n v="0"/>
    <n v="1248595"/>
    <n v="1155488"/>
    <n v="60091"/>
    <n v="0.95408295037923541"/>
  </r>
  <r>
    <s v="21375106"/>
    <s v="MUSEO DE ARTE Y DISEÑO CONTEMPORÁNEO"/>
    <x v="7"/>
    <s v="001"/>
    <x v="16"/>
    <s v="CONTRIB PATRONALES A FOND PENS Y OTROS FOND CAPIT."/>
    <n v="27142288"/>
    <n v="28464333"/>
    <n v="28464333"/>
    <n v="0"/>
    <n v="0"/>
    <n v="0"/>
    <n v="27225764.66"/>
    <n v="25378534.66"/>
    <n v="1238568.3400000001"/>
    <n v="0.95648700638795925"/>
  </r>
  <r>
    <s v="21375106"/>
    <s v="MUSEO DE ARTE Y DISEÑO CONTEMPORÁNEO"/>
    <x v="7"/>
    <s v="001"/>
    <x v="183"/>
    <s v="CCSS CONTRIBUCION PATRONAL SEGURO PENSIONES (CONTRIBUCION PATRONAL SEGURO DE PENSIONES, SEGUN LEY NO. 17 DEL 22 DE OCTUBRE DE 1943, LEY"/>
    <n v="12644274"/>
    <n v="14186158"/>
    <n v="14186158"/>
    <n v="0"/>
    <n v="0"/>
    <n v="0"/>
    <n v="13555775"/>
    <n v="12546502"/>
    <n v="630383"/>
    <n v="0.95556351480083612"/>
  </r>
  <r>
    <s v="21375106"/>
    <s v="MUSEO DE ARTE Y DISEÑO CONTEMPORÁNEO"/>
    <x v="7"/>
    <s v="001"/>
    <x v="184"/>
    <s v="CCSS APORTE PATRONAL REGIMEN PENSIONES (APORTE PATRONAL AL REGIMEN DE PENSIONES, SEGUN LEY DE PROTECCION AL TRABAJADOR NO. 7983 DEL 16"/>
    <n v="6998676"/>
    <n v="7852116"/>
    <n v="7852116"/>
    <n v="0"/>
    <n v="0"/>
    <n v="0"/>
    <n v="7482378"/>
    <n v="6923739"/>
    <n v="369738"/>
    <n v="0.9529123105160443"/>
  </r>
  <r>
    <s v="21375106"/>
    <s v="MUSEO DE ARTE Y DISEÑO CONTEMPORÁNEO"/>
    <x v="7"/>
    <s v="001"/>
    <x v="185"/>
    <s v="CCSS APORTE PATRONAL FONDO CAPITALIZACION LABORAL (APORTE PATRONAL AL FONDO DE CAPITALIZACION LABORAL, SEGUN LEY DE PROTECCION AL TRABAJADOR"/>
    <n v="3499338"/>
    <n v="3926059"/>
    <n v="3926059"/>
    <n v="0"/>
    <n v="0"/>
    <n v="0"/>
    <n v="3748041"/>
    <n v="3468723"/>
    <n v="178018"/>
    <n v="0.9546573293982592"/>
  </r>
  <r>
    <s v="21375106"/>
    <s v="MUSEO DE ARTE Y DISEÑO CONTEMPORÁNEO"/>
    <x v="7"/>
    <s v="001"/>
    <x v="186"/>
    <s v="ASOCIACION DE EMPLEADOS DEL MINISTERIO DE CULTURA Y JUVENTUD (ASEMICULTURA). (APORTE PATRONAL A LA ASOCIACION DE EMPLEADOS DEL MINISTERIO DE CULTURA"/>
    <n v="4000000"/>
    <n v="2500000"/>
    <n v="2500000"/>
    <n v="0"/>
    <n v="0"/>
    <n v="0"/>
    <n v="2439570.66"/>
    <n v="2439570.66"/>
    <n v="60429.34"/>
    <n v="0.97582826400000011"/>
  </r>
  <r>
    <s v="21375106"/>
    <s v="MUSEO DE ARTE Y DISEÑO CONTEMPORÁNEO"/>
    <x v="7"/>
    <s v="001"/>
    <x v="21"/>
    <s v="SERVICIOS"/>
    <n v="72316977"/>
    <n v="48707807"/>
    <n v="48707807"/>
    <n v="0"/>
    <n v="0"/>
    <n v="0"/>
    <n v="46098769.289999999"/>
    <n v="42992559.140000001"/>
    <n v="2609037.71"/>
    <n v="0.9464349173018608"/>
  </r>
  <r>
    <s v="21375106"/>
    <s v="MUSEO DE ARTE Y DISEÑO CONTEMPORÁNEO"/>
    <x v="7"/>
    <s v="001"/>
    <x v="24"/>
    <s v="SERVICIOS BASICOS"/>
    <n v="9250000"/>
    <n v="9190000"/>
    <n v="9190000"/>
    <n v="0"/>
    <n v="0"/>
    <n v="0"/>
    <n v="8931615.6400000006"/>
    <n v="8747485.4800000004"/>
    <n v="258384.36"/>
    <n v="0.97188418280739941"/>
  </r>
  <r>
    <s v="21375106"/>
    <s v="MUSEO DE ARTE Y DISEÑO CONTEMPORÁNEO"/>
    <x v="7"/>
    <s v="001"/>
    <x v="26"/>
    <s v="SERVICIO DE ENERGIA ELECTRICA"/>
    <n v="6200000"/>
    <n v="6690000"/>
    <n v="6690000"/>
    <n v="0"/>
    <n v="0"/>
    <n v="0"/>
    <n v="6487073"/>
    <n v="6487073"/>
    <n v="202927"/>
    <n v="0.96966711509715997"/>
  </r>
  <r>
    <s v="21375106"/>
    <s v="MUSEO DE ARTE Y DISEÑO CONTEMPORÁNEO"/>
    <x v="7"/>
    <s v="001"/>
    <x v="117"/>
    <s v="SERVICIO DE CORREO"/>
    <n v="300000"/>
    <n v="0"/>
    <n v="0"/>
    <n v="0"/>
    <n v="0"/>
    <n v="0"/>
    <n v="0"/>
    <n v="0"/>
    <n v="0"/>
    <n v="0"/>
  </r>
  <r>
    <s v="21375106"/>
    <s v="MUSEO DE ARTE Y DISEÑO CONTEMPORÁNEO"/>
    <x v="7"/>
    <s v="001"/>
    <x v="27"/>
    <s v="SERVICIO DE TELECOMUNICACIONES"/>
    <n v="2500000"/>
    <n v="2500000"/>
    <n v="2500000"/>
    <n v="0"/>
    <n v="0"/>
    <n v="0"/>
    <n v="2444542.64"/>
    <n v="2260412.48"/>
    <n v="55457.36"/>
    <n v="0.97781705600000002"/>
  </r>
  <r>
    <s v="21375106"/>
    <s v="MUSEO DE ARTE Y DISEÑO CONTEMPORÁNEO"/>
    <x v="7"/>
    <s v="001"/>
    <x v="28"/>
    <s v="OTROS SERVICIOS BASICOS"/>
    <n v="250000"/>
    <n v="0"/>
    <n v="0"/>
    <n v="0"/>
    <n v="0"/>
    <n v="0"/>
    <n v="0"/>
    <n v="0"/>
    <n v="0"/>
    <n v="0"/>
  </r>
  <r>
    <s v="21375106"/>
    <s v="MUSEO DE ARTE Y DISEÑO CONTEMPORÁNEO"/>
    <x v="7"/>
    <s v="001"/>
    <x v="29"/>
    <s v="SERVICIOS COMERCIALES Y FINANCIEROS"/>
    <n v="19497540"/>
    <n v="10006819"/>
    <n v="10006819"/>
    <n v="0"/>
    <n v="0"/>
    <n v="0"/>
    <n v="9609450.6300000008"/>
    <n v="6810544.5899999999"/>
    <n v="397368.37"/>
    <n v="0.96029024108460448"/>
  </r>
  <r>
    <s v="21375106"/>
    <s v="MUSEO DE ARTE Y DISEÑO CONTEMPORÁNEO"/>
    <x v="7"/>
    <s v="001"/>
    <x v="30"/>
    <s v="INFORMACION"/>
    <n v="70000"/>
    <n v="70000"/>
    <n v="70000"/>
    <n v="0"/>
    <n v="0"/>
    <n v="0"/>
    <n v="62613.3"/>
    <n v="62613.3"/>
    <n v="7386.7"/>
    <n v="0.89447571428571437"/>
  </r>
  <r>
    <s v="21375106"/>
    <s v="MUSEO DE ARTE Y DISEÑO CONTEMPORÁNEO"/>
    <x v="7"/>
    <s v="001"/>
    <x v="32"/>
    <s v="IMPRESION, ENCUADERNACION Y OTROS"/>
    <n v="5000000"/>
    <n v="4997500"/>
    <n v="4997500"/>
    <n v="0"/>
    <n v="0"/>
    <n v="0"/>
    <n v="4939847.12"/>
    <n v="2140941.08"/>
    <n v="57652.88"/>
    <n v="0.98846365582791396"/>
  </r>
  <r>
    <s v="21375106"/>
    <s v="MUSEO DE ARTE Y DISEÑO CONTEMPORÁNEO"/>
    <x v="7"/>
    <s v="001"/>
    <x v="33"/>
    <s v="COMIS. Y GASTOS POR SERV. FINANCIEROS Y COMERCIAL."/>
    <n v="1579000"/>
    <n v="1449000"/>
    <n v="1449000"/>
    <n v="0"/>
    <n v="0"/>
    <n v="0"/>
    <n v="1382774.83"/>
    <n v="1382774.83"/>
    <n v="66225.17"/>
    <n v="0.95429594893029679"/>
  </r>
  <r>
    <s v="21375106"/>
    <s v="MUSEO DE ARTE Y DISEÑO CONTEMPORÁNEO"/>
    <x v="7"/>
    <s v="001"/>
    <x v="34"/>
    <s v="SERVICIOS DE TECNOLOGIAS DE INFORMACION"/>
    <n v="12848540"/>
    <n v="3490319"/>
    <n v="3490319"/>
    <n v="0"/>
    <n v="0"/>
    <n v="0"/>
    <n v="3224215.38"/>
    <n v="3224215.38"/>
    <n v="266103.62"/>
    <n v="0.92375951309894588"/>
  </r>
  <r>
    <s v="21375106"/>
    <s v="MUSEO DE ARTE Y DISEÑO CONTEMPORÁNEO"/>
    <x v="7"/>
    <s v="001"/>
    <x v="35"/>
    <s v="SERVICIOS DE GESTION Y APOYO"/>
    <n v="18561000"/>
    <n v="18323988"/>
    <n v="18323988"/>
    <n v="0"/>
    <n v="0"/>
    <n v="0"/>
    <n v="17911818.800000001"/>
    <n v="17825819.140000001"/>
    <n v="412169.2"/>
    <n v="0.97750657771659755"/>
  </r>
  <r>
    <s v="21375106"/>
    <s v="MUSEO DE ARTE Y DISEÑO CONTEMPORÁNEO"/>
    <x v="7"/>
    <s v="001"/>
    <x v="38"/>
    <s v="SERVICIOS GENERALES"/>
    <n v="12239000"/>
    <n v="5601988"/>
    <n v="5601988"/>
    <n v="0"/>
    <n v="0"/>
    <n v="0"/>
    <n v="5192525.33"/>
    <n v="5181775.2300000004"/>
    <n v="409462.67"/>
    <n v="0.92690761386850529"/>
  </r>
  <r>
    <s v="21375106"/>
    <s v="MUSEO DE ARTE Y DISEÑO CONTEMPORÁNEO"/>
    <x v="7"/>
    <s v="001"/>
    <x v="39"/>
    <s v="OTROS SERVICIOS DE GESTION Y APOYO"/>
    <n v="6322000"/>
    <n v="12722000"/>
    <n v="12722000"/>
    <n v="0"/>
    <n v="0"/>
    <n v="0"/>
    <n v="12719293.470000001"/>
    <n v="12644043.91"/>
    <n v="2706.53"/>
    <n v="0.99978725593460149"/>
  </r>
  <r>
    <s v="21375106"/>
    <s v="MUSEO DE ARTE Y DISEÑO CONTEMPORÁNEO"/>
    <x v="7"/>
    <s v="001"/>
    <x v="45"/>
    <s v="SEGUROS, REASEGUROS Y OTRAS OBLIGACIONES"/>
    <n v="9000000"/>
    <n v="9000000"/>
    <n v="9000000"/>
    <n v="0"/>
    <n v="0"/>
    <n v="0"/>
    <n v="8291129.7699999996"/>
    <n v="8253955.4800000004"/>
    <n v="708870.23"/>
    <n v="0.92123664111111103"/>
  </r>
  <r>
    <s v="21375106"/>
    <s v="MUSEO DE ARTE Y DISEÑO CONTEMPORÁNEO"/>
    <x v="7"/>
    <s v="001"/>
    <x v="46"/>
    <s v="SEGUROS"/>
    <n v="9000000"/>
    <n v="9000000"/>
    <n v="9000000"/>
    <n v="0"/>
    <n v="0"/>
    <n v="0"/>
    <n v="8291129.7699999996"/>
    <n v="8253955.4800000004"/>
    <n v="708870.23"/>
    <n v="0.92123664111111103"/>
  </r>
  <r>
    <s v="21375106"/>
    <s v="MUSEO DE ARTE Y DISEÑO CONTEMPORÁNEO"/>
    <x v="7"/>
    <s v="001"/>
    <x v="51"/>
    <s v="MANTENIMIENTO Y REPARACION"/>
    <n v="15528437"/>
    <n v="1886767"/>
    <n v="1886767"/>
    <n v="0"/>
    <n v="0"/>
    <n v="0"/>
    <n v="1153637.45"/>
    <n v="1153637.45"/>
    <n v="733129.55"/>
    <n v="0.61143609677294541"/>
  </r>
  <r>
    <s v="21375106"/>
    <s v="MUSEO DE ARTE Y DISEÑO CONTEMPORÁNEO"/>
    <x v="7"/>
    <s v="001"/>
    <x v="52"/>
    <s v="MANTENIMIENTO DE EDIFICIOS, LOCALES Y TERRENOS"/>
    <n v="13123937"/>
    <n v="282267"/>
    <n v="282267"/>
    <n v="0"/>
    <n v="0"/>
    <n v="0"/>
    <n v="282267"/>
    <n v="282267"/>
    <n v="0"/>
    <n v="1"/>
  </r>
  <r>
    <s v="21375106"/>
    <s v="MUSEO DE ARTE Y DISEÑO CONTEMPORÁNEO"/>
    <x v="7"/>
    <s v="001"/>
    <x v="54"/>
    <s v="MANT. Y REPARACION DE EQUIPO DE TRANSPORTE"/>
    <n v="1497500"/>
    <n v="847500"/>
    <n v="847500"/>
    <n v="0"/>
    <n v="0"/>
    <n v="0"/>
    <n v="453750.01"/>
    <n v="453750.01"/>
    <n v="393749.99"/>
    <n v="0.53539824188790563"/>
  </r>
  <r>
    <s v="21375106"/>
    <s v="MUSEO DE ARTE Y DISEÑO CONTEMPORÁNEO"/>
    <x v="7"/>
    <s v="001"/>
    <x v="55"/>
    <s v="MANT. Y REPARACION DE EQUIPO Y MOBILIARIO DE OFIC."/>
    <n v="300000"/>
    <n v="300000"/>
    <n v="300000"/>
    <n v="0"/>
    <n v="0"/>
    <n v="0"/>
    <n v="205665.08"/>
    <n v="205665.08"/>
    <n v="94334.92"/>
    <n v="0.68555026666666663"/>
  </r>
  <r>
    <s v="21375106"/>
    <s v="MUSEO DE ARTE Y DISEÑO CONTEMPORÁNEO"/>
    <x v="7"/>
    <s v="001"/>
    <x v="56"/>
    <s v="MANT. Y REP. DE EQUIPO DE COMPUTO Y SIST. DE INF.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57"/>
    <s v="MANTENIMIENTO Y REPARACION DE OTROS EQUIPOS"/>
    <n v="457000"/>
    <n v="457000"/>
    <n v="457000"/>
    <n v="0"/>
    <n v="0"/>
    <n v="0"/>
    <n v="211955.36"/>
    <n v="211955.36"/>
    <n v="245044.64"/>
    <n v="0.46379728665207876"/>
  </r>
  <r>
    <s v="21375106"/>
    <s v="MUSEO DE ARTE Y DISEÑO CONTEMPORÁNEO"/>
    <x v="7"/>
    <s v="001"/>
    <x v="58"/>
    <s v="IMPUESTOS"/>
    <n v="300000"/>
    <n v="300000"/>
    <n v="300000"/>
    <n v="0"/>
    <n v="0"/>
    <n v="0"/>
    <n v="200884"/>
    <n v="200884"/>
    <n v="99116"/>
    <n v="0.66961333333333328"/>
  </r>
  <r>
    <s v="21375106"/>
    <s v="MUSEO DE ARTE Y DISEÑO CONTEMPORÁNEO"/>
    <x v="7"/>
    <s v="001"/>
    <x v="59"/>
    <s v="OTROS IMPUESTOS"/>
    <n v="300000"/>
    <n v="300000"/>
    <n v="300000"/>
    <n v="0"/>
    <n v="0"/>
    <n v="0"/>
    <n v="200884"/>
    <n v="200884"/>
    <n v="99116"/>
    <n v="0.66961333333333328"/>
  </r>
  <r>
    <s v="21375106"/>
    <s v="MUSEO DE ARTE Y DISEÑO CONTEMPORÁNEO"/>
    <x v="7"/>
    <s v="001"/>
    <x v="60"/>
    <s v="SERVICIOS DIVERSOS"/>
    <n v="18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187"/>
    <s v="INTERESES MORATORIOS Y MULTAS"/>
    <n v="3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61"/>
    <s v="DEDUCIBLES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62"/>
    <s v="MATERIALES Y SUMINISTROS"/>
    <n v="3883000"/>
    <n v="3883000"/>
    <n v="3883000"/>
    <n v="0"/>
    <n v="0"/>
    <n v="0"/>
    <n v="2970194.03"/>
    <n v="2970194.03"/>
    <n v="912805.97"/>
    <n v="0.76492249034251858"/>
  </r>
  <r>
    <s v="21375106"/>
    <s v="MUSEO DE ARTE Y DISEÑO CONTEMPORÁNEO"/>
    <x v="7"/>
    <s v="001"/>
    <x v="63"/>
    <s v="PRODUCTOS QUIMICOS Y CONEXOS"/>
    <n v="1433000"/>
    <n v="1433000"/>
    <n v="1433000"/>
    <n v="0"/>
    <n v="0"/>
    <n v="0"/>
    <n v="1231721.8999999999"/>
    <n v="1231721.8999999999"/>
    <n v="201278.1"/>
    <n v="0.85954075366364269"/>
  </r>
  <r>
    <s v="21375106"/>
    <s v="MUSEO DE ARTE Y DISEÑO CONTEMPORÁNEO"/>
    <x v="7"/>
    <s v="001"/>
    <x v="64"/>
    <s v="COMBUSTIBLES Y LUBRICANTES"/>
    <n v="480000"/>
    <n v="480000"/>
    <n v="480000"/>
    <n v="0"/>
    <n v="0"/>
    <n v="0"/>
    <n v="280267.99"/>
    <n v="280267.99"/>
    <n v="199732.01"/>
    <n v="0.58389164583333331"/>
  </r>
  <r>
    <s v="21375106"/>
    <s v="MUSEO DE ARTE Y DISEÑO CONTEMPORÁNEO"/>
    <x v="7"/>
    <s v="001"/>
    <x v="65"/>
    <s v="TINTAS, PINTURAS Y DILUYENTES"/>
    <n v="953000"/>
    <n v="953000"/>
    <n v="953000"/>
    <n v="0"/>
    <n v="0"/>
    <n v="0"/>
    <n v="951453.91"/>
    <n v="951453.91"/>
    <n v="1546.09"/>
    <n v="0.99837766002098638"/>
  </r>
  <r>
    <s v="21375106"/>
    <s v="MUSEO DE ARTE Y DISEÑO CONTEMPORÁNEO"/>
    <x v="7"/>
    <s v="001"/>
    <x v="69"/>
    <s v="MATERIALES Y PROD DE USO EN LA CONSTRUC Y MANT."/>
    <n v="1450000"/>
    <n v="1450000"/>
    <n v="1450000"/>
    <n v="0"/>
    <n v="0"/>
    <n v="0"/>
    <n v="1048658.6200000001"/>
    <n v="1048658.6200000001"/>
    <n v="401341.38"/>
    <n v="0.72321284137931041"/>
  </r>
  <r>
    <s v="21375106"/>
    <s v="MUSEO DE ARTE Y DISEÑO CONTEMPORÁNEO"/>
    <x v="7"/>
    <s v="001"/>
    <x v="121"/>
    <s v="MATERIALES Y PRODUCTOS METALICOS"/>
    <n v="300000"/>
    <n v="300000"/>
    <n v="300000"/>
    <n v="0"/>
    <n v="0"/>
    <n v="0"/>
    <n v="133750.93"/>
    <n v="133750.93"/>
    <n v="166249.07"/>
    <n v="0.44583643333333334"/>
  </r>
  <r>
    <s v="21375106"/>
    <s v="MUSEO DE ARTE Y DISEÑO CONTEMPORÁNEO"/>
    <x v="7"/>
    <s v="001"/>
    <x v="146"/>
    <s v="MADERA Y SUS DERIVADOS"/>
    <n v="300000"/>
    <n v="300000"/>
    <n v="300000"/>
    <n v="0"/>
    <n v="0"/>
    <n v="0"/>
    <n v="248887.45"/>
    <n v="248887.45"/>
    <n v="51112.55"/>
    <n v="0.82962483333333337"/>
  </r>
  <r>
    <s v="21375106"/>
    <s v="MUSEO DE ARTE Y DISEÑO CONTEMPORÁNEO"/>
    <x v="7"/>
    <s v="001"/>
    <x v="70"/>
    <s v="MAT. Y PROD. ELECTRICOS, TELEFONICOS Y DE COMPUTO"/>
    <n v="400000"/>
    <n v="400000"/>
    <n v="400000"/>
    <n v="0"/>
    <n v="0"/>
    <n v="0"/>
    <n v="351170.86"/>
    <n v="351170.86"/>
    <n v="48829.14"/>
    <n v="0.87792714999999999"/>
  </r>
  <r>
    <s v="21375106"/>
    <s v="MUSEO DE ARTE Y DISEÑO CONTEMPORÁNEO"/>
    <x v="7"/>
    <s v="001"/>
    <x v="148"/>
    <s v="MATERIALES Y PRODUCTOS DE PLASTICO"/>
    <n v="150000"/>
    <n v="150000"/>
    <n v="150000"/>
    <n v="0"/>
    <n v="0"/>
    <n v="0"/>
    <n v="74805.27"/>
    <n v="74805.27"/>
    <n v="75194.73"/>
    <n v="0.49870180000000003"/>
  </r>
  <r>
    <s v="21375106"/>
    <s v="MUSEO DE ARTE Y DISEÑO CONTEMPORÁNEO"/>
    <x v="7"/>
    <s v="001"/>
    <x v="149"/>
    <s v="OTROS MAT. Y PROD.DE USO EN LA CONSTRU. Y MANTENIM"/>
    <n v="300000"/>
    <n v="300000"/>
    <n v="300000"/>
    <n v="0"/>
    <n v="0"/>
    <n v="0"/>
    <n v="240044.11"/>
    <n v="240044.11"/>
    <n v="59955.89"/>
    <n v="0.80014703333333326"/>
  </r>
  <r>
    <s v="21375106"/>
    <s v="MUSEO DE ARTE Y DISEÑO CONTEMPORÁNEO"/>
    <x v="7"/>
    <s v="001"/>
    <x v="71"/>
    <s v="HERRAMIENTAS, REPUESTOS Y ACCESORIOS"/>
    <n v="250000"/>
    <n v="250000"/>
    <n v="250000"/>
    <n v="0"/>
    <n v="0"/>
    <n v="0"/>
    <n v="92400.01"/>
    <n v="92400.01"/>
    <n v="157599.99"/>
    <n v="0.36960003999999996"/>
  </r>
  <r>
    <s v="21375106"/>
    <s v="MUSEO DE ARTE Y DISEÑO CONTEMPORÁNEO"/>
    <x v="7"/>
    <s v="001"/>
    <x v="73"/>
    <s v="REPUESTOS Y ACCESORIOS"/>
    <n v="250000"/>
    <n v="250000"/>
    <n v="250000"/>
    <n v="0"/>
    <n v="0"/>
    <n v="0"/>
    <n v="92400.01"/>
    <n v="92400.01"/>
    <n v="157599.99"/>
    <n v="0.36960003999999996"/>
  </r>
  <r>
    <s v="21375106"/>
    <s v="MUSEO DE ARTE Y DISEÑO CONTEMPORÁNEO"/>
    <x v="7"/>
    <s v="001"/>
    <x v="74"/>
    <s v="UTILES, MATERIALES Y SUMINISTROS DIVERSOS"/>
    <n v="750000"/>
    <n v="750000"/>
    <n v="750000"/>
    <n v="0"/>
    <n v="0"/>
    <n v="0"/>
    <n v="597413.5"/>
    <n v="597413.5"/>
    <n v="152586.5"/>
    <n v="0.79655133333333328"/>
  </r>
  <r>
    <s v="21375106"/>
    <s v="MUSEO DE ARTE Y DISEÑO CONTEMPORÁNEO"/>
    <x v="7"/>
    <s v="001"/>
    <x v="75"/>
    <s v="UTILES Y MATERIALES DE OFICINA Y COMPUTO"/>
    <n v="0"/>
    <n v="70000"/>
    <n v="70000"/>
    <n v="0"/>
    <n v="0"/>
    <n v="0"/>
    <n v="65800"/>
    <n v="65800"/>
    <n v="4200"/>
    <n v="0.94"/>
  </r>
  <r>
    <s v="21375106"/>
    <s v="MUSEO DE ARTE Y DISEÑO CONTEMPORÁNEO"/>
    <x v="7"/>
    <s v="001"/>
    <x v="76"/>
    <s v="PRODUCTOS DE PAPEL, CARTON E IMPRESOS"/>
    <n v="20000"/>
    <n v="20000"/>
    <n v="20000"/>
    <n v="0"/>
    <n v="0"/>
    <n v="0"/>
    <n v="0"/>
    <n v="0"/>
    <n v="20000"/>
    <n v="0"/>
  </r>
  <r>
    <s v="21375106"/>
    <s v="MUSEO DE ARTE Y DISEÑO CONTEMPORÁNEO"/>
    <x v="7"/>
    <s v="001"/>
    <x v="122"/>
    <s v="TEXTILES Y VESTUARIO"/>
    <n v="100000"/>
    <n v="30000"/>
    <n v="30000"/>
    <n v="0"/>
    <n v="0"/>
    <n v="0"/>
    <n v="25479.99"/>
    <n v="25479.99"/>
    <n v="4520.01"/>
    <n v="0.849333"/>
  </r>
  <r>
    <s v="21375106"/>
    <s v="MUSEO DE ARTE Y DISEÑO CONTEMPORÁNEO"/>
    <x v="7"/>
    <s v="001"/>
    <x v="77"/>
    <s v="UTILES Y MATERIALES DE LIMPIEZA"/>
    <n v="130000"/>
    <n v="130000"/>
    <n v="130000"/>
    <n v="0"/>
    <n v="0"/>
    <n v="0"/>
    <n v="129374.3"/>
    <n v="129374.3"/>
    <n v="625.70000000000005"/>
    <n v="0.99518692307692314"/>
  </r>
  <r>
    <s v="21375106"/>
    <s v="MUSEO DE ARTE Y DISEÑO CONTEMPORÁNEO"/>
    <x v="7"/>
    <s v="001"/>
    <x v="78"/>
    <s v="UTILES Y MATERIALES DE RESGUARDO Y SEGURIDAD"/>
    <n v="500000"/>
    <n v="500000"/>
    <n v="500000"/>
    <n v="0"/>
    <n v="0"/>
    <n v="0"/>
    <n v="376759.21"/>
    <n v="376759.21"/>
    <n v="123240.79"/>
    <n v="0.75351842000000002"/>
  </r>
  <r>
    <s v="21375106"/>
    <s v="MUSEO DE ARTE Y DISEÑO CONTEMPORÁNEO"/>
    <x v="7"/>
    <s v="001"/>
    <x v="80"/>
    <s v="TRANSFERENCIAS CORRIENTES"/>
    <n v="11445863"/>
    <n v="13126660"/>
    <n v="13126660"/>
    <n v="0"/>
    <n v="0"/>
    <n v="0"/>
    <n v="12227494.48"/>
    <n v="11888587.35"/>
    <n v="899165.52"/>
    <n v="0.93150081437319165"/>
  </r>
  <r>
    <s v="21375106"/>
    <s v="MUSEO DE ARTE Y DISEÑO CONTEMPORÁNEO"/>
    <x v="7"/>
    <s v="001"/>
    <x v="81"/>
    <s v="TRANSFERENCIAS CORRIENTES AL SECTOR PUBLICO"/>
    <n v="4245863"/>
    <n v="4816660"/>
    <n v="4816660"/>
    <n v="0"/>
    <n v="0"/>
    <n v="0"/>
    <n v="4300527.5999999996"/>
    <n v="3961620.47"/>
    <n v="516132.4"/>
    <n v="0.89284433611672809"/>
  </r>
  <r>
    <s v="21375106"/>
    <s v="MUSEO DE ARTE Y DISEÑO CONTEMPORÁNEO"/>
    <x v="7"/>
    <s v="001"/>
    <x v="188"/>
    <s v="CCSS CONTRIBUCION ESTATAL SEGURO PENSIONES (CONTRIBUCION ESTATAL AL SEGURO DE PENSIONES, SEGUN LEY NO. 17 DEL 22 DE OCTUBRE DE 1943, LEY"/>
    <n v="3662640"/>
    <n v="4155031"/>
    <n v="4155031"/>
    <n v="0"/>
    <n v="0"/>
    <n v="0"/>
    <n v="3709795.78"/>
    <n v="3417441.83"/>
    <n v="445235.22"/>
    <n v="0.89284430850215069"/>
  </r>
  <r>
    <s v="21375106"/>
    <s v="MUSEO DE ARTE Y DISEÑO CONTEMPORÁNEO"/>
    <x v="7"/>
    <s v="001"/>
    <x v="189"/>
    <s v="CCSS CONTRIBUCION ESTATAL SEGURO SALUD (CONTRIBUCION ESTATAL AL SEGURO DE SALUD, SEGUN LEY NO. 17 DEL 22 DE OCTUBRE DE 1943, LEY"/>
    <n v="583223"/>
    <n v="661629"/>
    <n v="661629"/>
    <n v="0"/>
    <n v="0"/>
    <n v="0"/>
    <n v="590731.81999999995"/>
    <n v="544178.64"/>
    <n v="70897.179999999993"/>
    <n v="0.892844509536311"/>
  </r>
  <r>
    <s v="21375106"/>
    <s v="MUSEO DE ARTE Y DISEÑO CONTEMPORÁNEO"/>
    <x v="7"/>
    <s v="001"/>
    <x v="85"/>
    <s v="TRANSFERENCIAS CORRIENTES A PERSONAS"/>
    <n v="5600000"/>
    <n v="5600000"/>
    <n v="5600000"/>
    <n v="0"/>
    <n v="0"/>
    <n v="0"/>
    <n v="5600000"/>
    <n v="5600000"/>
    <n v="0"/>
    <n v="1"/>
  </r>
  <r>
    <s v="21375106"/>
    <s v="MUSEO DE ARTE Y DISEÑO CONTEMPORÁNEO"/>
    <x v="7"/>
    <s v="001"/>
    <x v="87"/>
    <s v="OTRAS TRANSFERENCIAS A PERSONAS"/>
    <n v="5600000"/>
    <n v="5600000"/>
    <n v="5600000"/>
    <n v="0"/>
    <n v="0"/>
    <n v="0"/>
    <n v="5600000"/>
    <n v="5600000"/>
    <n v="0"/>
    <n v="1"/>
  </r>
  <r>
    <s v="21375106"/>
    <s v="MUSEO DE ARTE Y DISEÑO CONTEMPORÁNEO"/>
    <x v="7"/>
    <s v="001"/>
    <x v="88"/>
    <s v="PRESTACIONES"/>
    <n v="1600000"/>
    <n v="2710000"/>
    <n v="2710000"/>
    <n v="0"/>
    <n v="0"/>
    <n v="0"/>
    <n v="2326966.88"/>
    <n v="2326966.88"/>
    <n v="383033.12"/>
    <n v="0.85865936531365306"/>
  </r>
  <r>
    <s v="21375106"/>
    <s v="MUSEO DE ARTE Y DISEÑO CONTEMPORÁNEO"/>
    <x v="7"/>
    <s v="001"/>
    <x v="89"/>
    <s v="PRESTACIONES LEGALES"/>
    <n v="0"/>
    <n v="310000"/>
    <n v="310000"/>
    <n v="0"/>
    <n v="0"/>
    <n v="0"/>
    <n v="0"/>
    <n v="0"/>
    <n v="310000"/>
    <n v="0"/>
  </r>
  <r>
    <s v="21375106"/>
    <s v="MUSEO DE ARTE Y DISEÑO CONTEMPORÁNEO"/>
    <x v="7"/>
    <s v="001"/>
    <x v="90"/>
    <s v="OTRAS PRESTACIONES"/>
    <n v="1600000"/>
    <n v="2400000"/>
    <n v="2400000"/>
    <n v="0"/>
    <n v="0"/>
    <n v="0"/>
    <n v="2326966.88"/>
    <n v="2326966.88"/>
    <n v="73033.119999999995"/>
    <n v="0.96956953333333329"/>
  </r>
  <r>
    <s v="21375106"/>
    <s v="MUSEO DE ARTE Y DISEÑO CONTEMPORÁNEO"/>
    <x v="7"/>
    <s v="280"/>
    <x v="100"/>
    <s v="BIENES DURADEROS"/>
    <n v="12000000"/>
    <n v="12000000"/>
    <n v="12000000"/>
    <n v="0"/>
    <n v="0"/>
    <n v="0"/>
    <n v="9647404.1899999995"/>
    <n v="8639523.7200000007"/>
    <n v="2352595.81"/>
    <n v="0.80395034916666663"/>
  </r>
  <r>
    <s v="21375106"/>
    <s v="MUSEO DE ARTE Y DISEÑO CONTEMPORÁNEO"/>
    <x v="7"/>
    <s v="280"/>
    <x v="101"/>
    <s v="MAQUINARIA, EQUIPO Y MOBILIARIO"/>
    <n v="8200000"/>
    <n v="6246542"/>
    <n v="6246542"/>
    <n v="0"/>
    <n v="0"/>
    <n v="0"/>
    <n v="5278763.21"/>
    <n v="4270882.74"/>
    <n v="967778.79"/>
    <n v="0.84506967374909192"/>
  </r>
  <r>
    <s v="21375106"/>
    <s v="MUSEO DE ARTE Y DISEÑO CONTEMPORÁNEO"/>
    <x v="7"/>
    <s v="280"/>
    <x v="103"/>
    <s v="EQUIPO DE COMUNICACION"/>
    <n v="3700000"/>
    <n v="738542"/>
    <n v="738542"/>
    <n v="0"/>
    <n v="0"/>
    <n v="0"/>
    <n v="606566.52"/>
    <n v="606566.52"/>
    <n v="131975.48000000001"/>
    <n v="0.82130267472939933"/>
  </r>
  <r>
    <s v="21375106"/>
    <s v="MUSEO DE ARTE Y DISEÑO CONTEMPORÁNEO"/>
    <x v="7"/>
    <s v="280"/>
    <x v="105"/>
    <s v="EQUIPO Y PROGRAMAS DE COMPUTO"/>
    <n v="4500000"/>
    <n v="4500000"/>
    <n v="4500000"/>
    <n v="0"/>
    <n v="0"/>
    <n v="0"/>
    <n v="3690193.18"/>
    <n v="3634312.71"/>
    <n v="809806.82"/>
    <n v="0.82004292888888897"/>
  </r>
  <r>
    <s v="21375106"/>
    <s v="MUSEO DE ARTE Y DISEÑO CONTEMPORÁNEO"/>
    <x v="7"/>
    <s v="280"/>
    <x v="106"/>
    <s v="MAQUINARIA, EQUIPO Y MOBILIARIO DIVERSO"/>
    <n v="0"/>
    <n v="1008000"/>
    <n v="1008000"/>
    <n v="0"/>
    <n v="0"/>
    <n v="0"/>
    <n v="982003.51"/>
    <n v="30003.51"/>
    <n v="25996.49"/>
    <n v="0.97420983134920636"/>
  </r>
  <r>
    <s v="21375106"/>
    <s v="MUSEO DE ARTE Y DISEÑO CONTEMPORÁNEO"/>
    <x v="7"/>
    <s v="280"/>
    <x v="110"/>
    <s v="BIENES DURADEROS DIVERSOS"/>
    <n v="3800000"/>
    <n v="5753458"/>
    <n v="5753458"/>
    <n v="0"/>
    <n v="0"/>
    <n v="0"/>
    <n v="4368640.9800000004"/>
    <n v="4368640.9800000004"/>
    <n v="1384817.02"/>
    <n v="0.75930700806367235"/>
  </r>
  <r>
    <s v="21375106"/>
    <s v="MUSEO DE ARTE Y DISEÑO CONTEMPORÁNEO"/>
    <x v="7"/>
    <s v="280"/>
    <x v="111"/>
    <s v="BIENES INTANGIBLES"/>
    <n v="3800000"/>
    <n v="5753458"/>
    <n v="5753458"/>
    <n v="0"/>
    <n v="0"/>
    <n v="0"/>
    <n v="4368640.9800000004"/>
    <n v="4368640.9800000004"/>
    <n v="1384817.02"/>
    <n v="0.75930700806367235"/>
  </r>
  <r>
    <s v="21375107"/>
    <s v="CENTRO CULTURAL E HISTÓRICO JOSÉ FIGUERE"/>
    <x v="8"/>
    <s v="001"/>
    <x v="0"/>
    <s v=""/>
    <n v="151918193"/>
    <n v="151918193"/>
    <n v="151918193"/>
    <n v="0"/>
    <n v="0"/>
    <n v="0"/>
    <n v="144874489.22999999"/>
    <n v="144087498.24000001"/>
    <n v="7043703.7699999996"/>
    <n v="0.9536348897330551"/>
  </r>
  <r>
    <s v="21375107"/>
    <s v="CENTRO CULTURAL E HISTÓRICO JOSÉ FIGUERE"/>
    <x v="8"/>
    <s v="001"/>
    <x v="1"/>
    <s v="REMUNERACIONES"/>
    <n v="125606085"/>
    <n v="125606085"/>
    <n v="125606085"/>
    <n v="0"/>
    <n v="0"/>
    <n v="0"/>
    <n v="123584743.02"/>
    <n v="122797752.03"/>
    <n v="2021341.98"/>
    <n v="0.98390729254876463"/>
  </r>
  <r>
    <s v="21375107"/>
    <s v="CENTRO CULTURAL E HISTÓRICO JOSÉ FIGUERE"/>
    <x v="8"/>
    <s v="001"/>
    <x v="2"/>
    <s v="REMUNERACIONES BASICAS"/>
    <n v="60343632"/>
    <n v="60343632"/>
    <n v="60343632"/>
    <n v="0"/>
    <n v="0"/>
    <n v="0"/>
    <n v="59960906.859999999"/>
    <n v="59426998.020000003"/>
    <n v="382725.14"/>
    <n v="0.99365757202019256"/>
  </r>
  <r>
    <s v="21375107"/>
    <s v="CENTRO CULTURAL E HISTÓRICO JOSÉ FIGUERE"/>
    <x v="8"/>
    <s v="001"/>
    <x v="3"/>
    <s v="SUELDOS PARA CARGOS FIJOS"/>
    <n v="60343632"/>
    <n v="60343632"/>
    <n v="60343632"/>
    <n v="0"/>
    <n v="0"/>
    <n v="0"/>
    <n v="59960906.859999999"/>
    <n v="59426998.020000003"/>
    <n v="382725.14"/>
    <n v="0.99365757202019256"/>
  </r>
  <r>
    <s v="21375107"/>
    <s v="CENTRO CULTURAL E HISTÓRICO JOSÉ FIGUERE"/>
    <x v="8"/>
    <s v="001"/>
    <x v="5"/>
    <s v="REMUNERACIONES EVENTUALES"/>
    <n v="700000"/>
    <n v="686570"/>
    <n v="686570"/>
    <n v="0"/>
    <n v="0"/>
    <n v="0"/>
    <n v="686327.98"/>
    <n v="682697.94"/>
    <n v="242.02"/>
    <n v="0.99964749406469844"/>
  </r>
  <r>
    <s v="21375107"/>
    <s v="CENTRO CULTURAL E HISTÓRICO JOSÉ FIGUERE"/>
    <x v="8"/>
    <s v="001"/>
    <x v="6"/>
    <s v="TIEMPO EXTRAORDINARIO"/>
    <n v="700000"/>
    <n v="686570"/>
    <n v="686570"/>
    <n v="0"/>
    <n v="0"/>
    <n v="0"/>
    <n v="686327.98"/>
    <n v="682697.94"/>
    <n v="242.02"/>
    <n v="0.99964749406469844"/>
  </r>
  <r>
    <s v="21375107"/>
    <s v="CENTRO CULTURAL E HISTÓRICO JOSÉ FIGUERE"/>
    <x v="8"/>
    <s v="001"/>
    <x v="7"/>
    <s v="INCENTIVOS SALARIALES"/>
    <n v="45260330"/>
    <n v="45273760"/>
    <n v="45273760"/>
    <n v="0"/>
    <n v="0"/>
    <n v="0"/>
    <n v="43736643.18"/>
    <n v="43487191.07"/>
    <n v="1537116.82"/>
    <n v="0.96604839492014805"/>
  </r>
  <r>
    <s v="21375107"/>
    <s v="CENTRO CULTURAL E HISTÓRICO JOSÉ FIGUERE"/>
    <x v="8"/>
    <s v="001"/>
    <x v="8"/>
    <s v="RETRIBUCION POR AÑOS SERVIDOS"/>
    <n v="13000000"/>
    <n v="13000000"/>
    <n v="13000000"/>
    <n v="0"/>
    <n v="0"/>
    <n v="0"/>
    <n v="11750644.58"/>
    <n v="11644372.699999999"/>
    <n v="1249355.42"/>
    <n v="0.9038957369230769"/>
  </r>
  <r>
    <s v="21375107"/>
    <s v="CENTRO CULTURAL E HISTÓRICO JOSÉ FIGUERE"/>
    <x v="8"/>
    <s v="001"/>
    <x v="9"/>
    <s v="RESTRICCION AL EJERCICIO LIBERAL DE LA PROFESION"/>
    <n v="12382920"/>
    <n v="12382920"/>
    <n v="12382920"/>
    <n v="0"/>
    <n v="0"/>
    <n v="0"/>
    <n v="12355689.050000001"/>
    <n v="12246043.02"/>
    <n v="27230.95"/>
    <n v="0.99780092659889597"/>
  </r>
  <r>
    <s v="21375107"/>
    <s v="CENTRO CULTURAL E HISTÓRICO JOSÉ FIGUERE"/>
    <x v="8"/>
    <s v="001"/>
    <x v="10"/>
    <s v="DECIMOTERCER MES"/>
    <n v="8174209"/>
    <n v="8174209"/>
    <n v="8174209"/>
    <n v="0"/>
    <n v="0"/>
    <n v="0"/>
    <n v="8132841.2199999997"/>
    <n v="8132841.2199999997"/>
    <n v="41367.78"/>
    <n v="0.99493923142899821"/>
  </r>
  <r>
    <s v="21375107"/>
    <s v="CENTRO CULTURAL E HISTÓRICO JOSÉ FIGUERE"/>
    <x v="8"/>
    <s v="001"/>
    <x v="11"/>
    <s v="SALARIO ESCOLAR"/>
    <n v="7703201"/>
    <n v="7716631"/>
    <n v="7716631"/>
    <n v="0"/>
    <n v="0"/>
    <n v="0"/>
    <n v="7716630.9299999997"/>
    <n v="7716630.9299999997"/>
    <n v="7.0000000000000007E-2"/>
    <n v="0.99999999092868375"/>
  </r>
  <r>
    <s v="21375107"/>
    <s v="CENTRO CULTURAL E HISTÓRICO JOSÉ FIGUERE"/>
    <x v="8"/>
    <s v="001"/>
    <x v="12"/>
    <s v="OTROS INCENTIVOS SALARIALES"/>
    <n v="4000000"/>
    <n v="4000000"/>
    <n v="4000000"/>
    <n v="0"/>
    <n v="0"/>
    <n v="0"/>
    <n v="3780837.4"/>
    <n v="3747303.2"/>
    <n v="219162.6"/>
    <n v="0.94520934999999995"/>
  </r>
  <r>
    <s v="21375107"/>
    <s v="CENTRO CULTURAL E HISTÓRICO JOSÉ FIGUERE"/>
    <x v="8"/>
    <s v="001"/>
    <x v="13"/>
    <s v="CONTRIB. PATRONALES AL DES. Y LA SEGURIDAD SOCIAL"/>
    <n v="9567651"/>
    <n v="9567651"/>
    <n v="9567651"/>
    <n v="0"/>
    <n v="0"/>
    <n v="0"/>
    <n v="9500513"/>
    <n v="9500513"/>
    <n v="67138"/>
    <n v="0.99298281260468213"/>
  </r>
  <r>
    <s v="21375107"/>
    <s v="CENTRO CULTURAL E HISTÓRICO JOSÉ FIGUERE"/>
    <x v="8"/>
    <s v="001"/>
    <x v="190"/>
    <s v="CCSS CONTRIBUCION PATRONAL SEGURO SALUD (CONTRIBUCION PATRONAL SEGURO DE SALUD, SEGUN LEY NO. 17 DEL 22 DE OCTUBRE DE 1943, LEY"/>
    <n v="9077002"/>
    <n v="9077002"/>
    <n v="9077002"/>
    <n v="0"/>
    <n v="0"/>
    <n v="0"/>
    <n v="9034245"/>
    <n v="9034245"/>
    <n v="42757"/>
    <n v="0.99528952400803705"/>
  </r>
  <r>
    <s v="21375107"/>
    <s v="CENTRO CULTURAL E HISTÓRICO JOSÉ FIGUERE"/>
    <x v="8"/>
    <s v="001"/>
    <x v="191"/>
    <s v="BANCO POPULAR Y DE DESARROLLO COMUNAL. (BPDC) (SEGUN LEY NO. 4351 DEL 11 DE JULIO DE 1969, LEY ORGANICA DEL B.P.D.C.)."/>
    <n v="490649"/>
    <n v="490649"/>
    <n v="490649"/>
    <n v="0"/>
    <n v="0"/>
    <n v="0"/>
    <n v="466268"/>
    <n v="466268"/>
    <n v="24381"/>
    <n v="0.95030867279868092"/>
  </r>
  <r>
    <s v="21375107"/>
    <s v="CENTRO CULTURAL E HISTÓRICO JOSÉ FIGUERE"/>
    <x v="8"/>
    <s v="001"/>
    <x v="16"/>
    <s v="CONTRIB PATRONALES A FOND PENS Y OTROS FOND CAPIT."/>
    <n v="9734472"/>
    <n v="9734472"/>
    <n v="9734472"/>
    <n v="0"/>
    <n v="0"/>
    <n v="0"/>
    <n v="9700352"/>
    <n v="9700352"/>
    <n v="34120"/>
    <n v="0.99649493059305116"/>
  </r>
  <r>
    <s v="21375107"/>
    <s v="CENTRO CULTURAL E HISTÓRICO JOSÉ FIGUERE"/>
    <x v="8"/>
    <s v="001"/>
    <x v="192"/>
    <s v="CCSS CONTRIBUCION PATRONAL SEGURO PENSIONES (CONTRIBUCION PATRONAL SEGURO DE PENSIONES, SEGUN LEY NO. 17 DEL 22 DE OCTUBRE DE 1943, LEY"/>
    <n v="5318633"/>
    <n v="5318633"/>
    <n v="5318633"/>
    <n v="0"/>
    <n v="0"/>
    <n v="0"/>
    <n v="5294973"/>
    <n v="5294973"/>
    <n v="23660"/>
    <n v="0.99555148851217967"/>
  </r>
  <r>
    <s v="21375107"/>
    <s v="CENTRO CULTURAL E HISTÓRICO JOSÉ FIGUERE"/>
    <x v="8"/>
    <s v="001"/>
    <x v="193"/>
    <s v="CCSS APORTE PATRONAL REGIMEN PENSIONES (APORTE PATRONAL AL REGIMEN DE PENSIONES, SEGUN LEY DE PROTECCION AL TRABAJADOR NO. 7983 DEL 16"/>
    <n v="2943893"/>
    <n v="2943893"/>
    <n v="2943893"/>
    <n v="0"/>
    <n v="0"/>
    <n v="0"/>
    <n v="2943893"/>
    <n v="2943893"/>
    <n v="0"/>
    <n v="1"/>
  </r>
  <r>
    <s v="21375107"/>
    <s v="CENTRO CULTURAL E HISTÓRICO JOSÉ FIGUERE"/>
    <x v="8"/>
    <s v="001"/>
    <x v="194"/>
    <s v="CCSS APORTE PATRONAL FONDO CAPITALIZACION LABORAL (APORTE PATRONAL AL FONDO DE CAPITALIZACION LABORAL, SEGUN LEY DE PROTECCION AL TRABAJADOR"/>
    <n v="1471946"/>
    <n v="1471946"/>
    <n v="1471946"/>
    <n v="0"/>
    <n v="0"/>
    <n v="0"/>
    <n v="1461486"/>
    <n v="1461486"/>
    <n v="10460"/>
    <n v="0.99289376104829929"/>
  </r>
  <r>
    <s v="21375107"/>
    <s v="CENTRO CULTURAL E HISTÓRICO JOSÉ FIGUERE"/>
    <x v="8"/>
    <s v="001"/>
    <x v="21"/>
    <s v="SERVICIOS"/>
    <n v="18410000"/>
    <n v="18410000"/>
    <n v="18410000"/>
    <n v="0"/>
    <n v="0"/>
    <n v="0"/>
    <n v="14377615.970000001"/>
    <n v="14377615.970000001"/>
    <n v="4032384.03"/>
    <n v="0.78096773329712121"/>
  </r>
  <r>
    <s v="21375107"/>
    <s v="CENTRO CULTURAL E HISTÓRICO JOSÉ FIGUERE"/>
    <x v="8"/>
    <s v="001"/>
    <x v="22"/>
    <s v="ALQUILERE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159"/>
    <s v="ALQUILER DE EDIFICIOS, LOCALES Y TERRENO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24"/>
    <s v="SERVICIOS BASICOS"/>
    <n v="2430000"/>
    <n v="3390000"/>
    <n v="3390000"/>
    <n v="0"/>
    <n v="0"/>
    <n v="0"/>
    <n v="2720612.4"/>
    <n v="2720612.4"/>
    <n v="669387.6"/>
    <n v="0.80254053097345135"/>
  </r>
  <r>
    <s v="21375107"/>
    <s v="CENTRO CULTURAL E HISTÓRICO JOSÉ FIGUERE"/>
    <x v="8"/>
    <s v="001"/>
    <x v="25"/>
    <s v="SERVICIO DE AGUA Y ALCANTARILLADO"/>
    <n v="600000"/>
    <n v="1400000"/>
    <n v="1400000"/>
    <n v="0"/>
    <n v="0"/>
    <n v="0"/>
    <n v="812232"/>
    <n v="812232"/>
    <n v="587768"/>
    <n v="0.58016571428571428"/>
  </r>
  <r>
    <s v="21375107"/>
    <s v="CENTRO CULTURAL E HISTÓRICO JOSÉ FIGUERE"/>
    <x v="8"/>
    <s v="001"/>
    <x v="26"/>
    <s v="SERVICIO DE ENERGIA ELECTRICA"/>
    <n v="960000"/>
    <n v="960000"/>
    <n v="960000"/>
    <n v="0"/>
    <n v="0"/>
    <n v="0"/>
    <n v="901040.51"/>
    <n v="901040.51"/>
    <n v="58959.49"/>
    <n v="0.93858386458333332"/>
  </r>
  <r>
    <s v="21375107"/>
    <s v="CENTRO CULTURAL E HISTÓRICO JOSÉ FIGUERE"/>
    <x v="8"/>
    <s v="001"/>
    <x v="27"/>
    <s v="SERVICIO DE TELECOMUNICACIONES"/>
    <n v="540000"/>
    <n v="718000"/>
    <n v="718000"/>
    <n v="0"/>
    <n v="0"/>
    <n v="0"/>
    <n v="695977.21"/>
    <n v="695977.21"/>
    <n v="22022.79"/>
    <n v="0.96932759052924788"/>
  </r>
  <r>
    <s v="21375107"/>
    <s v="CENTRO CULTURAL E HISTÓRICO JOSÉ FIGUERE"/>
    <x v="8"/>
    <s v="001"/>
    <x v="28"/>
    <s v="OTROS SERVICIOS BASICOS"/>
    <n v="330000"/>
    <n v="312000"/>
    <n v="312000"/>
    <n v="0"/>
    <n v="0"/>
    <n v="0"/>
    <n v="311362.68"/>
    <n v="311362.68"/>
    <n v="637.32000000000005"/>
    <n v="0.99795730769230762"/>
  </r>
  <r>
    <s v="21375107"/>
    <s v="CENTRO CULTURAL E HISTÓRICO JOSÉ FIGUERE"/>
    <x v="8"/>
    <s v="001"/>
    <x v="29"/>
    <s v="SERVICIOS COMERCIALES Y FINANCIEROS"/>
    <n v="1800000"/>
    <n v="1350000"/>
    <n v="1350000"/>
    <n v="0"/>
    <n v="0"/>
    <n v="0"/>
    <n v="1050591.5"/>
    <n v="1050591.5"/>
    <n v="299408.5"/>
    <n v="0.77821592592592592"/>
  </r>
  <r>
    <s v="21375107"/>
    <s v="CENTRO CULTURAL E HISTÓRICO JOSÉ FIGUERE"/>
    <x v="8"/>
    <s v="001"/>
    <x v="30"/>
    <s v="INFORMACION"/>
    <n v="100000"/>
    <n v="100000"/>
    <n v="100000"/>
    <n v="0"/>
    <n v="0"/>
    <n v="0"/>
    <n v="24272.400000000001"/>
    <n v="24272.400000000001"/>
    <n v="75727.600000000006"/>
    <n v="0.24272400000000002"/>
  </r>
  <r>
    <s v="21375107"/>
    <s v="CENTRO CULTURAL E HISTÓRICO JOSÉ FIGUERE"/>
    <x v="8"/>
    <s v="001"/>
    <x v="32"/>
    <s v="IMPRESION, ENCUADERNACION Y OTROS"/>
    <n v="100000"/>
    <n v="0"/>
    <n v="0"/>
    <n v="0"/>
    <n v="0"/>
    <n v="0"/>
    <n v="0"/>
    <n v="0"/>
    <n v="0"/>
    <n v="0"/>
  </r>
  <r>
    <s v="21375107"/>
    <s v="CENTRO CULTURAL E HISTÓRICO JOSÉ FIGUERE"/>
    <x v="8"/>
    <s v="001"/>
    <x v="33"/>
    <s v="COMIS. Y GASTOS POR SERV. FINANCIEROS Y COMERCIAL."/>
    <n v="1500000"/>
    <n v="1190000"/>
    <n v="1190000"/>
    <n v="0"/>
    <n v="0"/>
    <n v="0"/>
    <n v="968661.98"/>
    <n v="968661.98"/>
    <n v="221338.02"/>
    <n v="0.81400166386554618"/>
  </r>
  <r>
    <s v="21375107"/>
    <s v="CENTRO CULTURAL E HISTÓRICO JOSÉ FIGUERE"/>
    <x v="8"/>
    <s v="001"/>
    <x v="34"/>
    <s v="SERVICIOS DE TECNOLOGIAS DE INFORMACION"/>
    <n v="100000"/>
    <n v="60000"/>
    <n v="60000"/>
    <n v="0"/>
    <n v="0"/>
    <n v="0"/>
    <n v="57657.120000000003"/>
    <n v="57657.120000000003"/>
    <n v="2342.88"/>
    <n v="0.96095200000000003"/>
  </r>
  <r>
    <s v="21375107"/>
    <s v="CENTRO CULTURAL E HISTÓRICO JOSÉ FIGUERE"/>
    <x v="8"/>
    <s v="001"/>
    <x v="35"/>
    <s v="SERVICIOS DE GESTION Y APOYO"/>
    <n v="7500000"/>
    <n v="6810000"/>
    <n v="6810000"/>
    <n v="0"/>
    <n v="0"/>
    <n v="0"/>
    <n v="4819557.2300000004"/>
    <n v="4819557.2300000004"/>
    <n v="1990442.77"/>
    <n v="0.70771765491923644"/>
  </r>
  <r>
    <s v="21375107"/>
    <s v="CENTRO CULTURAL E HISTÓRICO JOSÉ FIGUERE"/>
    <x v="8"/>
    <s v="001"/>
    <x v="38"/>
    <s v="SERVICIOS GENERALES"/>
    <n v="7000000"/>
    <n v="6200000"/>
    <n v="6200000"/>
    <n v="0"/>
    <n v="0"/>
    <n v="0"/>
    <n v="4241662.45"/>
    <n v="4241662.45"/>
    <n v="1958337.55"/>
    <n v="0.68413910483870966"/>
  </r>
  <r>
    <s v="21375107"/>
    <s v="CENTRO CULTURAL E HISTÓRICO JOSÉ FIGUERE"/>
    <x v="8"/>
    <s v="001"/>
    <x v="39"/>
    <s v="OTROS SERVICIOS DE GESTION Y APOYO"/>
    <n v="500000"/>
    <n v="610000"/>
    <n v="610000"/>
    <n v="0"/>
    <n v="0"/>
    <n v="0"/>
    <n v="577894.78"/>
    <n v="577894.78"/>
    <n v="32105.22"/>
    <n v="0.94736849180327876"/>
  </r>
  <r>
    <s v="21375107"/>
    <s v="CENTRO CULTURAL E HISTÓRICO JOSÉ FIGUERE"/>
    <x v="8"/>
    <s v="001"/>
    <x v="40"/>
    <s v="GASTOS DE VIAJE Y DE TRANSPORTE"/>
    <n v="500000"/>
    <n v="700000"/>
    <n v="700000"/>
    <n v="0"/>
    <n v="0"/>
    <n v="0"/>
    <n v="668090"/>
    <n v="668090"/>
    <n v="31910"/>
    <n v="0.95441428571428566"/>
  </r>
  <r>
    <s v="21375107"/>
    <s v="CENTRO CULTURAL E HISTÓRICO JOSÉ FIGUERE"/>
    <x v="8"/>
    <s v="001"/>
    <x v="41"/>
    <s v="TRANSPORTE DENTRO DEL PAIS"/>
    <n v="100000"/>
    <n v="100000"/>
    <n v="100000"/>
    <n v="0"/>
    <n v="0"/>
    <n v="0"/>
    <n v="92690"/>
    <n v="92690"/>
    <n v="7310"/>
    <n v="0.92689999999999995"/>
  </r>
  <r>
    <s v="21375107"/>
    <s v="CENTRO CULTURAL E HISTÓRICO JOSÉ FIGUERE"/>
    <x v="8"/>
    <s v="001"/>
    <x v="42"/>
    <s v="VIATICOS DENTRO DEL PAIS"/>
    <n v="400000"/>
    <n v="600000"/>
    <n v="600000"/>
    <n v="0"/>
    <n v="0"/>
    <n v="0"/>
    <n v="575400"/>
    <n v="575400"/>
    <n v="24600"/>
    <n v="0.95899999999999996"/>
  </r>
  <r>
    <s v="21375107"/>
    <s v="CENTRO CULTURAL E HISTÓRICO JOSÉ FIGUERE"/>
    <x v="8"/>
    <s v="001"/>
    <x v="45"/>
    <s v="SEGUROS, REASEGUROS Y OTRAS OBLIGACIONES"/>
    <n v="2700000"/>
    <n v="2700000"/>
    <n v="2700000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46"/>
    <s v="SEGUROS"/>
    <n v="2700000"/>
    <n v="2700000"/>
    <n v="2700000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51"/>
    <s v="MANTENIMIENTO Y REPARACION"/>
    <n v="3060000"/>
    <n v="3190000"/>
    <n v="3190000"/>
    <n v="0"/>
    <n v="0"/>
    <n v="0"/>
    <n v="2279198.96"/>
    <n v="2279198.96"/>
    <n v="910801.04"/>
    <n v="0.71448243260188082"/>
  </r>
  <r>
    <s v="21375107"/>
    <s v="CENTRO CULTURAL E HISTÓRICO JOSÉ FIGUERE"/>
    <x v="8"/>
    <s v="001"/>
    <x v="52"/>
    <s v="MANTENIMIENTO DE EDIFICIOS, LOCALES Y TERRENOS"/>
    <n v="500000"/>
    <n v="725000"/>
    <n v="725000"/>
    <n v="0"/>
    <n v="0"/>
    <n v="0"/>
    <n v="699470"/>
    <n v="699470"/>
    <n v="25530"/>
    <n v="0.9647862068965517"/>
  </r>
  <r>
    <s v="21375107"/>
    <s v="CENTRO CULTURAL E HISTÓRICO JOSÉ FIGUERE"/>
    <x v="8"/>
    <s v="001"/>
    <x v="54"/>
    <s v="MANT. Y REPARACION DE EQUIPO DE TRANSPORTE"/>
    <n v="500000"/>
    <n v="500000"/>
    <n v="500000"/>
    <n v="0"/>
    <n v="0"/>
    <n v="0"/>
    <n v="257640.67"/>
    <n v="257640.67"/>
    <n v="242359.33"/>
    <n v="0.51528134000000003"/>
  </r>
  <r>
    <s v="21375107"/>
    <s v="CENTRO CULTURAL E HISTÓRICO JOSÉ FIGUERE"/>
    <x v="8"/>
    <s v="001"/>
    <x v="119"/>
    <s v="MANT. Y REPARACION DE EQUIPO DE COMUNICAC."/>
    <n v="200000"/>
    <n v="200000"/>
    <n v="200000"/>
    <n v="0"/>
    <n v="0"/>
    <n v="0"/>
    <n v="199999.01"/>
    <n v="199999.01"/>
    <n v="0.99"/>
    <n v="0.99999505"/>
  </r>
  <r>
    <s v="21375107"/>
    <s v="CENTRO CULTURAL E HISTÓRICO JOSÉ FIGUERE"/>
    <x v="8"/>
    <s v="001"/>
    <x v="55"/>
    <s v="MANT. Y REPARACION DE EQUIPO Y MOBILIARIO DE OFIC."/>
    <n v="1000000"/>
    <n v="775000"/>
    <n v="775000"/>
    <n v="0"/>
    <n v="0"/>
    <n v="0"/>
    <n v="341549.28"/>
    <n v="341549.28"/>
    <n v="433450.72"/>
    <n v="0.44070874838709678"/>
  </r>
  <r>
    <s v="21375107"/>
    <s v="CENTRO CULTURAL E HISTÓRICO JOSÉ FIGUERE"/>
    <x v="8"/>
    <s v="001"/>
    <x v="56"/>
    <s v="MANT. Y REP. DE EQUIPO DE COMPUTO Y SIST. DE INF."/>
    <n v="360000"/>
    <n v="490000"/>
    <n v="490000"/>
    <n v="0"/>
    <n v="0"/>
    <n v="0"/>
    <n v="489000"/>
    <n v="489000"/>
    <n v="1000"/>
    <n v="0.99795918367346936"/>
  </r>
  <r>
    <s v="21375107"/>
    <s v="CENTRO CULTURAL E HISTÓRICO JOSÉ FIGUERE"/>
    <x v="8"/>
    <s v="001"/>
    <x v="57"/>
    <s v="MANTENIMIENTO Y REPARACION DE OTROS EQUIPOS"/>
    <n v="500000"/>
    <n v="500000"/>
    <n v="500000"/>
    <n v="0"/>
    <n v="0"/>
    <n v="0"/>
    <n v="291540"/>
    <n v="291540"/>
    <n v="208460"/>
    <n v="0.58308000000000004"/>
  </r>
  <r>
    <s v="21375107"/>
    <s v="CENTRO CULTURAL E HISTÓRICO JOSÉ FIGUERE"/>
    <x v="8"/>
    <s v="001"/>
    <x v="58"/>
    <s v="IMPUESTOS"/>
    <n v="400000"/>
    <n v="270000"/>
    <n v="270000"/>
    <n v="0"/>
    <n v="0"/>
    <n v="0"/>
    <n v="186611"/>
    <n v="186611"/>
    <n v="83389"/>
    <n v="0.69115185185185191"/>
  </r>
  <r>
    <s v="21375107"/>
    <s v="CENTRO CULTURAL E HISTÓRICO JOSÉ FIGUERE"/>
    <x v="8"/>
    <s v="001"/>
    <x v="59"/>
    <s v="OTROS IMPUESTOS"/>
    <n v="400000"/>
    <n v="270000"/>
    <n v="270000"/>
    <n v="0"/>
    <n v="0"/>
    <n v="0"/>
    <n v="186611"/>
    <n v="186611"/>
    <n v="83389"/>
    <n v="0.69115185185185191"/>
  </r>
  <r>
    <s v="21375107"/>
    <s v="CENTRO CULTURAL E HISTÓRICO JOSÉ FIGUERE"/>
    <x v="8"/>
    <s v="001"/>
    <x v="62"/>
    <s v="MATERIALES Y SUMINISTROS"/>
    <n v="2316147"/>
    <n v="2316147"/>
    <n v="2316147"/>
    <n v="0"/>
    <n v="0"/>
    <n v="0"/>
    <n v="1927528.49"/>
    <n v="1927528.49"/>
    <n v="388618.51"/>
    <n v="0.83221336555926717"/>
  </r>
  <r>
    <s v="21375107"/>
    <s v="CENTRO CULTURAL E HISTÓRICO JOSÉ FIGUERE"/>
    <x v="8"/>
    <s v="001"/>
    <x v="63"/>
    <s v="PRODUCTOS QUIMICOS Y CONEXOS"/>
    <n v="1000000"/>
    <n v="1000000"/>
    <n v="1000000"/>
    <n v="0"/>
    <n v="0"/>
    <n v="0"/>
    <n v="830965"/>
    <n v="830965"/>
    <n v="169035"/>
    <n v="0.83096499999999995"/>
  </r>
  <r>
    <s v="21375107"/>
    <s v="CENTRO CULTURAL E HISTÓRICO JOSÉ FIGUERE"/>
    <x v="8"/>
    <s v="001"/>
    <x v="64"/>
    <s v="COMBUSTIBLES Y LUBRICANTES"/>
    <n v="900000"/>
    <n v="900000"/>
    <n v="900000"/>
    <n v="0"/>
    <n v="0"/>
    <n v="0"/>
    <n v="730965"/>
    <n v="730965"/>
    <n v="169035"/>
    <n v="0.81218333333333337"/>
  </r>
  <r>
    <s v="21375107"/>
    <s v="CENTRO CULTURAL E HISTÓRICO JOSÉ FIGUERE"/>
    <x v="8"/>
    <s v="001"/>
    <x v="65"/>
    <s v="TINTAS, PINTURAS Y DILUYENTES"/>
    <n v="100000"/>
    <n v="100000"/>
    <n v="100000"/>
    <n v="0"/>
    <n v="0"/>
    <n v="0"/>
    <n v="100000"/>
    <n v="100000"/>
    <n v="0"/>
    <n v="1"/>
  </r>
  <r>
    <s v="21375107"/>
    <s v="CENTRO CULTURAL E HISTÓRICO JOSÉ FIGUERE"/>
    <x v="8"/>
    <s v="001"/>
    <x v="66"/>
    <s v="ALIMENTOS Y PRODUCTOS AGROPECUARIOS"/>
    <n v="300000"/>
    <n v="300000"/>
    <n v="300000"/>
    <n v="0"/>
    <n v="0"/>
    <n v="0"/>
    <n v="173905.73"/>
    <n v="173905.73"/>
    <n v="126094.27"/>
    <n v="0.57968576666666671"/>
  </r>
  <r>
    <s v="21375107"/>
    <s v="CENTRO CULTURAL E HISTÓRICO JOSÉ FIGUERE"/>
    <x v="8"/>
    <s v="001"/>
    <x v="68"/>
    <s v="ALIMENTOS Y BEBIDAS"/>
    <n v="300000"/>
    <n v="300000"/>
    <n v="300000"/>
    <n v="0"/>
    <n v="0"/>
    <n v="0"/>
    <n v="173905.73"/>
    <n v="173905.73"/>
    <n v="126094.27"/>
    <n v="0.57968576666666671"/>
  </r>
  <r>
    <s v="21375107"/>
    <s v="CENTRO CULTURAL E HISTÓRICO JOSÉ FIGUERE"/>
    <x v="8"/>
    <s v="001"/>
    <x v="69"/>
    <s v="MATERIALES Y PROD DE USO EN LA CONSTRUC Y MANT."/>
    <n v="200000"/>
    <n v="200000"/>
    <n v="200000"/>
    <n v="0"/>
    <n v="0"/>
    <n v="0"/>
    <n v="199999.67"/>
    <n v="199999.67"/>
    <n v="0.33"/>
    <n v="0.99999835000000004"/>
  </r>
  <r>
    <s v="21375107"/>
    <s v="CENTRO CULTURAL E HISTÓRICO JOSÉ FIGUERE"/>
    <x v="8"/>
    <s v="001"/>
    <x v="70"/>
    <s v="MAT. Y PROD. ELECTRICOS, TELEFONICOS Y DE COMPUTO"/>
    <n v="200000"/>
    <n v="200000"/>
    <n v="200000"/>
    <n v="0"/>
    <n v="0"/>
    <n v="0"/>
    <n v="199999.67"/>
    <n v="199999.67"/>
    <n v="0.33"/>
    <n v="0.99999835000000004"/>
  </r>
  <r>
    <s v="21375107"/>
    <s v="CENTRO CULTURAL E HISTÓRICO JOSÉ FIGUERE"/>
    <x v="8"/>
    <s v="001"/>
    <x v="71"/>
    <s v="HERRAMIENTAS, REPUESTOS Y ACCESORIOS"/>
    <n v="216147"/>
    <n v="216147"/>
    <n v="216147"/>
    <n v="0"/>
    <n v="0"/>
    <n v="0"/>
    <n v="123819.37"/>
    <n v="123819.37"/>
    <n v="92327.63"/>
    <n v="0.57284796920614212"/>
  </r>
  <r>
    <s v="21375107"/>
    <s v="CENTRO CULTURAL E HISTÓRICO JOSÉ FIGUERE"/>
    <x v="8"/>
    <s v="001"/>
    <x v="72"/>
    <s v="HERRAMIENTAS E INSTRUMENTOS"/>
    <n v="100000"/>
    <n v="100000"/>
    <n v="100000"/>
    <n v="0"/>
    <n v="0"/>
    <n v="0"/>
    <n v="99754.35"/>
    <n v="99754.35"/>
    <n v="245.65"/>
    <n v="0.99754350000000003"/>
  </r>
  <r>
    <s v="21375107"/>
    <s v="CENTRO CULTURAL E HISTÓRICO JOSÉ FIGUERE"/>
    <x v="8"/>
    <s v="001"/>
    <x v="73"/>
    <s v="REPUESTOS Y ACCESORIOS"/>
    <n v="116147"/>
    <n v="116147"/>
    <n v="116147"/>
    <n v="0"/>
    <n v="0"/>
    <n v="0"/>
    <n v="24065.02"/>
    <n v="24065.02"/>
    <n v="92081.98"/>
    <n v="0.20719450351709473"/>
  </r>
  <r>
    <s v="21375107"/>
    <s v="CENTRO CULTURAL E HISTÓRICO JOSÉ FIGUERE"/>
    <x v="8"/>
    <s v="001"/>
    <x v="74"/>
    <s v="UTILES, MATERIALES Y SUMINISTROS DIVERSOS"/>
    <n v="600000"/>
    <n v="600000"/>
    <n v="600000"/>
    <n v="0"/>
    <n v="0"/>
    <n v="0"/>
    <n v="598838.72"/>
    <n v="598838.72"/>
    <n v="1161.28"/>
    <n v="0.99806453333333334"/>
  </r>
  <r>
    <s v="21375107"/>
    <s v="CENTRO CULTURAL E HISTÓRICO JOSÉ FIGUERE"/>
    <x v="8"/>
    <s v="001"/>
    <x v="75"/>
    <s v="UTILES Y MATERIALES DE OFICINA Y COMPUTO"/>
    <n v="200000"/>
    <n v="200000"/>
    <n v="200000"/>
    <n v="0"/>
    <n v="0"/>
    <n v="0"/>
    <n v="199255.33"/>
    <n v="199255.33"/>
    <n v="744.67"/>
    <n v="0.99627664999999999"/>
  </r>
  <r>
    <s v="21375107"/>
    <s v="CENTRO CULTURAL E HISTÓRICO JOSÉ FIGUERE"/>
    <x v="8"/>
    <s v="001"/>
    <x v="76"/>
    <s v="PRODUCTOS DE PAPEL, CARTON E IMPRESOS"/>
    <n v="200000"/>
    <n v="200000"/>
    <n v="200000"/>
    <n v="0"/>
    <n v="0"/>
    <n v="0"/>
    <n v="199601.89"/>
    <n v="199601.89"/>
    <n v="398.11"/>
    <n v="0.99800945000000008"/>
  </r>
  <r>
    <s v="21375107"/>
    <s v="CENTRO CULTURAL E HISTÓRICO JOSÉ FIGUERE"/>
    <x v="8"/>
    <s v="001"/>
    <x v="77"/>
    <s v="UTILES Y MATERIALES DE LIMPIEZA"/>
    <n v="200000"/>
    <n v="200000"/>
    <n v="200000"/>
    <n v="0"/>
    <n v="0"/>
    <n v="0"/>
    <n v="199981.5"/>
    <n v="199981.5"/>
    <n v="18.5"/>
    <n v="0.99990749999999995"/>
  </r>
  <r>
    <s v="21375107"/>
    <s v="CENTRO CULTURAL E HISTÓRICO JOSÉ FIGUERE"/>
    <x v="8"/>
    <s v="001"/>
    <x v="80"/>
    <s v="TRANSFERENCIAS CORRIENTES"/>
    <n v="3585961"/>
    <n v="3585961"/>
    <n v="3585961"/>
    <n v="0"/>
    <n v="0"/>
    <n v="0"/>
    <n v="3487573.23"/>
    <n v="3487573.23"/>
    <n v="98387.77"/>
    <n v="0.97256306747340526"/>
  </r>
  <r>
    <s v="21375107"/>
    <s v="CENTRO CULTURAL E HISTÓRICO JOSÉ FIGUERE"/>
    <x v="8"/>
    <s v="001"/>
    <x v="81"/>
    <s v="TRANSFERENCIAS CORRIENTES AL SECTOR PUBLICO"/>
    <n v="1785961"/>
    <n v="1785961"/>
    <n v="1785961"/>
    <n v="0"/>
    <n v="0"/>
    <n v="0"/>
    <n v="1751768.85"/>
    <n v="1751768.85"/>
    <n v="34192.15"/>
    <n v="0.98085504106752619"/>
  </r>
  <r>
    <s v="21375107"/>
    <s v="CENTRO CULTURAL E HISTÓRICO JOSÉ FIGUERE"/>
    <x v="8"/>
    <s v="001"/>
    <x v="195"/>
    <s v="CCSS CONTRIBUCION ESTATAL SEGURO PENSIONES (CONTRIBUCION ESTATAL AL SEGURO DE PENSIONES, SEGUN LEY NO. 17 DEL 22 DE OCTUBRE DE 1943, LEY"/>
    <n v="1540637"/>
    <n v="1540637"/>
    <n v="1540637"/>
    <n v="0"/>
    <n v="0"/>
    <n v="0"/>
    <n v="1511141.26"/>
    <n v="1511141.26"/>
    <n v="29495.74"/>
    <n v="0.98085484121178446"/>
  </r>
  <r>
    <s v="21375107"/>
    <s v="CENTRO CULTURAL E HISTÓRICO JOSÉ FIGUERE"/>
    <x v="8"/>
    <s v="001"/>
    <x v="196"/>
    <s v="CCSS CONTRIBUCION ESTATAL SEGURO SALUD (CONTRIBUCION ESTATAL AL SEGURO DE SALUD, SEGUN LEY NO. 17 DEL 22 DE OCTUBRE DE 1943, LEY"/>
    <n v="245324"/>
    <n v="245324"/>
    <n v="245324"/>
    <n v="0"/>
    <n v="0"/>
    <n v="0"/>
    <n v="240627.59"/>
    <n v="240627.59"/>
    <n v="4696.41"/>
    <n v="0.98085629616344094"/>
  </r>
  <r>
    <s v="21375107"/>
    <s v="CENTRO CULTURAL E HISTÓRICO JOSÉ FIGUERE"/>
    <x v="8"/>
    <s v="001"/>
    <x v="85"/>
    <s v="TRANSFERENCIAS CORRIENTES A PERSONAS"/>
    <n v="1500000"/>
    <n v="1500000"/>
    <n v="1500000"/>
    <n v="0"/>
    <n v="0"/>
    <n v="0"/>
    <n v="1500000"/>
    <n v="1500000"/>
    <n v="0"/>
    <n v="1"/>
  </r>
  <r>
    <s v="21375107"/>
    <s v="CENTRO CULTURAL E HISTÓRICO JOSÉ FIGUERE"/>
    <x v="8"/>
    <s v="001"/>
    <x v="87"/>
    <s v="OTRAS TRANSFERENCIAS A PERSONAS"/>
    <n v="1500000"/>
    <n v="1500000"/>
    <n v="1500000"/>
    <n v="0"/>
    <n v="0"/>
    <n v="0"/>
    <n v="1500000"/>
    <n v="1500000"/>
    <n v="0"/>
    <n v="1"/>
  </r>
  <r>
    <s v="21375107"/>
    <s v="CENTRO CULTURAL E HISTÓRICO JOSÉ FIGUERE"/>
    <x v="8"/>
    <s v="001"/>
    <x v="88"/>
    <s v="PRESTACIONES"/>
    <n v="300000"/>
    <n v="300000"/>
    <n v="300000"/>
    <n v="0"/>
    <n v="0"/>
    <n v="0"/>
    <n v="235804.38"/>
    <n v="235804.38"/>
    <n v="64195.62"/>
    <n v="0.78601460000000001"/>
  </r>
  <r>
    <s v="21375107"/>
    <s v="CENTRO CULTURAL E HISTÓRICO JOSÉ FIGUERE"/>
    <x v="8"/>
    <s v="001"/>
    <x v="90"/>
    <s v="OTRAS PRESTACIONES"/>
    <n v="300000"/>
    <n v="300000"/>
    <n v="300000"/>
    <n v="0"/>
    <n v="0"/>
    <n v="0"/>
    <n v="235804.38"/>
    <n v="235804.38"/>
    <n v="64195.62"/>
    <n v="0.78601460000000001"/>
  </r>
  <r>
    <s v="21375107"/>
    <s v="CENTRO CULTURAL E HISTÓRICO JOSÉ FIGUERE"/>
    <x v="8"/>
    <s v="280"/>
    <x v="100"/>
    <s v="BIENES DURADEROS"/>
    <n v="2000000"/>
    <n v="2000000"/>
    <n v="2000000"/>
    <n v="0"/>
    <n v="0"/>
    <n v="0"/>
    <n v="1497028.52"/>
    <n v="1497028.52"/>
    <n v="502971.48"/>
    <n v="0.74851425999999999"/>
  </r>
  <r>
    <s v="21375107"/>
    <s v="CENTRO CULTURAL E HISTÓRICO JOSÉ FIGUERE"/>
    <x v="8"/>
    <s v="280"/>
    <x v="110"/>
    <s v="BIENES DURADEROS DIVERSOS"/>
    <n v="2000000"/>
    <n v="2000000"/>
    <n v="2000000"/>
    <n v="0"/>
    <n v="0"/>
    <n v="0"/>
    <n v="1497028.52"/>
    <n v="1497028.52"/>
    <n v="502971.48"/>
    <n v="0.74851425999999999"/>
  </r>
  <r>
    <s v="21375107"/>
    <s v="CENTRO CULTURAL E HISTÓRICO JOSÉ FIGUERE"/>
    <x v="8"/>
    <s v="280"/>
    <x v="111"/>
    <s v="BIENES INTANGIBLES"/>
    <n v="2000000"/>
    <n v="2000000"/>
    <n v="2000000"/>
    <n v="0"/>
    <n v="0"/>
    <n v="0"/>
    <n v="1497028.52"/>
    <n v="1497028.52"/>
    <n v="502971.48"/>
    <n v="0.74851425999999999"/>
  </r>
  <r>
    <s v="21375108"/>
    <s v="CASA DE LA CULTURA DE PUNTARENAS"/>
    <x v="9"/>
    <s v="001"/>
    <x v="0"/>
    <s v=""/>
    <n v="154477753"/>
    <n v="150876979"/>
    <n v="150876979"/>
    <n v="0"/>
    <n v="0"/>
    <n v="0"/>
    <n v="133403142.93000001"/>
    <n v="132236977.06"/>
    <n v="17473836.07"/>
    <n v="0.88418487574568949"/>
  </r>
  <r>
    <s v="21375108"/>
    <s v="CASA DE LA CULTURA DE PUNTARENAS"/>
    <x v="9"/>
    <s v="001"/>
    <x v="1"/>
    <s v="REMUNERACIONES"/>
    <n v="67529639"/>
    <n v="64928765"/>
    <n v="64928765"/>
    <n v="0"/>
    <n v="0"/>
    <n v="0"/>
    <n v="60777775.740000002"/>
    <n v="59611609.869999997"/>
    <n v="4150989.26"/>
    <n v="0.93606856283189743"/>
  </r>
  <r>
    <s v="21375108"/>
    <s v="CASA DE LA CULTURA DE PUNTARENAS"/>
    <x v="9"/>
    <s v="001"/>
    <x v="2"/>
    <s v="REMUNERACIONES BASICAS"/>
    <n v="39569200"/>
    <n v="38290900"/>
    <n v="38290900"/>
    <n v="0"/>
    <n v="0"/>
    <n v="0"/>
    <n v="36842270.219999999"/>
    <n v="36842270.219999999"/>
    <n v="1448629.78"/>
    <n v="0.96216777928959618"/>
  </r>
  <r>
    <s v="21375108"/>
    <s v="CASA DE LA CULTURA DE PUNTARENAS"/>
    <x v="9"/>
    <s v="001"/>
    <x v="3"/>
    <s v="SUELDOS PARA CARGOS FIJOS"/>
    <n v="39569200"/>
    <n v="38290900"/>
    <n v="38290900"/>
    <n v="0"/>
    <n v="0"/>
    <n v="0"/>
    <n v="36842270.219999999"/>
    <n v="36842270.219999999"/>
    <n v="1448629.78"/>
    <n v="0.96216777928959618"/>
  </r>
  <r>
    <s v="21375108"/>
    <s v="CASA DE LA CULTURA DE PUNTARENAS"/>
    <x v="9"/>
    <s v="001"/>
    <x v="5"/>
    <s v="REMUNERACIONES EVENTUALES"/>
    <n v="1900000"/>
    <n v="1900000"/>
    <n v="1900000"/>
    <n v="0"/>
    <n v="0"/>
    <n v="0"/>
    <n v="1898814.01"/>
    <n v="1898814.01"/>
    <n v="1185.99"/>
    <n v="0.99937579473684213"/>
  </r>
  <r>
    <s v="21375108"/>
    <s v="CASA DE LA CULTURA DE PUNTARENAS"/>
    <x v="9"/>
    <s v="001"/>
    <x v="6"/>
    <s v="TIEMPO EXTRAORDINARIO"/>
    <n v="1900000"/>
    <n v="1900000"/>
    <n v="1900000"/>
    <n v="0"/>
    <n v="0"/>
    <n v="0"/>
    <n v="1898814.01"/>
    <n v="1898814.01"/>
    <n v="1185.99"/>
    <n v="0.99937579473684213"/>
  </r>
  <r>
    <s v="21375108"/>
    <s v="CASA DE LA CULTURA DE PUNTARENAS"/>
    <x v="9"/>
    <s v="001"/>
    <x v="7"/>
    <s v="INCENTIVOS SALARIALES"/>
    <n v="13984948"/>
    <n v="12903424"/>
    <n v="12903424"/>
    <n v="0"/>
    <n v="0"/>
    <n v="0"/>
    <n v="12279525.57"/>
    <n v="12279525.57"/>
    <n v="623898.43000000005"/>
    <n v="0.95164861435228354"/>
  </r>
  <r>
    <s v="21375108"/>
    <s v="CASA DE LA CULTURA DE PUNTARENAS"/>
    <x v="9"/>
    <s v="001"/>
    <x v="8"/>
    <s v="RETRIBUCION POR AÑOS SERVIDOS"/>
    <n v="4900000"/>
    <n v="4900000"/>
    <n v="4900000"/>
    <n v="0"/>
    <n v="0"/>
    <n v="0"/>
    <n v="4900000"/>
    <n v="4900000"/>
    <n v="0"/>
    <n v="1"/>
  </r>
  <r>
    <s v="21375108"/>
    <s v="CASA DE LA CULTURA DE PUNTARENAS"/>
    <x v="9"/>
    <s v="001"/>
    <x v="9"/>
    <s v="RESTRICCION AL EJERCICIO LIBERAL DE LA PROFESION"/>
    <n v="1876200"/>
    <n v="781750"/>
    <n v="781750"/>
    <n v="0"/>
    <n v="0"/>
    <n v="0"/>
    <n v="781750"/>
    <n v="781750"/>
    <n v="0"/>
    <n v="1"/>
  </r>
  <r>
    <s v="21375108"/>
    <s v="CASA DE LA CULTURA DE PUNTARENAS"/>
    <x v="9"/>
    <s v="001"/>
    <x v="10"/>
    <s v="DECIMOTERCER MES"/>
    <n v="4231526"/>
    <n v="4061602"/>
    <n v="4061602"/>
    <n v="0"/>
    <n v="0"/>
    <n v="0"/>
    <n v="3775220.83"/>
    <n v="3775220.83"/>
    <n v="286381.17"/>
    <n v="0.92949058770406356"/>
  </r>
  <r>
    <s v="21375108"/>
    <s v="CASA DE LA CULTURA DE PUNTARENAS"/>
    <x v="9"/>
    <s v="001"/>
    <x v="11"/>
    <s v="SALARIO ESCOLAR"/>
    <n v="2977222"/>
    <n v="3160072"/>
    <n v="3160072"/>
    <n v="0"/>
    <n v="0"/>
    <n v="0"/>
    <n v="2822554.74"/>
    <n v="2822554.74"/>
    <n v="337517.26"/>
    <n v="0.89319317407957799"/>
  </r>
  <r>
    <s v="21375108"/>
    <s v="CASA DE LA CULTURA DE PUNTARENAS"/>
    <x v="9"/>
    <s v="001"/>
    <x v="13"/>
    <s v="CONTRIB. PATRONALES AL DES. Y LA SEGURIDAD SOCIAL"/>
    <n v="4994206"/>
    <n v="4955515"/>
    <n v="4955515"/>
    <n v="0"/>
    <n v="0"/>
    <n v="0"/>
    <n v="4120519.56"/>
    <n v="3525635.69"/>
    <n v="834995.44"/>
    <n v="0.83150178336661273"/>
  </r>
  <r>
    <s v="21375108"/>
    <s v="CASA DE LA CULTURA DE PUNTARENAS"/>
    <x v="9"/>
    <s v="001"/>
    <x v="197"/>
    <s v="CCSS CONTRIBUCION PATRONAL SEGURO SALUD (CONTRIBUCION PATRONAL SEGURO DE SALUD, SEGUN LEY NO. 17 DEL 22 DE OCTUBRE DE 1943, LEY"/>
    <n v="4738093"/>
    <n v="4549402"/>
    <n v="4549402"/>
    <n v="0"/>
    <n v="0"/>
    <n v="0"/>
    <n v="3795672.56"/>
    <n v="3229582.69"/>
    <n v="753729.44"/>
    <n v="0.83432340338356559"/>
  </r>
  <r>
    <s v="21375108"/>
    <s v="CASA DE LA CULTURA DE PUNTARENAS"/>
    <x v="9"/>
    <s v="001"/>
    <x v="198"/>
    <s v="BANCO POPULAR Y DE DESARROLLO COMUNAL. (BPDC) (SEGUN LEY NO. 4351 DEL 11 DE JULIO DE 1969, LEY ORGANICA DEL B.P.D.C.)."/>
    <n v="256113"/>
    <n v="406113"/>
    <n v="406113"/>
    <n v="0"/>
    <n v="0"/>
    <n v="0"/>
    <n v="324847"/>
    <n v="296053"/>
    <n v="81266"/>
    <n v="0.7998931331919934"/>
  </r>
  <r>
    <s v="21375108"/>
    <s v="CASA DE LA CULTURA DE PUNTARENAS"/>
    <x v="9"/>
    <s v="001"/>
    <x v="16"/>
    <s v="CONTRIB PATRONALES A FOND PENS Y OTROS FOND CAPIT."/>
    <n v="7081285"/>
    <n v="6878926"/>
    <n v="6878926"/>
    <n v="0"/>
    <n v="0"/>
    <n v="0"/>
    <n v="5636646.3799999999"/>
    <n v="5065364.38"/>
    <n v="1242279.6200000001"/>
    <n v="0.8194079104790486"/>
  </r>
  <r>
    <s v="21375108"/>
    <s v="CASA DE LA CULTURA DE PUNTARENAS"/>
    <x v="9"/>
    <s v="001"/>
    <x v="199"/>
    <s v="CCSS CONTRIBUCION PATRONAL SEGURO PENSIONES (CONTRIBUCION PATRONAL SEGURO DE PENSIONES, SEGUN LEY NO. 17 DEL 22 DE OCTUBRE DE 1943, LEY"/>
    <n v="2776266"/>
    <n v="2665703"/>
    <n v="2665703"/>
    <n v="0"/>
    <n v="0"/>
    <n v="0"/>
    <n v="2232219.7999999998"/>
    <n v="1920087.8"/>
    <n v="433483.2"/>
    <n v="0.83738503501702921"/>
  </r>
  <r>
    <s v="21375108"/>
    <s v="CASA DE LA CULTURA DE PUNTARENAS"/>
    <x v="9"/>
    <s v="001"/>
    <x v="200"/>
    <s v="CCSS APORTE PATRONAL REGIMEN PENSIONES (APORTE PATRONAL AL REGIMEN DE PENSIONES, SEGUN LEY DE PROTECCION AL TRABAJADOR NO. 7983 DEL 16"/>
    <n v="1536679"/>
    <n v="1475482"/>
    <n v="1475482"/>
    <n v="0"/>
    <n v="0"/>
    <n v="0"/>
    <n v="1341406.8"/>
    <n v="1168639.8"/>
    <n v="134075.20000000001"/>
    <n v="0.90913125338025136"/>
  </r>
  <r>
    <s v="21375108"/>
    <s v="CASA DE LA CULTURA DE PUNTARENAS"/>
    <x v="9"/>
    <s v="001"/>
    <x v="201"/>
    <s v="CCSS APORTE PATRONAL FONDO CAPITALIZACION LABORAL (APORTE PATRONAL AL FONDO DE CAPITALIZACION LABORAL, SEGUN LEY DE PROTECCION AL TRABAJADOR"/>
    <n v="768340"/>
    <n v="737741"/>
    <n v="737741"/>
    <n v="0"/>
    <n v="0"/>
    <n v="0"/>
    <n v="737741"/>
    <n v="651358"/>
    <n v="0"/>
    <n v="1"/>
  </r>
  <r>
    <s v="21375108"/>
    <s v="CASA DE LA CULTURA DE PUNTARENAS"/>
    <x v="9"/>
    <s v="001"/>
    <x v="202"/>
    <s v="ASOCIACION DE EMPLEADOS DEL MINISTERIO DE CULTURA Y JUVENTUD (ASEMICULTURA). (APORTE PATRONAL A LA ASOCIACION DE EMPLEADOS DEL MINISTERIO DE CULTURA"/>
    <n v="2000000"/>
    <n v="2000000"/>
    <n v="2000000"/>
    <n v="0"/>
    <n v="0"/>
    <n v="0"/>
    <n v="1325278.78"/>
    <n v="1325278.78"/>
    <n v="674721.22"/>
    <n v="0.66263939000000005"/>
  </r>
  <r>
    <s v="21375108"/>
    <s v="CASA DE LA CULTURA DE PUNTARENAS"/>
    <x v="9"/>
    <s v="001"/>
    <x v="21"/>
    <s v="SERVICIOS"/>
    <n v="65863287"/>
    <n v="65863287"/>
    <n v="65863287"/>
    <n v="0"/>
    <n v="0"/>
    <n v="0"/>
    <n v="55886962.899999999"/>
    <n v="55886962.899999999"/>
    <n v="9976324.0999999996"/>
    <n v="0.84852981752945311"/>
  </r>
  <r>
    <s v="21375108"/>
    <s v="CASA DE LA CULTURA DE PUNTARENAS"/>
    <x v="9"/>
    <s v="001"/>
    <x v="24"/>
    <s v="SERVICIOS BASICOS"/>
    <n v="4053000"/>
    <n v="4053000"/>
    <n v="4053000"/>
    <n v="0"/>
    <n v="0"/>
    <n v="0"/>
    <n v="3817808.86"/>
    <n v="3817808.86"/>
    <n v="235191.14"/>
    <n v="0.94197109795213418"/>
  </r>
  <r>
    <s v="21375108"/>
    <s v="CASA DE LA CULTURA DE PUNTARENAS"/>
    <x v="9"/>
    <s v="001"/>
    <x v="25"/>
    <s v="SERVICIO DE AGUA Y ALCANTARILLADO"/>
    <n v="1207500"/>
    <n v="1407500"/>
    <n v="1407500"/>
    <n v="0"/>
    <n v="0"/>
    <n v="0"/>
    <n v="1366493"/>
    <n v="1366493"/>
    <n v="41007"/>
    <n v="0.9708653641207815"/>
  </r>
  <r>
    <s v="21375108"/>
    <s v="CASA DE LA CULTURA DE PUNTARENAS"/>
    <x v="9"/>
    <s v="001"/>
    <x v="26"/>
    <s v="SERVICIO DE ENERGIA ELECTRICA"/>
    <n v="2163000"/>
    <n v="2163000"/>
    <n v="2163000"/>
    <n v="0"/>
    <n v="0"/>
    <n v="0"/>
    <n v="2036025"/>
    <n v="2036025"/>
    <n v="126975"/>
    <n v="0.94129680998613041"/>
  </r>
  <r>
    <s v="21375108"/>
    <s v="CASA DE LA CULTURA DE PUNTARENAS"/>
    <x v="9"/>
    <s v="001"/>
    <x v="27"/>
    <s v="SERVICIO DE TELECOMUNICACIONES"/>
    <n v="682500"/>
    <n v="482500"/>
    <n v="482500"/>
    <n v="0"/>
    <n v="0"/>
    <n v="0"/>
    <n v="415290.86"/>
    <n v="415290.86"/>
    <n v="67209.14"/>
    <n v="0.86070644559585485"/>
  </r>
  <r>
    <s v="21375108"/>
    <s v="CASA DE LA CULTURA DE PUNTARENAS"/>
    <x v="9"/>
    <s v="001"/>
    <x v="29"/>
    <s v="SERVICIOS COMERCIALES Y FINANCIEROS"/>
    <n v="1230000"/>
    <n v="430000"/>
    <n v="430000"/>
    <n v="0"/>
    <n v="0"/>
    <n v="0"/>
    <n v="300000"/>
    <n v="300000"/>
    <n v="130000"/>
    <n v="0.69767441860465118"/>
  </r>
  <r>
    <s v="21375108"/>
    <s v="CASA DE LA CULTURA DE PUNTARENAS"/>
    <x v="9"/>
    <s v="001"/>
    <x v="30"/>
    <s v="INFORMACION"/>
    <n v="70000"/>
    <n v="70000"/>
    <n v="70000"/>
    <n v="0"/>
    <n v="0"/>
    <n v="0"/>
    <n v="0"/>
    <n v="0"/>
    <n v="70000"/>
    <n v="0"/>
  </r>
  <r>
    <s v="21375108"/>
    <s v="CASA DE LA CULTURA DE PUNTARENAS"/>
    <x v="9"/>
    <s v="001"/>
    <x v="32"/>
    <s v="IMPRESION, ENCUADERNACION Y OTROS"/>
    <n v="800000"/>
    <n v="0"/>
    <n v="0"/>
    <n v="0"/>
    <n v="0"/>
    <n v="0"/>
    <n v="0"/>
    <n v="0"/>
    <n v="0"/>
    <n v="0"/>
  </r>
  <r>
    <s v="21375108"/>
    <s v="CASA DE LA CULTURA DE PUNTARENAS"/>
    <x v="9"/>
    <s v="001"/>
    <x v="33"/>
    <s v="COMIS. Y GASTOS POR SERV. FINANCIEROS Y COMERCIAL."/>
    <n v="300000"/>
    <n v="300000"/>
    <n v="300000"/>
    <n v="0"/>
    <n v="0"/>
    <n v="0"/>
    <n v="300000"/>
    <n v="300000"/>
    <n v="0"/>
    <n v="1"/>
  </r>
  <r>
    <s v="21375108"/>
    <s v="CASA DE LA CULTURA DE PUNTARENAS"/>
    <x v="9"/>
    <s v="001"/>
    <x v="34"/>
    <s v="SERVICIOS DE TECNOLOGIAS DE INFORMACION"/>
    <n v="60000"/>
    <n v="60000"/>
    <n v="60000"/>
    <n v="0"/>
    <n v="0"/>
    <n v="0"/>
    <n v="0"/>
    <n v="0"/>
    <n v="60000"/>
    <n v="0"/>
  </r>
  <r>
    <s v="21375108"/>
    <s v="CASA DE LA CULTURA DE PUNTARENAS"/>
    <x v="9"/>
    <s v="001"/>
    <x v="35"/>
    <s v="SERVICIOS DE GESTION Y APOYO"/>
    <n v="54560000"/>
    <n v="60560000"/>
    <n v="60560000"/>
    <n v="0"/>
    <n v="0"/>
    <n v="0"/>
    <n v="50990601.039999999"/>
    <n v="50990601.039999999"/>
    <n v="9569398.9600000009"/>
    <n v="0.8419848256274769"/>
  </r>
  <r>
    <s v="21375108"/>
    <s v="CASA DE LA CULTURA DE PUNTARENAS"/>
    <x v="9"/>
    <s v="001"/>
    <x v="38"/>
    <s v="SERVICIOS GENERALES"/>
    <n v="40350000"/>
    <n v="46350000"/>
    <n v="46350000"/>
    <n v="0"/>
    <n v="0"/>
    <n v="0"/>
    <n v="39129779.039999999"/>
    <n v="39129779.039999999"/>
    <n v="7220220.96"/>
    <n v="0.84422392750809061"/>
  </r>
  <r>
    <s v="21375108"/>
    <s v="CASA DE LA CULTURA DE PUNTARENAS"/>
    <x v="9"/>
    <s v="001"/>
    <x v="39"/>
    <s v="OTROS SERVICIOS DE GESTION Y APOYO"/>
    <n v="14210000"/>
    <n v="14210000"/>
    <n v="14210000"/>
    <n v="0"/>
    <n v="0"/>
    <n v="0"/>
    <n v="11860822"/>
    <n v="11860822"/>
    <n v="2349178"/>
    <n v="0.83468135116115416"/>
  </r>
  <r>
    <s v="21375108"/>
    <s v="CASA DE LA CULTURA DE PUNTARENAS"/>
    <x v="9"/>
    <s v="001"/>
    <x v="40"/>
    <s v="GASTOS DE VIAJE Y DE TRANSPORTE"/>
    <n v="130000"/>
    <n v="130000"/>
    <n v="130000"/>
    <n v="0"/>
    <n v="0"/>
    <n v="0"/>
    <n v="99400"/>
    <n v="99400"/>
    <n v="30600"/>
    <n v="0.76461538461538459"/>
  </r>
  <r>
    <s v="21375108"/>
    <s v="CASA DE LA CULTURA DE PUNTARENAS"/>
    <x v="9"/>
    <s v="001"/>
    <x v="41"/>
    <s v="TRANSPORTE DENTRO DEL PAIS"/>
    <n v="30000"/>
    <n v="30000"/>
    <n v="30000"/>
    <n v="0"/>
    <n v="0"/>
    <n v="0"/>
    <n v="27400"/>
    <n v="27400"/>
    <n v="2600"/>
    <n v="0.91333333333333333"/>
  </r>
  <r>
    <s v="21375108"/>
    <s v="CASA DE LA CULTURA DE PUNTARENAS"/>
    <x v="9"/>
    <s v="001"/>
    <x v="42"/>
    <s v="VIATICOS DENTRO DEL PAIS"/>
    <n v="100000"/>
    <n v="100000"/>
    <n v="100000"/>
    <n v="0"/>
    <n v="0"/>
    <n v="0"/>
    <n v="72000"/>
    <n v="72000"/>
    <n v="28000"/>
    <n v="0.72"/>
  </r>
  <r>
    <s v="21375108"/>
    <s v="CASA DE LA CULTURA DE PUNTARENAS"/>
    <x v="9"/>
    <s v="001"/>
    <x v="45"/>
    <s v="SEGUROS, REASEGUROS Y OTRAS OBLIGACIONES"/>
    <n v="5890287"/>
    <n v="690287"/>
    <n v="690287"/>
    <n v="0"/>
    <n v="0"/>
    <n v="0"/>
    <n v="679153"/>
    <n v="679153"/>
    <n v="11134"/>
    <n v="0.98387047706243924"/>
  </r>
  <r>
    <s v="21375108"/>
    <s v="CASA DE LA CULTURA DE PUNTARENAS"/>
    <x v="9"/>
    <s v="001"/>
    <x v="46"/>
    <s v="SEGUROS"/>
    <n v="5890287"/>
    <n v="690287"/>
    <n v="690287"/>
    <n v="0"/>
    <n v="0"/>
    <n v="0"/>
    <n v="679153"/>
    <n v="679153"/>
    <n v="11134"/>
    <n v="0.98387047706243924"/>
  </r>
  <r>
    <s v="21375108"/>
    <s v="CASA DE LA CULTURA DE PUNTARENAS"/>
    <x v="9"/>
    <s v="001"/>
    <x v="62"/>
    <s v="MATERIALES Y SUMINISTROS"/>
    <n v="1652574"/>
    <n v="689800"/>
    <n v="689800"/>
    <n v="0"/>
    <n v="0"/>
    <n v="0"/>
    <n v="550000"/>
    <n v="550000"/>
    <n v="139800"/>
    <n v="0.79733256016236587"/>
  </r>
  <r>
    <s v="21375108"/>
    <s v="CASA DE LA CULTURA DE PUNTARENAS"/>
    <x v="9"/>
    <s v="001"/>
    <x v="63"/>
    <s v="PRODUCTOS QUIMICOS Y CONEXOS"/>
    <n v="350000"/>
    <n v="100000"/>
    <n v="100000"/>
    <n v="0"/>
    <n v="0"/>
    <n v="0"/>
    <n v="0"/>
    <n v="0"/>
    <n v="100000"/>
    <n v="0"/>
  </r>
  <r>
    <s v="21375108"/>
    <s v="CASA DE LA CULTURA DE PUNTARENAS"/>
    <x v="9"/>
    <s v="001"/>
    <x v="64"/>
    <s v="COMBUSTIBLES Y LUBRICANTES"/>
    <n v="100000"/>
    <n v="100000"/>
    <n v="100000"/>
    <n v="0"/>
    <n v="0"/>
    <n v="0"/>
    <n v="0"/>
    <n v="0"/>
    <n v="100000"/>
    <n v="0"/>
  </r>
  <r>
    <s v="21375108"/>
    <s v="CASA DE LA CULTURA DE PUNTARENAS"/>
    <x v="9"/>
    <s v="001"/>
    <x v="120"/>
    <s v="PRODUCTOS FARMACEUTICOS Y MEDICINALES"/>
    <n v="50000"/>
    <n v="0"/>
    <n v="0"/>
    <n v="0"/>
    <n v="0"/>
    <n v="0"/>
    <n v="0"/>
    <n v="0"/>
    <n v="0"/>
    <n v="0"/>
  </r>
  <r>
    <s v="21375108"/>
    <s v="CASA DE LA CULTURA DE PUNTARENAS"/>
    <x v="9"/>
    <s v="001"/>
    <x v="65"/>
    <s v="TINTAS, PINTURAS Y DILUYENTES"/>
    <n v="200000"/>
    <n v="0"/>
    <n v="0"/>
    <n v="0"/>
    <n v="0"/>
    <n v="0"/>
    <n v="0"/>
    <n v="0"/>
    <n v="0"/>
    <n v="0"/>
  </r>
  <r>
    <s v="21375108"/>
    <s v="CASA DE LA CULTURA DE PUNTARENAS"/>
    <x v="9"/>
    <s v="001"/>
    <x v="69"/>
    <s v="MATERIALES Y PROD DE USO EN LA CONSTRUC Y MANT."/>
    <n v="300000"/>
    <n v="100000"/>
    <n v="100000"/>
    <n v="0"/>
    <n v="0"/>
    <n v="0"/>
    <n v="75000"/>
    <n v="75000"/>
    <n v="25000"/>
    <n v="0.75"/>
  </r>
  <r>
    <s v="21375108"/>
    <s v="CASA DE LA CULTURA DE PUNTARENAS"/>
    <x v="9"/>
    <s v="001"/>
    <x v="70"/>
    <s v="MAT. Y PROD. ELECTRICOS, TELEFONICOS Y DE COMPUTO"/>
    <n v="200000"/>
    <n v="0"/>
    <n v="0"/>
    <n v="0"/>
    <n v="0"/>
    <n v="0"/>
    <n v="0"/>
    <n v="0"/>
    <n v="0"/>
    <n v="0"/>
  </r>
  <r>
    <s v="21375108"/>
    <s v="CASA DE LA CULTURA DE PUNTARENAS"/>
    <x v="9"/>
    <s v="001"/>
    <x v="149"/>
    <s v="OTROS MAT. Y PROD.DE USO EN LA CONSTRU. Y MANTENIM"/>
    <n v="100000"/>
    <n v="100000"/>
    <n v="100000"/>
    <n v="0"/>
    <n v="0"/>
    <n v="0"/>
    <n v="75000"/>
    <n v="75000"/>
    <n v="25000"/>
    <n v="0.75"/>
  </r>
  <r>
    <s v="21375108"/>
    <s v="CASA DE LA CULTURA DE PUNTARENAS"/>
    <x v="9"/>
    <s v="001"/>
    <x v="74"/>
    <s v="UTILES, MATERIALES Y SUMINISTROS DIVERSOS"/>
    <n v="1002574"/>
    <n v="489800"/>
    <n v="489800"/>
    <n v="0"/>
    <n v="0"/>
    <n v="0"/>
    <n v="475000"/>
    <n v="475000"/>
    <n v="14800"/>
    <n v="0.96978358513679053"/>
  </r>
  <r>
    <s v="21375108"/>
    <s v="CASA DE LA CULTURA DE PUNTARENAS"/>
    <x v="9"/>
    <s v="001"/>
    <x v="75"/>
    <s v="UTILES Y MATERIALES DE OFICINA Y COMPUTO"/>
    <n v="102574"/>
    <n v="0"/>
    <n v="0"/>
    <n v="0"/>
    <n v="0"/>
    <n v="0"/>
    <n v="0"/>
    <n v="0"/>
    <n v="0"/>
    <n v="0"/>
  </r>
  <r>
    <s v="21375108"/>
    <s v="CASA DE LA CULTURA DE PUNTARENAS"/>
    <x v="9"/>
    <s v="001"/>
    <x v="76"/>
    <s v="PRODUCTOS DE PAPEL, CARTON E IMPRESOS"/>
    <n v="100000"/>
    <n v="0"/>
    <n v="0"/>
    <n v="0"/>
    <n v="0"/>
    <n v="0"/>
    <n v="0"/>
    <n v="0"/>
    <n v="0"/>
    <n v="0"/>
  </r>
  <r>
    <s v="21375108"/>
    <s v="CASA DE LA CULTURA DE PUNTARENAS"/>
    <x v="9"/>
    <s v="001"/>
    <x v="122"/>
    <s v="TEXTILES Y VESTUARIO"/>
    <n v="300000"/>
    <n v="0"/>
    <n v="0"/>
    <n v="0"/>
    <n v="0"/>
    <n v="0"/>
    <n v="0"/>
    <n v="0"/>
    <n v="0"/>
    <n v="0"/>
  </r>
  <r>
    <s v="21375108"/>
    <s v="CASA DE LA CULTURA DE PUNTARENAS"/>
    <x v="9"/>
    <s v="001"/>
    <x v="77"/>
    <s v="UTILES Y MATERIALES DE LIMPIEZA"/>
    <n v="400000"/>
    <n v="400000"/>
    <n v="400000"/>
    <n v="0"/>
    <n v="0"/>
    <n v="0"/>
    <n v="400000"/>
    <n v="400000"/>
    <n v="0"/>
    <n v="1"/>
  </r>
  <r>
    <s v="21375108"/>
    <s v="CASA DE LA CULTURA DE PUNTARENAS"/>
    <x v="9"/>
    <s v="001"/>
    <x v="78"/>
    <s v="UTILES Y MATERIALES DE RESGUARDO Y SEGURIDAD"/>
    <n v="100000"/>
    <n v="89800"/>
    <n v="89800"/>
    <n v="0"/>
    <n v="0"/>
    <n v="0"/>
    <n v="75000"/>
    <n v="75000"/>
    <n v="14800"/>
    <n v="0.83518930957683746"/>
  </r>
  <r>
    <s v="21375108"/>
    <s v="CASA DE LA CULTURA DE PUNTARENAS"/>
    <x v="9"/>
    <s v="001"/>
    <x v="80"/>
    <s v="TRANSFERENCIAS CORRIENTES"/>
    <n v="1432253"/>
    <n v="1395127"/>
    <n v="1395127"/>
    <n v="0"/>
    <n v="0"/>
    <n v="0"/>
    <n v="755937.79"/>
    <n v="755937.79"/>
    <n v="639189.21"/>
    <n v="0.54184155994400518"/>
  </r>
  <r>
    <s v="21375108"/>
    <s v="CASA DE LA CULTURA DE PUNTARENAS"/>
    <x v="9"/>
    <s v="001"/>
    <x v="81"/>
    <s v="TRANSFERENCIAS CORRIENTES AL SECTOR PUBLICO"/>
    <n v="932253"/>
    <n v="895127"/>
    <n v="895127"/>
    <n v="0"/>
    <n v="0"/>
    <n v="0"/>
    <n v="755937.79"/>
    <n v="755937.79"/>
    <n v="139189.21"/>
    <n v="0.8445033944903908"/>
  </r>
  <r>
    <s v="21375108"/>
    <s v="CASA DE LA CULTURA DE PUNTARENAS"/>
    <x v="9"/>
    <s v="001"/>
    <x v="203"/>
    <s v="CCSS CONTRIBUCION ESTATAL SEGURO PENSIONES (CONTRIBUCION ESTATAL AL SEGURO DE PENSIONES, SEGUN LEY NO. 17 DEL 22 DE OCTUBRE DE 1943, LEY"/>
    <n v="804196"/>
    <n v="772170"/>
    <n v="772170"/>
    <n v="0"/>
    <n v="0"/>
    <n v="0"/>
    <n v="652100.17000000004"/>
    <n v="652100.17000000004"/>
    <n v="120069.83"/>
    <n v="0.84450337360943839"/>
  </r>
  <r>
    <s v="21375108"/>
    <s v="CASA DE LA CULTURA DE PUNTARENAS"/>
    <x v="9"/>
    <s v="001"/>
    <x v="204"/>
    <s v="CCSS CONTRIBUCION ESTATAL SEGURO SALUD (CONTRIBUCION ESTATAL AL SEGURO DE SALUD, SEGUN LEY NO. 17 DEL 22 DE OCTUBRE DE 1943, LEY"/>
    <n v="128057"/>
    <n v="122957"/>
    <n v="122957"/>
    <n v="0"/>
    <n v="0"/>
    <n v="0"/>
    <n v="103837.62"/>
    <n v="103837.62"/>
    <n v="19119.38"/>
    <n v="0.84450352562277864"/>
  </r>
  <r>
    <s v="21375108"/>
    <s v="CASA DE LA CULTURA DE PUNTARENAS"/>
    <x v="9"/>
    <s v="001"/>
    <x v="88"/>
    <s v="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001"/>
    <x v="90"/>
    <s v="OTRAS 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280"/>
    <x v="100"/>
    <s v="BIENES DURADEROS"/>
    <n v="18000000"/>
    <n v="18000000"/>
    <n v="18000000"/>
    <n v="0"/>
    <n v="0"/>
    <n v="0"/>
    <n v="15432466.5"/>
    <n v="15432466.5"/>
    <n v="2567533.5"/>
    <n v="0.85735925000000002"/>
  </r>
  <r>
    <s v="21375108"/>
    <s v="CASA DE LA CULTURA DE PUNTARENAS"/>
    <x v="9"/>
    <s v="280"/>
    <x v="101"/>
    <s v="MAQUINARIA, EQUIPO Y MOBILIARIO"/>
    <n v="18000000"/>
    <n v="18000000"/>
    <n v="18000000"/>
    <n v="0"/>
    <n v="0"/>
    <n v="0"/>
    <n v="15432466.5"/>
    <n v="15432466.5"/>
    <n v="2567533.5"/>
    <n v="0.85735925000000002"/>
  </r>
  <r>
    <s v="21375108"/>
    <s v="CASA DE LA CULTURA DE PUNTARENAS"/>
    <x v="9"/>
    <s v="280"/>
    <x v="103"/>
    <s v="EQUIPO DE COMUNICACION"/>
    <n v="16000000"/>
    <n v="16000000"/>
    <n v="16000000"/>
    <n v="0"/>
    <n v="0"/>
    <n v="0"/>
    <n v="15432466.5"/>
    <n v="15432466.5"/>
    <n v="567533.5"/>
    <n v="0.96452915625000002"/>
  </r>
  <r>
    <s v="21375108"/>
    <s v="CASA DE LA CULTURA DE PUNTARENAS"/>
    <x v="9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300"/>
    <s v="DIRECCIÓN DE GESTIÓN SOCIOCULTURAL"/>
    <x v="10"/>
    <s v="001"/>
    <x v="0"/>
    <s v=""/>
    <n v="2469432468"/>
    <n v="2429739222"/>
    <n v="2429739222"/>
    <n v="0"/>
    <n v="1003734.48"/>
    <n v="0"/>
    <n v="2125184883.23"/>
    <n v="2095071629.4200001"/>
    <n v="303550604.29000002"/>
    <n v="0.87465554491921516"/>
  </r>
  <r>
    <s v="21375300"/>
    <s v="DIRECCIÓN DE GESTIÓN SOCIOCULTURAL"/>
    <x v="10"/>
    <s v="001"/>
    <x v="1"/>
    <s v="REMUNERACIONES"/>
    <n v="952863293"/>
    <n v="911164600"/>
    <n v="911164600"/>
    <n v="0"/>
    <n v="0"/>
    <n v="0"/>
    <n v="830116821.27999997"/>
    <n v="830116821.27999997"/>
    <n v="81047778.719999999"/>
    <n v="0.9110503429127953"/>
  </r>
  <r>
    <s v="21375300"/>
    <s v="DIRECCIÓN DE GESTIÓN SOCIOCULTURAL"/>
    <x v="10"/>
    <s v="001"/>
    <x v="2"/>
    <s v="REMUNERACIONES BASICAS"/>
    <n v="504055512"/>
    <n v="467587410"/>
    <n v="467587410"/>
    <n v="0"/>
    <n v="0"/>
    <n v="0"/>
    <n v="426606153.79000002"/>
    <n v="426606153.79000002"/>
    <n v="40981256.210000001"/>
    <n v="0.91235594600376435"/>
  </r>
  <r>
    <s v="21375300"/>
    <s v="DIRECCIÓN DE GESTIÓN SOCIOCULTURAL"/>
    <x v="10"/>
    <s v="001"/>
    <x v="3"/>
    <s v="SUELDOS PARA CARGOS FIJOS"/>
    <n v="497055512"/>
    <n v="463087410"/>
    <n v="463087410"/>
    <n v="0"/>
    <n v="0"/>
    <n v="0"/>
    <n v="426606153.79000002"/>
    <n v="426606153.79000002"/>
    <n v="36481256.210000001"/>
    <n v="0.92122166264463989"/>
  </r>
  <r>
    <s v="21375300"/>
    <s v="DIRECCIÓN DE GESTIÓN SOCIOCULTURAL"/>
    <x v="10"/>
    <s v="001"/>
    <x v="4"/>
    <s v="SUPLENCIAS"/>
    <n v="7000000"/>
    <n v="4500000"/>
    <n v="4500000"/>
    <n v="0"/>
    <n v="0"/>
    <n v="0"/>
    <n v="0"/>
    <n v="0"/>
    <n v="4500000"/>
    <n v="0"/>
  </r>
  <r>
    <s v="21375300"/>
    <s v="DIRECCIÓN DE GESTIÓN SOCIOCULTURAL"/>
    <x v="10"/>
    <s v="001"/>
    <x v="5"/>
    <s v="REMUNERACIONES EVENTUALES"/>
    <n v="21200000"/>
    <n v="23700000"/>
    <n v="23700000"/>
    <n v="0"/>
    <n v="0"/>
    <n v="0"/>
    <n v="23077822.59"/>
    <n v="23077822.59"/>
    <n v="622177.41"/>
    <n v="0.97374778860759492"/>
  </r>
  <r>
    <s v="21375300"/>
    <s v="DIRECCIÓN DE GESTIÓN SOCIOCULTURAL"/>
    <x v="10"/>
    <s v="001"/>
    <x v="6"/>
    <s v="TIEMPO EXTRAORDINARIO"/>
    <n v="21200000"/>
    <n v="23700000"/>
    <n v="23700000"/>
    <n v="0"/>
    <n v="0"/>
    <n v="0"/>
    <n v="23077822.59"/>
    <n v="23077822.59"/>
    <n v="622177.41"/>
    <n v="0.97374778860759492"/>
  </r>
  <r>
    <s v="21375300"/>
    <s v="DIRECCIÓN DE GESTIÓN SOCIOCULTURAL"/>
    <x v="10"/>
    <s v="001"/>
    <x v="7"/>
    <s v="INCENTIVOS SALARIALES"/>
    <n v="280909720"/>
    <n v="278609869"/>
    <n v="278609869"/>
    <n v="0"/>
    <n v="0"/>
    <n v="0"/>
    <n v="249714370.90000001"/>
    <n v="249714370.90000001"/>
    <n v="28895498.100000001"/>
    <n v="0.89628688242913612"/>
  </r>
  <r>
    <s v="21375300"/>
    <s v="DIRECCIÓN DE GESTIÓN SOCIOCULTURAL"/>
    <x v="10"/>
    <s v="001"/>
    <x v="8"/>
    <s v="RETRIBUCION POR AÑOS SERVIDOS"/>
    <n v="73500000"/>
    <n v="73500000"/>
    <n v="73500000"/>
    <n v="0"/>
    <n v="0"/>
    <n v="0"/>
    <n v="60943302.189999998"/>
    <n v="60943302.189999998"/>
    <n v="12556697.810000001"/>
    <n v="0.82916057401360543"/>
  </r>
  <r>
    <s v="21375300"/>
    <s v="DIRECCIÓN DE GESTIÓN SOCIOCULTURAL"/>
    <x v="10"/>
    <s v="001"/>
    <x v="9"/>
    <s v="RESTRICCION AL EJERCICIO LIBERAL DE LA PROFESION"/>
    <n v="76184880"/>
    <n v="79684880"/>
    <n v="79684880"/>
    <n v="0"/>
    <n v="0"/>
    <n v="0"/>
    <n v="73135657.209999993"/>
    <n v="73135657.209999993"/>
    <n v="6549222.79"/>
    <n v="0.91781097254585808"/>
  </r>
  <r>
    <s v="21375300"/>
    <s v="DIRECCIÓN DE GESTIÓN SOCIOCULTURAL"/>
    <x v="10"/>
    <s v="001"/>
    <x v="10"/>
    <s v="DECIMOTERCER MES"/>
    <n v="60752479"/>
    <n v="58452628"/>
    <n v="58452628"/>
    <n v="0"/>
    <n v="0"/>
    <n v="0"/>
    <n v="52700809.640000001"/>
    <n v="52700809.640000001"/>
    <n v="5751818.3600000003"/>
    <n v="0.90159863539411778"/>
  </r>
  <r>
    <s v="21375300"/>
    <s v="DIRECCIÓN DE GESTIÓN SOCIOCULTURAL"/>
    <x v="10"/>
    <s v="001"/>
    <x v="11"/>
    <s v="SALARIO ESCOLAR"/>
    <n v="50172361"/>
    <n v="46672361"/>
    <n v="46672361"/>
    <n v="0"/>
    <n v="0"/>
    <n v="0"/>
    <n v="45305252.229999997"/>
    <n v="45305252.229999997"/>
    <n v="1367108.77"/>
    <n v="0.97070838627598022"/>
  </r>
  <r>
    <s v="21375300"/>
    <s v="DIRECCIÓN DE GESTIÓN SOCIOCULTURAL"/>
    <x v="10"/>
    <s v="001"/>
    <x v="12"/>
    <s v="OTROS INCENTIVOS SALARIALES"/>
    <n v="20300000"/>
    <n v="20300000"/>
    <n v="20300000"/>
    <n v="0"/>
    <n v="0"/>
    <n v="0"/>
    <n v="17629349.629999999"/>
    <n v="17629349.629999999"/>
    <n v="2670650.37"/>
    <n v="0.86844086847290636"/>
  </r>
  <r>
    <s v="21375300"/>
    <s v="DIRECCIÓN DE GESTIÓN SOCIOCULTURAL"/>
    <x v="10"/>
    <s v="001"/>
    <x v="13"/>
    <s v="CONTRIB. PATRONALES AL DES. Y LA SEGURIDAD SOCIAL"/>
    <n v="72715104"/>
    <n v="70023202"/>
    <n v="70023202"/>
    <n v="0"/>
    <n v="0"/>
    <n v="0"/>
    <n v="64866794"/>
    <n v="64866794"/>
    <n v="5156408"/>
    <n v="0.92636143659925752"/>
  </r>
  <r>
    <s v="21375300"/>
    <s v="DIRECCIÓN DE GESTIÓN SOCIOCULTURAL"/>
    <x v="10"/>
    <s v="001"/>
    <x v="206"/>
    <s v="CCSS CONTRIBUCION PATRONAL SEGURO SALUD (CONTRIBUCION PATRONAL SEGURO DE SALUD, SEGUN LEY NO. 17 DEL 22 DE OCTUBRE DE 1943, LEY"/>
    <n v="68986124"/>
    <n v="66432268"/>
    <n v="66432268"/>
    <n v="0"/>
    <n v="0"/>
    <n v="0"/>
    <n v="61524078"/>
    <n v="61524078"/>
    <n v="4908190"/>
    <n v="0.92611738018638778"/>
  </r>
  <r>
    <s v="21375300"/>
    <s v="DIRECCIÓN DE GESTIÓN SOCIOCULTURAL"/>
    <x v="10"/>
    <s v="001"/>
    <x v="207"/>
    <s v="BANCO POPULAR Y DE DESARROLLO COMUNAL. (BPDC) (SEGUN LEY NO. 4351 DEL 11 DE JULIO DE 1969, LEY ORGANICA DEL B.P.D.C.)."/>
    <n v="3728980"/>
    <n v="3590934"/>
    <n v="3590934"/>
    <n v="0"/>
    <n v="0"/>
    <n v="0"/>
    <n v="3342716"/>
    <n v="3342716"/>
    <n v="248218"/>
    <n v="0.93087647948973717"/>
  </r>
  <r>
    <s v="21375300"/>
    <s v="DIRECCIÓN DE GESTIÓN SOCIOCULTURAL"/>
    <x v="10"/>
    <s v="001"/>
    <x v="16"/>
    <s v="CONTRIB PATRONALES A FOND PENS Y OTROS FOND CAPIT."/>
    <n v="73982957"/>
    <n v="71244119"/>
    <n v="71244119"/>
    <n v="0"/>
    <n v="0"/>
    <n v="0"/>
    <n v="65851680"/>
    <n v="65851680"/>
    <n v="5392439"/>
    <n v="0.92431039816774208"/>
  </r>
  <r>
    <s v="21375300"/>
    <s v="DIRECCIÓN DE GESTIÓN SOCIOCULTURAL"/>
    <x v="10"/>
    <s v="001"/>
    <x v="208"/>
    <s v="CCSS CONTRIBUCION PATRONAL SEGURO PENSIONES (CONTRIBUCION PATRONAL SEGURO DE PENSIONES, SEGUN LEY NO. 17 DEL 22 DE OCTUBRE DE 1943, LEY"/>
    <n v="40422140"/>
    <n v="38925719"/>
    <n v="38925719"/>
    <n v="0"/>
    <n v="0"/>
    <n v="0"/>
    <n v="36043936"/>
    <n v="36043936"/>
    <n v="2881783"/>
    <n v="0.92596712214872645"/>
  </r>
  <r>
    <s v="21375300"/>
    <s v="DIRECCIÓN DE GESTIÓN SOCIOCULTURAL"/>
    <x v="10"/>
    <s v="001"/>
    <x v="209"/>
    <s v="CCSS APORTE PATRONAL REGIMEN PENSIONES (APORTE PATRONAL AL REGIMEN DE PENSIONES, SEGUN LEY DE PROTECCION AL TRABAJADOR NO. 7983 DEL 16"/>
    <n v="22373878"/>
    <n v="21545600"/>
    <n v="21545600"/>
    <n v="0"/>
    <n v="0"/>
    <n v="0"/>
    <n v="19815112"/>
    <n v="19815112"/>
    <n v="1730488"/>
    <n v="0.91968253378880138"/>
  </r>
  <r>
    <s v="21375300"/>
    <s v="DIRECCIÓN DE GESTIÓN SOCIOCULTURAL"/>
    <x v="10"/>
    <s v="001"/>
    <x v="210"/>
    <s v="CCSS APORTE PATRONAL FONDO CAPITALIZACION LABORAL (APORTE PATRONAL AL FONDO DE CAPITALIZACION LABORAL, SEGUN LEY DE PROTECCION AL TRABAJADOR"/>
    <n v="11186939"/>
    <n v="10772800"/>
    <n v="10772800"/>
    <n v="0"/>
    <n v="0"/>
    <n v="0"/>
    <n v="9992632"/>
    <n v="9992632"/>
    <n v="780168"/>
    <n v="0.92757983068468741"/>
  </r>
  <r>
    <s v="21375300"/>
    <s v="DIRECCIÓN DE GESTIÓN SOCIOCULTURAL"/>
    <x v="10"/>
    <s v="001"/>
    <x v="21"/>
    <s v="SERVICIOS"/>
    <n v="608819487"/>
    <n v="609164565"/>
    <n v="609164565"/>
    <n v="0"/>
    <n v="216327.88"/>
    <n v="0"/>
    <n v="392985975.99000001"/>
    <n v="384077193.82999998"/>
    <n v="215962261.13"/>
    <n v="0.64512284293818045"/>
  </r>
  <r>
    <s v="21375300"/>
    <s v="DIRECCIÓN DE GESTIÓN SOCIOCULTURAL"/>
    <x v="10"/>
    <s v="001"/>
    <x v="22"/>
    <s v="ALQUILERES"/>
    <n v="8511662"/>
    <n v="8011662"/>
    <n v="8011662"/>
    <n v="0"/>
    <n v="0"/>
    <n v="0"/>
    <n v="7523141.1799999997"/>
    <n v="7523141.1799999997"/>
    <n v="488520.82"/>
    <n v="0.93902378557657573"/>
  </r>
  <r>
    <s v="21375300"/>
    <s v="DIRECCIÓN DE GESTIÓN SOCIOCULTURAL"/>
    <x v="10"/>
    <s v="001"/>
    <x v="23"/>
    <s v="ALQUILER DE EQUIPO DE COMPUTO"/>
    <n v="8511662"/>
    <n v="8011662"/>
    <n v="8011662"/>
    <n v="0"/>
    <n v="0"/>
    <n v="0"/>
    <n v="7523141.1799999997"/>
    <n v="7523141.1799999997"/>
    <n v="488520.82"/>
    <n v="0.93902378557657573"/>
  </r>
  <r>
    <s v="21375300"/>
    <s v="DIRECCIÓN DE GESTIÓN SOCIOCULTURAL"/>
    <x v="10"/>
    <s v="001"/>
    <x v="24"/>
    <s v="SERVICIOS BASICOS"/>
    <n v="21636000"/>
    <n v="18661078"/>
    <n v="18661078"/>
    <n v="0"/>
    <n v="0"/>
    <n v="0"/>
    <n v="16046730.960000001"/>
    <n v="16046730.960000001"/>
    <n v="2614347.04"/>
    <n v="0.85990375046929235"/>
  </r>
  <r>
    <s v="21375300"/>
    <s v="DIRECCIÓN DE GESTIÓN SOCIOCULTURAL"/>
    <x v="10"/>
    <s v="001"/>
    <x v="25"/>
    <s v="SERVICIO DE AGUA Y ALCANTARILLADO"/>
    <n v="2142000"/>
    <n v="2487078"/>
    <n v="2487078"/>
    <n v="0"/>
    <n v="0"/>
    <n v="0"/>
    <n v="2446991.4900000002"/>
    <n v="2446991.4900000002"/>
    <n v="40086.51"/>
    <n v="0.98388208572469393"/>
  </r>
  <r>
    <s v="21375300"/>
    <s v="DIRECCIÓN DE GESTIÓN SOCIOCULTURAL"/>
    <x v="10"/>
    <s v="001"/>
    <x v="26"/>
    <s v="SERVICIO DE ENERGIA ELECTRICA"/>
    <n v="6174000"/>
    <n v="6174000"/>
    <n v="6174000"/>
    <n v="0"/>
    <n v="0"/>
    <n v="0"/>
    <n v="4754440.03"/>
    <n v="4754440.03"/>
    <n v="1419559.97"/>
    <n v="0.77007451085195988"/>
  </r>
  <r>
    <s v="21375300"/>
    <s v="DIRECCIÓN DE GESTIÓN SOCIOCULTURAL"/>
    <x v="10"/>
    <s v="001"/>
    <x v="27"/>
    <s v="SERVICIO DE TELECOMUNICACIONES"/>
    <n v="13320000"/>
    <n v="10000000"/>
    <n v="10000000"/>
    <n v="0"/>
    <n v="0"/>
    <n v="0"/>
    <n v="8845299.4399999995"/>
    <n v="8845299.4399999995"/>
    <n v="1154700.56"/>
    <n v="0.88452994399999996"/>
  </r>
  <r>
    <s v="21375300"/>
    <s v="DIRECCIÓN DE GESTIÓN SOCIOCULTURAL"/>
    <x v="10"/>
    <s v="001"/>
    <x v="29"/>
    <s v="SERVICIOS COMERCIALES Y FINANCIEROS"/>
    <n v="550000"/>
    <n v="750000"/>
    <n v="750000"/>
    <n v="0"/>
    <n v="0"/>
    <n v="0"/>
    <n v="692681.84"/>
    <n v="692681.84"/>
    <n v="57318.16"/>
    <n v="0.92357578666666662"/>
  </r>
  <r>
    <s v="21375300"/>
    <s v="DIRECCIÓN DE GESTIÓN SOCIOCULTURAL"/>
    <x v="10"/>
    <s v="001"/>
    <x v="30"/>
    <s v="INFORMACION"/>
    <n v="200000"/>
    <n v="400000"/>
    <n v="400000"/>
    <n v="0"/>
    <n v="0"/>
    <n v="0"/>
    <n v="348324.73"/>
    <n v="348324.73"/>
    <n v="51675.27"/>
    <n v="0.87081182499999998"/>
  </r>
  <r>
    <s v="21375300"/>
    <s v="DIRECCIÓN DE GESTIÓN SOCIOCULTURAL"/>
    <x v="10"/>
    <s v="001"/>
    <x v="34"/>
    <s v="SERVICIOS DE TECNOLOGIAS DE INFORMACION"/>
    <n v="350000"/>
    <n v="350000"/>
    <n v="350000"/>
    <n v="0"/>
    <n v="0"/>
    <n v="0"/>
    <n v="344357.11"/>
    <n v="344357.11"/>
    <n v="5642.89"/>
    <n v="0.98387745714285713"/>
  </r>
  <r>
    <s v="21375300"/>
    <s v="DIRECCIÓN DE GESTIÓN SOCIOCULTURAL"/>
    <x v="10"/>
    <s v="001"/>
    <x v="35"/>
    <s v="SERVICIOS DE GESTION Y APOYO"/>
    <n v="519430885"/>
    <n v="525149823"/>
    <n v="525149823"/>
    <n v="0"/>
    <n v="0"/>
    <n v="0"/>
    <n v="314005938.24000001"/>
    <n v="311246303.76999998"/>
    <n v="211143884.75999999"/>
    <n v="0.59793591178645411"/>
  </r>
  <r>
    <s v="21375300"/>
    <s v="DIRECCIÓN DE GESTIÓN SOCIOCULTURAL"/>
    <x v="10"/>
    <s v="001"/>
    <x v="37"/>
    <s v="SERVICIOS INFORMATICOS"/>
    <n v="5430885"/>
    <n v="8386999"/>
    <n v="8386999"/>
    <n v="0"/>
    <n v="0"/>
    <n v="0"/>
    <n v="6695133.6100000003"/>
    <n v="6695133.6100000003"/>
    <n v="1691865.39"/>
    <n v="0.79827523647016063"/>
  </r>
  <r>
    <s v="21375300"/>
    <s v="DIRECCIÓN DE GESTIÓN SOCIOCULTURAL"/>
    <x v="10"/>
    <s v="001"/>
    <x v="38"/>
    <s v="SERVICIOS GENERALES"/>
    <n v="110000000"/>
    <n v="117335000"/>
    <n v="117335000"/>
    <n v="0"/>
    <n v="0"/>
    <n v="0"/>
    <n v="117287816.84"/>
    <n v="117287816.84"/>
    <n v="47183.16"/>
    <n v="0.99959787650743603"/>
  </r>
  <r>
    <s v="21375300"/>
    <s v="DIRECCIÓN DE GESTIÓN SOCIOCULTURAL"/>
    <x v="10"/>
    <s v="001"/>
    <x v="39"/>
    <s v="OTROS SERVICIOS DE GESTION Y APOYO"/>
    <n v="404000000"/>
    <n v="399427824"/>
    <n v="399427824"/>
    <n v="0"/>
    <n v="0"/>
    <n v="0"/>
    <n v="190022987.78999999"/>
    <n v="187263353.31999999"/>
    <n v="209404836.21000001"/>
    <n v="0.4757379841170003"/>
  </r>
  <r>
    <s v="21375300"/>
    <s v="DIRECCIÓN DE GESTIÓN SOCIOCULTURAL"/>
    <x v="10"/>
    <s v="001"/>
    <x v="40"/>
    <s v="GASTOS DE VIAJE Y DE TRANSPORTE"/>
    <n v="24000000"/>
    <n v="24000000"/>
    <n v="24000000"/>
    <n v="0"/>
    <n v="0"/>
    <n v="0"/>
    <n v="23634019.84"/>
    <n v="23634019.84"/>
    <n v="365980.15999999997"/>
    <n v="0.98475082666666669"/>
  </r>
  <r>
    <s v="21375300"/>
    <s v="DIRECCIÓN DE GESTIÓN SOCIOCULTURAL"/>
    <x v="10"/>
    <s v="001"/>
    <x v="41"/>
    <s v="TRANSPORTE DENTRO DEL PAIS"/>
    <n v="2000000"/>
    <n v="2000000"/>
    <n v="2000000"/>
    <n v="0"/>
    <n v="0"/>
    <n v="0"/>
    <n v="1642789.78"/>
    <n v="1642789.78"/>
    <n v="357210.22"/>
    <n v="0.82139488999999999"/>
  </r>
  <r>
    <s v="21375300"/>
    <s v="DIRECCIÓN DE GESTIÓN SOCIOCULTURAL"/>
    <x v="10"/>
    <s v="001"/>
    <x v="42"/>
    <s v="VIATICOS DENTRO DEL PAIS"/>
    <n v="22000000"/>
    <n v="22000000"/>
    <n v="22000000"/>
    <n v="0"/>
    <n v="0"/>
    <n v="0"/>
    <n v="21991230.059999999"/>
    <n v="21991230.059999999"/>
    <n v="8769.94"/>
    <n v="0.99960136636363628"/>
  </r>
  <r>
    <s v="21375300"/>
    <s v="DIRECCIÓN DE GESTIÓN SOCIOCULTURAL"/>
    <x v="10"/>
    <s v="001"/>
    <x v="45"/>
    <s v="SEGUROS, REASEGUROS Y OTRAS OBLIGACIONES"/>
    <n v="9500000"/>
    <n v="7000000"/>
    <n v="7000000"/>
    <n v="0"/>
    <n v="0"/>
    <n v="0"/>
    <n v="6593073"/>
    <n v="6593073"/>
    <n v="406927"/>
    <n v="0.94186757142857147"/>
  </r>
  <r>
    <s v="21375300"/>
    <s v="DIRECCIÓN DE GESTIÓN SOCIOCULTURAL"/>
    <x v="10"/>
    <s v="001"/>
    <x v="46"/>
    <s v="SEGUROS"/>
    <n v="9500000"/>
    <n v="7000000"/>
    <n v="7000000"/>
    <n v="0"/>
    <n v="0"/>
    <n v="0"/>
    <n v="6593073"/>
    <n v="6593073"/>
    <n v="406927"/>
    <n v="0.94186757142857147"/>
  </r>
  <r>
    <s v="21375300"/>
    <s v="DIRECCIÓN DE GESTIÓN SOCIOCULTURAL"/>
    <x v="10"/>
    <s v="001"/>
    <x v="51"/>
    <s v="MANTENIMIENTO Y REPARACION"/>
    <n v="24215940"/>
    <n v="24500940"/>
    <n v="24500940"/>
    <n v="0"/>
    <n v="216327.88"/>
    <n v="0"/>
    <n v="23715390.93"/>
    <n v="17566243.239999998"/>
    <n v="569221.18999999994"/>
    <n v="0.96793800278683184"/>
  </r>
  <r>
    <s v="21375300"/>
    <s v="DIRECCIÓN DE GESTIÓN SOCIOCULTURAL"/>
    <x v="10"/>
    <s v="001"/>
    <x v="52"/>
    <s v="MANTENIMIENTO DE EDIFICIOS, LOCALES Y TERRENOS"/>
    <n v="15000000"/>
    <n v="15000000"/>
    <n v="15000000"/>
    <n v="0"/>
    <n v="216327.88"/>
    <n v="0"/>
    <n v="14478841.289999999"/>
    <n v="8329693.5999999996"/>
    <n v="304830.83"/>
    <n v="0.9652560859999999"/>
  </r>
  <r>
    <s v="21375300"/>
    <s v="DIRECCIÓN DE GESTIÓN SOCIOCULTURAL"/>
    <x v="10"/>
    <s v="001"/>
    <x v="54"/>
    <s v="MANT. Y REPARACION DE EQUIPO DE TRANSPORTE"/>
    <n v="8000000"/>
    <n v="8000000"/>
    <n v="8000000"/>
    <n v="0"/>
    <n v="0"/>
    <n v="0"/>
    <n v="7999991.8499999996"/>
    <n v="7999991.8499999996"/>
    <n v="8.15"/>
    <n v="0.99999898124999997"/>
  </r>
  <r>
    <s v="21375300"/>
    <s v="DIRECCIÓN DE GESTIÓN SOCIOCULTURAL"/>
    <x v="10"/>
    <s v="001"/>
    <x v="119"/>
    <s v="MANT. Y REPARACION DE EQUIPO DE COMUNICAC."/>
    <n v="632800"/>
    <n v="632800"/>
    <n v="632800"/>
    <n v="0"/>
    <n v="0"/>
    <n v="0"/>
    <n v="632798.85"/>
    <n v="632798.85"/>
    <n v="1.1499999999999999"/>
    <n v="0.99999818268015161"/>
  </r>
  <r>
    <s v="21375300"/>
    <s v="DIRECCIÓN DE GESTIÓN SOCIOCULTURAL"/>
    <x v="10"/>
    <s v="001"/>
    <x v="55"/>
    <s v="MANT. Y REPARACION DE EQUIPO Y MOBILIARIO DE OFIC."/>
    <n v="572970"/>
    <n v="572970"/>
    <n v="572970"/>
    <n v="0"/>
    <n v="0"/>
    <n v="0"/>
    <n v="500025"/>
    <n v="500025"/>
    <n v="72945"/>
    <n v="0.87268966961621031"/>
  </r>
  <r>
    <s v="21375300"/>
    <s v="DIRECCIÓN DE GESTIÓN SOCIOCULTURAL"/>
    <x v="10"/>
    <s v="001"/>
    <x v="57"/>
    <s v="MANTENIMIENTO Y REPARACION DE OTROS EQUIPOS"/>
    <n v="10170"/>
    <n v="295170"/>
    <n v="295170"/>
    <n v="0"/>
    <n v="0"/>
    <n v="0"/>
    <n v="103733.94"/>
    <n v="103733.94"/>
    <n v="191436.06"/>
    <n v="0.35143795101128167"/>
  </r>
  <r>
    <s v="21375300"/>
    <s v="DIRECCIÓN DE GESTIÓN SOCIOCULTURAL"/>
    <x v="10"/>
    <s v="001"/>
    <x v="58"/>
    <s v="IMPUESTOS"/>
    <n v="375000"/>
    <n v="391062"/>
    <n v="391062"/>
    <n v="0"/>
    <n v="0"/>
    <n v="0"/>
    <n v="375000"/>
    <n v="375000"/>
    <n v="16062"/>
    <n v="0.9589272289304509"/>
  </r>
  <r>
    <s v="21375300"/>
    <s v="DIRECCIÓN DE GESTIÓN SOCIOCULTURAL"/>
    <x v="10"/>
    <s v="001"/>
    <x v="59"/>
    <s v="OTROS IMPUESTOS"/>
    <n v="375000"/>
    <n v="391062"/>
    <n v="391062"/>
    <n v="0"/>
    <n v="0"/>
    <n v="0"/>
    <n v="375000"/>
    <n v="375000"/>
    <n v="16062"/>
    <n v="0.9589272289304509"/>
  </r>
  <r>
    <s v="21375300"/>
    <s v="DIRECCIÓN DE GESTIÓN SOCIOCULTURAL"/>
    <x v="10"/>
    <s v="001"/>
    <x v="60"/>
    <s v="SERVICIOS DIVERSOS"/>
    <n v="600000"/>
    <n v="700000"/>
    <n v="700000"/>
    <n v="0"/>
    <n v="0"/>
    <n v="0"/>
    <n v="400000"/>
    <n v="400000"/>
    <n v="300000"/>
    <n v="0.5714285714285714"/>
  </r>
  <r>
    <s v="21375300"/>
    <s v="DIRECCIÓN DE GESTIÓN SOCIOCULTURAL"/>
    <x v="10"/>
    <s v="001"/>
    <x v="61"/>
    <s v="DEDUCIBLES"/>
    <n v="600000"/>
    <n v="700000"/>
    <n v="700000"/>
    <n v="0"/>
    <n v="0"/>
    <n v="0"/>
    <n v="400000"/>
    <n v="400000"/>
    <n v="300000"/>
    <n v="0.5714285714285714"/>
  </r>
  <r>
    <s v="21375300"/>
    <s v="DIRECCIÓN DE GESTIÓN SOCIOCULTURAL"/>
    <x v="10"/>
    <s v="001"/>
    <x v="62"/>
    <s v="MATERIALES Y SUMINISTROS"/>
    <n v="12700000"/>
    <n v="12526424"/>
    <n v="12526424"/>
    <n v="0"/>
    <n v="0"/>
    <n v="0"/>
    <n v="10970506.49"/>
    <n v="10970506.49"/>
    <n v="1555917.51"/>
    <n v="0.87578917095573328"/>
  </r>
  <r>
    <s v="21375300"/>
    <s v="DIRECCIÓN DE GESTIÓN SOCIOCULTURAL"/>
    <x v="10"/>
    <s v="001"/>
    <x v="63"/>
    <s v="PRODUCTOS QUIMICOS Y CONEXOS"/>
    <n v="7000000"/>
    <n v="6854875"/>
    <n v="6854875"/>
    <n v="0"/>
    <n v="0"/>
    <n v="0"/>
    <n v="6392898.04"/>
    <n v="6392898.04"/>
    <n v="461976.96"/>
    <n v="0.93260607086197778"/>
  </r>
  <r>
    <s v="21375300"/>
    <s v="DIRECCIÓN DE GESTIÓN SOCIOCULTURAL"/>
    <x v="10"/>
    <s v="001"/>
    <x v="64"/>
    <s v="COMBUSTIBLES Y LUBRICANTES"/>
    <n v="6000000"/>
    <n v="6000000"/>
    <n v="6000000"/>
    <n v="0"/>
    <n v="0"/>
    <n v="0"/>
    <n v="6000000"/>
    <n v="6000000"/>
    <n v="0"/>
    <n v="1"/>
  </r>
  <r>
    <s v="21375300"/>
    <s v="DIRECCIÓN DE GESTIÓN SOCIOCULTURAL"/>
    <x v="10"/>
    <s v="001"/>
    <x v="120"/>
    <s v="PRODUCTOS FARMACEUTICOS Y MEDICINALES"/>
    <n v="500000"/>
    <n v="354875"/>
    <n v="354875"/>
    <n v="0"/>
    <n v="0"/>
    <n v="0"/>
    <n v="354875"/>
    <n v="354875"/>
    <n v="0"/>
    <n v="1"/>
  </r>
  <r>
    <s v="21375300"/>
    <s v="DIRECCIÓN DE GESTIÓN SOCIOCULTURAL"/>
    <x v="10"/>
    <s v="001"/>
    <x v="65"/>
    <s v="TINTAS, PINTURAS Y DILUYENTES"/>
    <n v="500000"/>
    <n v="500000"/>
    <n v="500000"/>
    <n v="0"/>
    <n v="0"/>
    <n v="0"/>
    <n v="38023.040000000001"/>
    <n v="38023.040000000001"/>
    <n v="461976.96"/>
    <n v="7.6046080000000002E-2"/>
  </r>
  <r>
    <s v="21375300"/>
    <s v="DIRECCIÓN DE GESTIÓN SOCIOCULTURAL"/>
    <x v="10"/>
    <s v="001"/>
    <x v="69"/>
    <s v="MATERIALES Y PROD DE USO EN LA CONSTRUC Y MANT."/>
    <n v="0"/>
    <n v="75000"/>
    <n v="75000"/>
    <n v="0"/>
    <n v="0"/>
    <n v="0"/>
    <n v="0"/>
    <n v="0"/>
    <n v="75000"/>
    <n v="0"/>
  </r>
  <r>
    <s v="21375300"/>
    <s v="DIRECCIÓN DE GESTIÓN SOCIOCULTURAL"/>
    <x v="10"/>
    <s v="001"/>
    <x v="70"/>
    <s v="MAT. Y PROD. ELECTRICOS, TELEFONICOS Y DE COMPUTO"/>
    <n v="0"/>
    <n v="75000"/>
    <n v="75000"/>
    <n v="0"/>
    <n v="0"/>
    <n v="0"/>
    <n v="0"/>
    <n v="0"/>
    <n v="75000"/>
    <n v="0"/>
  </r>
  <r>
    <s v="21375300"/>
    <s v="DIRECCIÓN DE GESTIÓN SOCIOCULTURAL"/>
    <x v="10"/>
    <s v="001"/>
    <x v="71"/>
    <s v="HERRAMIENTAS, REPUESTOS Y ACCESORIOS"/>
    <n v="1000000"/>
    <n v="1000000"/>
    <n v="1000000"/>
    <n v="0"/>
    <n v="0"/>
    <n v="0"/>
    <n v="954177.52"/>
    <n v="954177.52"/>
    <n v="45822.48"/>
    <n v="0.95417752"/>
  </r>
  <r>
    <s v="21375300"/>
    <s v="DIRECCIÓN DE GESTIÓN SOCIOCULTURAL"/>
    <x v="10"/>
    <s v="001"/>
    <x v="73"/>
    <s v="REPUESTOS Y ACCESORIOS"/>
    <n v="1000000"/>
    <n v="1000000"/>
    <n v="1000000"/>
    <n v="0"/>
    <n v="0"/>
    <n v="0"/>
    <n v="954177.52"/>
    <n v="954177.52"/>
    <n v="45822.48"/>
    <n v="0.95417752"/>
  </r>
  <r>
    <s v="21375300"/>
    <s v="DIRECCIÓN DE GESTIÓN SOCIOCULTURAL"/>
    <x v="10"/>
    <s v="001"/>
    <x v="74"/>
    <s v="UTILES, MATERIALES Y SUMINISTROS DIVERSOS"/>
    <n v="4700000"/>
    <n v="4596549"/>
    <n v="4596549"/>
    <n v="0"/>
    <n v="0"/>
    <n v="0"/>
    <n v="3623430.93"/>
    <n v="3623430.93"/>
    <n v="973118.07"/>
    <n v="0.78829376778100269"/>
  </r>
  <r>
    <s v="21375300"/>
    <s v="DIRECCIÓN DE GESTIÓN SOCIOCULTURAL"/>
    <x v="10"/>
    <s v="001"/>
    <x v="75"/>
    <s v="UTILES Y MATERIALES DE OFICINA Y COMPUTO"/>
    <n v="1000000"/>
    <n v="1000000"/>
    <n v="1000000"/>
    <n v="0"/>
    <n v="0"/>
    <n v="0"/>
    <n v="758877.61"/>
    <n v="758877.61"/>
    <n v="241122.39"/>
    <n v="0.75887760999999998"/>
  </r>
  <r>
    <s v="21375300"/>
    <s v="DIRECCIÓN DE GESTIÓN SOCIOCULTURAL"/>
    <x v="10"/>
    <s v="001"/>
    <x v="76"/>
    <s v="PRODUCTOS DE PAPEL, CARTON E IMPRESOS"/>
    <n v="700000"/>
    <n v="450000"/>
    <n v="450000"/>
    <n v="0"/>
    <n v="0"/>
    <n v="0"/>
    <n v="157977.29999999999"/>
    <n v="157977.29999999999"/>
    <n v="292022.7"/>
    <n v="0.35106066666666663"/>
  </r>
  <r>
    <s v="21375300"/>
    <s v="DIRECCIÓN DE GESTIÓN SOCIOCULTURAL"/>
    <x v="10"/>
    <s v="001"/>
    <x v="122"/>
    <s v="TEXTILES Y VESTUARIO"/>
    <n v="500000"/>
    <n v="471549"/>
    <n v="471549"/>
    <n v="0"/>
    <n v="0"/>
    <n v="0"/>
    <n v="471549"/>
    <n v="471549"/>
    <n v="0"/>
    <n v="1"/>
  </r>
  <r>
    <s v="21375300"/>
    <s v="DIRECCIÓN DE GESTIÓN SOCIOCULTURAL"/>
    <x v="10"/>
    <s v="001"/>
    <x v="77"/>
    <s v="UTILES Y MATERIALES DE LIMPIEZA"/>
    <n v="2500000"/>
    <n v="2500000"/>
    <n v="2500000"/>
    <n v="0"/>
    <n v="0"/>
    <n v="0"/>
    <n v="2081753.82"/>
    <n v="2081753.82"/>
    <n v="418246.18"/>
    <n v="0.83270152800000008"/>
  </r>
  <r>
    <s v="21375300"/>
    <s v="DIRECCIÓN DE GESTIÓN SOCIOCULTURAL"/>
    <x v="10"/>
    <s v="001"/>
    <x v="78"/>
    <s v="UTILES Y MATERIALES DE RESGUARDO Y SEGURIDAD"/>
    <n v="0"/>
    <n v="175000"/>
    <n v="175000"/>
    <n v="0"/>
    <n v="0"/>
    <n v="0"/>
    <n v="153273.20000000001"/>
    <n v="153273.20000000001"/>
    <n v="21726.799999999999"/>
    <n v="0.87584685714285726"/>
  </r>
  <r>
    <s v="21375300"/>
    <s v="DIRECCIÓN DE GESTIÓN SOCIOCULTURAL"/>
    <x v="10"/>
    <s v="001"/>
    <x v="80"/>
    <s v="TRANSFERENCIAS CORRIENTES"/>
    <n v="518049688"/>
    <n v="519883633"/>
    <n v="519883633"/>
    <n v="0"/>
    <n v="0"/>
    <n v="0"/>
    <n v="518146581.32999998"/>
    <n v="518146581.32999998"/>
    <n v="1737051.67"/>
    <n v="0.99665876830940736"/>
  </r>
  <r>
    <s v="21375300"/>
    <s v="DIRECCIÓN DE GESTIÓN SOCIOCULTURAL"/>
    <x v="10"/>
    <s v="001"/>
    <x v="81"/>
    <s v="TRANSFERENCIAS CORRIENTES AL SECTOR PUBLICO"/>
    <n v="13573487"/>
    <n v="13070999"/>
    <n v="13070999"/>
    <n v="0"/>
    <n v="0"/>
    <n v="0"/>
    <n v="11922192.83"/>
    <n v="11922192.83"/>
    <n v="1148806.17"/>
    <n v="0.9121103008270447"/>
  </r>
  <r>
    <s v="21375300"/>
    <s v="DIRECCIÓN DE GESTIÓN SOCIOCULTURAL"/>
    <x v="10"/>
    <s v="001"/>
    <x v="211"/>
    <s v="CCSS CONTRIBUCION ESTATAL SEGURO PENSIONES (CONTRIBUCION ESTATAL AL SEGURO DE PENSIONES, SEGUN LEY NO. 17 DEL 22 DE OCTUBRE DE 1943, LEY"/>
    <n v="11708997"/>
    <n v="11275532"/>
    <n v="11275532"/>
    <n v="0"/>
    <n v="0"/>
    <n v="0"/>
    <n v="10272803.640000001"/>
    <n v="10272803.640000001"/>
    <n v="1002728.36"/>
    <n v="0.91107041689917612"/>
  </r>
  <r>
    <s v="21375300"/>
    <s v="DIRECCIÓN DE GESTIÓN SOCIOCULTURAL"/>
    <x v="10"/>
    <s v="001"/>
    <x v="212"/>
    <s v="CCSS CONTRIBUCION ESTATAL SEGURO SALUD (CONTRIBUCION ESTATAL AL SEGURO DE SALUD, SEGUN LEY NO. 17 DEL 22 DE OCTUBRE DE 1943, LEY"/>
    <n v="1864490"/>
    <n v="1795467"/>
    <n v="1795467"/>
    <n v="0"/>
    <n v="0"/>
    <n v="0"/>
    <n v="1649389.19"/>
    <n v="1649389.19"/>
    <n v="146077.81"/>
    <n v="0.91864077145388912"/>
  </r>
  <r>
    <s v="21375300"/>
    <s v="DIRECCIÓN DE GESTIÓN SOCIOCULTURAL"/>
    <x v="10"/>
    <s v="001"/>
    <x v="85"/>
    <s v="TRANSFERENCIAS CORRIENTES A PERSONAS"/>
    <n v="476133126"/>
    <n v="474340350"/>
    <n v="474340350"/>
    <n v="0"/>
    <n v="0"/>
    <n v="0"/>
    <n v="474340350"/>
    <n v="474340350"/>
    <n v="0"/>
    <n v="1"/>
  </r>
  <r>
    <s v="21375300"/>
    <s v="DIRECCIÓN DE GESTIÓN SOCIOCULTURAL"/>
    <x v="10"/>
    <s v="001"/>
    <x v="87"/>
    <s v="OTRAS TRANSFERENCIAS A PERSONAS"/>
    <n v="476133126"/>
    <n v="474340350"/>
    <n v="474340350"/>
    <n v="0"/>
    <n v="0"/>
    <n v="0"/>
    <n v="474340350"/>
    <n v="474340350"/>
    <n v="0"/>
    <n v="1"/>
  </r>
  <r>
    <s v="21375300"/>
    <s v="DIRECCIÓN DE GESTIÓN SOCIOCULTURAL"/>
    <x v="10"/>
    <s v="001"/>
    <x v="88"/>
    <s v="PRESTACIONES"/>
    <n v="14100000"/>
    <n v="19792784"/>
    <n v="19792784"/>
    <n v="0"/>
    <n v="0"/>
    <n v="0"/>
    <n v="19204538.5"/>
    <n v="19204538.5"/>
    <n v="588245.5"/>
    <n v="0.97027979995133584"/>
  </r>
  <r>
    <s v="21375300"/>
    <s v="DIRECCIÓN DE GESTIÓN SOCIOCULTURAL"/>
    <x v="10"/>
    <s v="001"/>
    <x v="89"/>
    <s v="PRESTACIONES LEGALES"/>
    <n v="9100000"/>
    <n v="14792784"/>
    <n v="14792784"/>
    <n v="0"/>
    <n v="0"/>
    <n v="0"/>
    <n v="14667699.5"/>
    <n v="14667699.5"/>
    <n v="125084.5"/>
    <n v="0.99154422183140101"/>
  </r>
  <r>
    <s v="21375300"/>
    <s v="DIRECCIÓN DE GESTIÓN SOCIOCULTURAL"/>
    <x v="10"/>
    <s v="001"/>
    <x v="90"/>
    <s v="OTRAS PRESTACIONES"/>
    <n v="5000000"/>
    <n v="5000000"/>
    <n v="5000000"/>
    <n v="0"/>
    <n v="0"/>
    <n v="0"/>
    <n v="4536839"/>
    <n v="4536839"/>
    <n v="463161"/>
    <n v="0.90736779999999995"/>
  </r>
  <r>
    <s v="21375300"/>
    <s v="DIRECCIÓN DE GESTIÓN SOCIOCULTURAL"/>
    <x v="10"/>
    <s v="001"/>
    <x v="97"/>
    <s v="TRANSFERENCIAS CORRIENTES AL SECTOR EXTERNO"/>
    <n v="14243075"/>
    <n v="12679500"/>
    <n v="12679500"/>
    <n v="0"/>
    <n v="0"/>
    <n v="0"/>
    <n v="12679500"/>
    <n v="12679500"/>
    <n v="0"/>
    <n v="1"/>
  </r>
  <r>
    <s v="21375300"/>
    <s v="DIRECCIÓN DE GESTIÓN SOCIOCULTURAL"/>
    <x v="10"/>
    <s v="001"/>
    <x v="213"/>
    <s v="PROGRAMA IBEROAMERICANO DE CULTURA (IBERCULTURA). (CUOTA ANUAL PARA FONDOS DE SISTEMA IBEROAMERICANO IBER CULTURA VIVA, SEGUN"/>
    <n v="14243075"/>
    <n v="12679500"/>
    <n v="12679500"/>
    <n v="0"/>
    <n v="0"/>
    <n v="0"/>
    <n v="12679500"/>
    <n v="12679500"/>
    <n v="0"/>
    <n v="1"/>
  </r>
  <r>
    <s v="21375300"/>
    <s v="DIRECCIÓN DE GESTIÓN SOCIOCULTURAL"/>
    <x v="10"/>
    <s v="280"/>
    <x v="100"/>
    <s v="BIENES DURADEROS"/>
    <n v="377000000"/>
    <n v="377000000"/>
    <n v="377000000"/>
    <n v="0"/>
    <n v="787406.6"/>
    <n v="0"/>
    <n v="372964998.13999999"/>
    <n v="351760526.49000001"/>
    <n v="3247595.26"/>
    <n v="0.98929707729442962"/>
  </r>
  <r>
    <s v="21375300"/>
    <s v="DIRECCIÓN DE GESTIÓN SOCIOCULTURAL"/>
    <x v="10"/>
    <s v="280"/>
    <x v="101"/>
    <s v="MAQUINARIA, EQUIPO Y MOBILIARIO"/>
    <n v="9030244"/>
    <n v="10993244"/>
    <n v="10993244"/>
    <n v="0"/>
    <n v="787406.6"/>
    <n v="0"/>
    <n v="8111330.2800000003"/>
    <n v="5858109.6699999999"/>
    <n v="2094507.12"/>
    <n v="0.73784683392818351"/>
  </r>
  <r>
    <s v="21375300"/>
    <s v="DIRECCIÓN DE GESTIÓN SOCIOCULTURAL"/>
    <x v="10"/>
    <s v="280"/>
    <x v="103"/>
    <s v="EQUIPO DE COMUNICACION"/>
    <n v="1000000"/>
    <n v="5600000"/>
    <n v="5600000"/>
    <n v="0"/>
    <n v="787406.6"/>
    <n v="0"/>
    <n v="3718065.17"/>
    <n v="3718065.17"/>
    <n v="1094528.23"/>
    <n v="0.66394020892857142"/>
  </r>
  <r>
    <s v="21375300"/>
    <s v="DIRECCIÓN DE GESTIÓN SOCIOCULTURAL"/>
    <x v="10"/>
    <s v="280"/>
    <x v="104"/>
    <s v="EQUIPO Y MOBILIARIO DE OFICINA"/>
    <n v="1530244"/>
    <n v="1530244"/>
    <n v="1530244"/>
    <n v="0"/>
    <n v="0"/>
    <n v="0"/>
    <n v="1403827.41"/>
    <n v="646090.38"/>
    <n v="126416.59"/>
    <n v="0.91738795250953442"/>
  </r>
  <r>
    <s v="21375300"/>
    <s v="DIRECCIÓN DE GESTIÓN SOCIOCULTURAL"/>
    <x v="10"/>
    <s v="280"/>
    <x v="105"/>
    <s v="EQUIPO Y PROGRAMAS DE COMPUTO"/>
    <n v="3000000"/>
    <n v="1363000"/>
    <n v="1363000"/>
    <n v="0"/>
    <n v="0"/>
    <n v="0"/>
    <n v="913533.58"/>
    <n v="0"/>
    <n v="449466.42"/>
    <n v="0.67023740278796773"/>
  </r>
  <r>
    <s v="21375300"/>
    <s v="DIRECCIÓN DE GESTIÓN SOCIOCULTURAL"/>
    <x v="10"/>
    <s v="280"/>
    <x v="106"/>
    <s v="MAQUINARIA, EQUIPO Y MOBILIARIO DIVERSO"/>
    <n v="3500000"/>
    <n v="2500000"/>
    <n v="2500000"/>
    <n v="0"/>
    <n v="0"/>
    <n v="0"/>
    <n v="2075904.12"/>
    <n v="1493954.12"/>
    <n v="424095.88"/>
    <n v="0.83036164800000001"/>
  </r>
  <r>
    <s v="21375300"/>
    <s v="DIRECCIÓN DE GESTIÓN SOCIOCULTURAL"/>
    <x v="10"/>
    <s v="280"/>
    <x v="107"/>
    <s v="CONSTRUCCIONES, ADICIONES Y MEJORAS"/>
    <n v="362000000"/>
    <n v="362000000"/>
    <n v="362000000"/>
    <n v="0"/>
    <n v="0"/>
    <n v="0"/>
    <n v="361684861.77999997"/>
    <n v="342733610.74000001"/>
    <n v="315138.21999999997"/>
    <n v="0.9991294524309392"/>
  </r>
  <r>
    <s v="21375300"/>
    <s v="DIRECCIÓN DE GESTIÓN SOCIOCULTURAL"/>
    <x v="10"/>
    <s v="280"/>
    <x v="108"/>
    <s v="EDIFICIOS"/>
    <n v="327000000"/>
    <n v="165000001"/>
    <n v="165000001"/>
    <n v="0"/>
    <n v="0"/>
    <n v="0"/>
    <n v="164999999.99000001"/>
    <n v="164999999.99000001"/>
    <n v="1.01"/>
    <n v="0.99999999387878802"/>
  </r>
  <r>
    <s v="21375300"/>
    <s v="DIRECCIÓN DE GESTIÓN SOCIOCULTURAL"/>
    <x v="10"/>
    <s v="280"/>
    <x v="109"/>
    <s v="OTRAS CONSTRUCCIONES, ADICIONES Y MEJORAS"/>
    <n v="35000000"/>
    <n v="196999999"/>
    <n v="196999999"/>
    <n v="0"/>
    <n v="0"/>
    <n v="0"/>
    <n v="196684861.78999999"/>
    <n v="177733610.75"/>
    <n v="315137.21000000002"/>
    <n v="0.99840031872284418"/>
  </r>
  <r>
    <s v="21375300"/>
    <s v="DIRECCIÓN DE GESTIÓN SOCIOCULTURAL"/>
    <x v="10"/>
    <s v="280"/>
    <x v="110"/>
    <s v="BIENES DURADEROS DIVERSOS"/>
    <n v="5969756"/>
    <n v="4006756"/>
    <n v="4006756"/>
    <n v="0"/>
    <n v="0"/>
    <n v="0"/>
    <n v="3168806.08"/>
    <n v="3168806.08"/>
    <n v="837949.92"/>
    <n v="0.79086574775204677"/>
  </r>
  <r>
    <s v="21375300"/>
    <s v="DIRECCIÓN DE GESTIÓN SOCIOCULTURAL"/>
    <x v="10"/>
    <s v="280"/>
    <x v="111"/>
    <s v="BIENES INTANGIBLES"/>
    <n v="5969756"/>
    <n v="4006756"/>
    <n v="4006756"/>
    <n v="0"/>
    <n v="0"/>
    <n v="0"/>
    <n v="3168806.08"/>
    <n v="3168806.08"/>
    <n v="837949.92"/>
    <n v="0.79086574775204677"/>
  </r>
  <r>
    <s v="21375500"/>
    <s v="SISTEMA NACIONAL DE BIBLIOTECAS"/>
    <x v="11"/>
    <s v="001"/>
    <x v="0"/>
    <s v=""/>
    <n v="3269693980"/>
    <n v="3281074824"/>
    <n v="3281074824"/>
    <n v="0"/>
    <n v="0"/>
    <n v="0"/>
    <n v="2980944180.4200001"/>
    <n v="2980944180.4200001"/>
    <n v="300130643.57999998"/>
    <n v="0.90852672990428585"/>
  </r>
  <r>
    <s v="21375500"/>
    <s v="SISTEMA NACIONAL DE BIBLIOTECAS"/>
    <x v="11"/>
    <s v="001"/>
    <x v="1"/>
    <s v="REMUNERACIONES"/>
    <n v="2681976115"/>
    <n v="2635959248"/>
    <n v="2635959248"/>
    <n v="0"/>
    <n v="0"/>
    <n v="0"/>
    <n v="2478830568.52"/>
    <n v="2478830568.52"/>
    <n v="157128679.47999999"/>
    <n v="0.94039032295388503"/>
  </r>
  <r>
    <s v="21375500"/>
    <s v="SISTEMA NACIONAL DE BIBLIOTECAS"/>
    <x v="11"/>
    <s v="001"/>
    <x v="2"/>
    <s v="REMUNERACIONES BASICAS"/>
    <n v="1406478180"/>
    <n v="1377668128"/>
    <n v="1377668128"/>
    <n v="0"/>
    <n v="0"/>
    <n v="0"/>
    <n v="1307505960.8299999"/>
    <n v="1307505960.8299999"/>
    <n v="70162167.170000002"/>
    <n v="0.94907179331218439"/>
  </r>
  <r>
    <s v="21375500"/>
    <s v="SISTEMA NACIONAL DE BIBLIOTECAS"/>
    <x v="11"/>
    <s v="001"/>
    <x v="3"/>
    <s v="SUELDOS PARA CARGOS FIJOS"/>
    <n v="1404478180"/>
    <n v="1377668128"/>
    <n v="1377668128"/>
    <n v="0"/>
    <n v="0"/>
    <n v="0"/>
    <n v="1307505960.8299999"/>
    <n v="1307505960.8299999"/>
    <n v="70162167.170000002"/>
    <n v="0.94907179331218439"/>
  </r>
  <r>
    <s v="21375500"/>
    <s v="SISTEMA NACIONAL DE BIBLIOTECAS"/>
    <x v="11"/>
    <s v="001"/>
    <x v="4"/>
    <s v="SUPLENCIAS"/>
    <n v="2000000"/>
    <n v="0"/>
    <n v="0"/>
    <n v="0"/>
    <n v="0"/>
    <n v="0"/>
    <n v="0"/>
    <n v="0"/>
    <n v="0"/>
    <n v="0"/>
  </r>
  <r>
    <s v="21375500"/>
    <s v="SISTEMA NACIONAL DE BIBLIOTECAS"/>
    <x v="11"/>
    <s v="001"/>
    <x v="5"/>
    <s v="REMUNERACIONES EVENTUALES"/>
    <n v="3600000"/>
    <n v="6400000"/>
    <n v="6400000"/>
    <n v="0"/>
    <n v="0"/>
    <n v="0"/>
    <n v="5936964.3399999999"/>
    <n v="5936964.3399999999"/>
    <n v="463035.66"/>
    <n v="0.92765067812500002"/>
  </r>
  <r>
    <s v="21375500"/>
    <s v="SISTEMA NACIONAL DE BIBLIOTECAS"/>
    <x v="11"/>
    <s v="001"/>
    <x v="6"/>
    <s v="TIEMPO EXTRAORDINARIO"/>
    <n v="3600000"/>
    <n v="6400000"/>
    <n v="6400000"/>
    <n v="0"/>
    <n v="0"/>
    <n v="0"/>
    <n v="5936964.3399999999"/>
    <n v="5936964.3399999999"/>
    <n v="463035.66"/>
    <n v="0.92765067812500002"/>
  </r>
  <r>
    <s v="21375500"/>
    <s v="SISTEMA NACIONAL DE BIBLIOTECAS"/>
    <x v="11"/>
    <s v="001"/>
    <x v="7"/>
    <s v="INCENTIVOS SALARIALES"/>
    <n v="860105768"/>
    <n v="845372491"/>
    <n v="845372491"/>
    <n v="0"/>
    <n v="0"/>
    <n v="0"/>
    <n v="772042356.35000002"/>
    <n v="772042356.35000002"/>
    <n v="73330134.650000006"/>
    <n v="0.91325701341043519"/>
  </r>
  <r>
    <s v="21375500"/>
    <s v="SISTEMA NACIONAL DE BIBLIOTECAS"/>
    <x v="11"/>
    <s v="001"/>
    <x v="8"/>
    <s v="RETRIBUCION POR AÑOS SERVIDOS"/>
    <n v="261900000"/>
    <n v="261900000"/>
    <n v="261900000"/>
    <n v="0"/>
    <n v="0"/>
    <n v="0"/>
    <n v="242296532.06999999"/>
    <n v="242296532.06999999"/>
    <n v="19603467.93"/>
    <n v="0.92514903424971362"/>
  </r>
  <r>
    <s v="21375500"/>
    <s v="SISTEMA NACIONAL DE BIBLIOTECAS"/>
    <x v="11"/>
    <s v="001"/>
    <x v="9"/>
    <s v="RESTRICCION AL EJERCICIO LIBERAL DE LA PROFESION"/>
    <n v="222769110"/>
    <n v="222269110"/>
    <n v="222269110"/>
    <n v="0"/>
    <n v="0"/>
    <n v="0"/>
    <n v="192668782.75"/>
    <n v="192668782.75"/>
    <n v="29600327.25"/>
    <n v="0.86682662629098572"/>
  </r>
  <r>
    <s v="21375500"/>
    <s v="SISTEMA NACIONAL DE BIBLIOTECAS"/>
    <x v="11"/>
    <s v="001"/>
    <x v="10"/>
    <s v="DECIMOTERCER MES"/>
    <n v="176680308"/>
    <n v="174447031"/>
    <n v="174447031"/>
    <n v="0"/>
    <n v="0"/>
    <n v="0"/>
    <n v="162817851.31"/>
    <n v="162817851.31"/>
    <n v="11629179.689999999"/>
    <n v="0.93333690104476474"/>
  </r>
  <r>
    <s v="21375500"/>
    <s v="SISTEMA NACIONAL DE BIBLIOTECAS"/>
    <x v="11"/>
    <s v="001"/>
    <x v="11"/>
    <s v="SALARIO ESCOLAR"/>
    <n v="154856350"/>
    <n v="142856350"/>
    <n v="142856350"/>
    <n v="0"/>
    <n v="0"/>
    <n v="0"/>
    <n v="134302366.72999999"/>
    <n v="134302366.72999999"/>
    <n v="8553983.2699999996"/>
    <n v="0.94012178478590547"/>
  </r>
  <r>
    <s v="21375500"/>
    <s v="SISTEMA NACIONAL DE BIBLIOTECAS"/>
    <x v="11"/>
    <s v="001"/>
    <x v="12"/>
    <s v="OTROS INCENTIVOS SALARIALES"/>
    <n v="43900000"/>
    <n v="43900000"/>
    <n v="43900000"/>
    <n v="0"/>
    <n v="0"/>
    <n v="0"/>
    <n v="39956823.490000002"/>
    <n v="39956823.490000002"/>
    <n v="3943176.51"/>
    <n v="0.91017821161731216"/>
  </r>
  <r>
    <s v="21375500"/>
    <s v="SISTEMA NACIONAL DE BIBLIOTECAS"/>
    <x v="11"/>
    <s v="001"/>
    <x v="13"/>
    <s v="CONTRIB. PATRONALES AL DES. Y LA SEGURIDAD SOCIAL"/>
    <n v="204116605"/>
    <n v="201502625"/>
    <n v="201502625"/>
    <n v="0"/>
    <n v="0"/>
    <n v="0"/>
    <n v="195127853"/>
    <n v="195127853"/>
    <n v="6374772"/>
    <n v="0.96836382652583308"/>
  </r>
  <r>
    <s v="21375500"/>
    <s v="SISTEMA NACIONAL DE BIBLIOTECAS"/>
    <x v="11"/>
    <s v="001"/>
    <x v="214"/>
    <s v="CCSS CONTRIBUCION PATRONAL SEGURO SALUD (CONTRIBUCION PATRONAL SEGURO DE SALUD, SEGUN LEY NO. 17 DEL 22 DE OCTUBRE DE 1943, LEY"/>
    <n v="193649087"/>
    <n v="191169157"/>
    <n v="191169157"/>
    <n v="0"/>
    <n v="0"/>
    <n v="0"/>
    <n v="185062993"/>
    <n v="185062993"/>
    <n v="6106164"/>
    <n v="0.9680588432997066"/>
  </r>
  <r>
    <s v="21375500"/>
    <s v="SISTEMA NACIONAL DE BIBLIOTECAS"/>
    <x v="11"/>
    <s v="001"/>
    <x v="215"/>
    <s v="BANCO POPULAR Y DE DESARROLLO COMUNAL. (BPDC) (SEGUN LEY NO. 4351 DEL 11 DE JULIO DE 1969, LEY ORGANICA DEL B.P.D.C.)."/>
    <n v="10467518"/>
    <n v="10333468"/>
    <n v="10333468"/>
    <n v="0"/>
    <n v="0"/>
    <n v="0"/>
    <n v="10064860"/>
    <n v="10064860"/>
    <n v="268608"/>
    <n v="0.97400601617966009"/>
  </r>
  <r>
    <s v="21375500"/>
    <s v="SISTEMA NACIONAL DE BIBLIOTECAS"/>
    <x v="11"/>
    <s v="001"/>
    <x v="16"/>
    <s v="CONTRIB PATRONALES A FOND PENS Y OTROS FOND CAPIT."/>
    <n v="207675562"/>
    <n v="205016004"/>
    <n v="205016004"/>
    <n v="0"/>
    <n v="0"/>
    <n v="0"/>
    <n v="198217434"/>
    <n v="198217434"/>
    <n v="6798570"/>
    <n v="0.96683883273815052"/>
  </r>
  <r>
    <s v="21375500"/>
    <s v="SISTEMA NACIONAL DE BIBLIOTECAS"/>
    <x v="11"/>
    <s v="001"/>
    <x v="216"/>
    <s v="CCSS CONTRIBUCION PATRONAL SEGURO PENSIONES (CONTRIBUCION PATRONAL SEGURO DE PENSIONES, SEGUN LEY NO. 17 DEL 22 DE OCTUBRE DE 1943, LEY"/>
    <n v="113467897"/>
    <n v="112014792"/>
    <n v="112014792"/>
    <n v="0"/>
    <n v="0"/>
    <n v="0"/>
    <n v="108499067"/>
    <n v="108499067"/>
    <n v="3515725"/>
    <n v="0.96861374344202689"/>
  </r>
  <r>
    <s v="21375500"/>
    <s v="SISTEMA NACIONAL DE BIBLIOTECAS"/>
    <x v="11"/>
    <s v="001"/>
    <x v="217"/>
    <s v="CCSS APORTE PATRONAL REGIMEN PENSIONES (APORTE PATRONAL AL REGIMEN DE PENSIONES, SEGUN LEY DE PROTECCION AL TRABAJADOR NO. 7983 DEL 16"/>
    <n v="62805110"/>
    <n v="62000808"/>
    <n v="62000808"/>
    <n v="0"/>
    <n v="0"/>
    <n v="0"/>
    <n v="59648584"/>
    <n v="59648584"/>
    <n v="2352224"/>
    <n v="0.96206139765146281"/>
  </r>
  <r>
    <s v="21375500"/>
    <s v="SISTEMA NACIONAL DE BIBLIOTECAS"/>
    <x v="11"/>
    <s v="001"/>
    <x v="218"/>
    <s v="CCSS APORTE PATRONAL FONDO CAPITALIZACION LABORAL (APORTE PATRONAL AL FONDO DE CAPITALIZACION LABORAL, SEGUN LEY DE PROTECCION AL TRABAJADOR"/>
    <n v="31402555"/>
    <n v="31000404"/>
    <n v="31000404"/>
    <n v="0"/>
    <n v="0"/>
    <n v="0"/>
    <n v="30069783"/>
    <n v="30069783"/>
    <n v="930621"/>
    <n v="0.9699803589656445"/>
  </r>
  <r>
    <s v="21375500"/>
    <s v="SISTEMA NACIONAL DE BIBLIOTECAS"/>
    <x v="11"/>
    <s v="001"/>
    <x v="21"/>
    <s v="SERVICIOS"/>
    <n v="300898694"/>
    <n v="300898694"/>
    <n v="300898694"/>
    <n v="0"/>
    <n v="0"/>
    <n v="0"/>
    <n v="268289550.96000001"/>
    <n v="268289550.96000001"/>
    <n v="32609143.039999999"/>
    <n v="0.89162750224499154"/>
  </r>
  <r>
    <s v="21375500"/>
    <s v="SISTEMA NACIONAL DE BIBLIOTECAS"/>
    <x v="11"/>
    <s v="001"/>
    <x v="24"/>
    <s v="SERVICIOS BASICOS"/>
    <n v="120616681"/>
    <n v="116503726.63"/>
    <n v="116503726.63"/>
    <n v="0"/>
    <n v="0"/>
    <n v="0"/>
    <n v="101049978.81999999"/>
    <n v="101049978.81999999"/>
    <n v="15453747.810000001"/>
    <n v="0.86735404731662358"/>
  </r>
  <r>
    <s v="21375500"/>
    <s v="SISTEMA NACIONAL DE BIBLIOTECAS"/>
    <x v="11"/>
    <s v="001"/>
    <x v="25"/>
    <s v="SERVICIO DE AGUA Y ALCANTARILLADO"/>
    <n v="32000000"/>
    <n v="36750000"/>
    <n v="36750000"/>
    <n v="0"/>
    <n v="0"/>
    <n v="0"/>
    <n v="27107063.710000001"/>
    <n v="27107063.710000001"/>
    <n v="9642936.2899999991"/>
    <n v="0.73760717578231294"/>
  </r>
  <r>
    <s v="21375500"/>
    <s v="SISTEMA NACIONAL DE BIBLIOTECAS"/>
    <x v="11"/>
    <s v="001"/>
    <x v="26"/>
    <s v="SERVICIO DE ENERGIA ELECTRICA"/>
    <n v="43000000"/>
    <n v="48300000"/>
    <n v="48300000"/>
    <n v="0"/>
    <n v="0"/>
    <n v="0"/>
    <n v="46313544.560000002"/>
    <n v="46313544.560000002"/>
    <n v="1986455.44"/>
    <n v="0.95887255817805384"/>
  </r>
  <r>
    <s v="21375500"/>
    <s v="SISTEMA NACIONAL DE BIBLIOTECAS"/>
    <x v="11"/>
    <s v="001"/>
    <x v="117"/>
    <s v="SERVICIO DE CORREO"/>
    <n v="24000"/>
    <n v="29000"/>
    <n v="29000"/>
    <n v="0"/>
    <n v="0"/>
    <n v="0"/>
    <n v="27854.5"/>
    <n v="27854.5"/>
    <n v="1145.5"/>
    <n v="0.96050000000000002"/>
  </r>
  <r>
    <s v="21375500"/>
    <s v="SISTEMA NACIONAL DE BIBLIOTECAS"/>
    <x v="11"/>
    <s v="001"/>
    <x v="27"/>
    <s v="SERVICIO DE TELECOMUNICACIONES"/>
    <n v="42392681"/>
    <n v="28224726.629999999"/>
    <n v="28224726.629999999"/>
    <n v="0"/>
    <n v="0"/>
    <n v="0"/>
    <n v="24883485.25"/>
    <n v="24883485.25"/>
    <n v="3341241.38"/>
    <n v="0.881620062302088"/>
  </r>
  <r>
    <s v="21375500"/>
    <s v="SISTEMA NACIONAL DE BIBLIOTECAS"/>
    <x v="11"/>
    <s v="001"/>
    <x v="28"/>
    <s v="OTROS SERVICIOS BASICOS"/>
    <n v="3200000"/>
    <n v="3200000"/>
    <n v="3200000"/>
    <n v="0"/>
    <n v="0"/>
    <n v="0"/>
    <n v="2718030.8"/>
    <n v="2718030.8"/>
    <n v="481969.2"/>
    <n v="0.84938462499999989"/>
  </r>
  <r>
    <s v="21375500"/>
    <s v="SISTEMA NACIONAL DE BIBLIOTECAS"/>
    <x v="11"/>
    <s v="001"/>
    <x v="29"/>
    <s v="SERVICIOS COMERCIALES Y FINANCIEROS"/>
    <n v="0"/>
    <n v="3615220.66"/>
    <n v="3615220.66"/>
    <n v="0"/>
    <n v="0"/>
    <n v="0"/>
    <n v="3056359.46"/>
    <n v="3056359.46"/>
    <n v="558861.19999999995"/>
    <n v="0.84541435985265689"/>
  </r>
  <r>
    <s v="21375500"/>
    <s v="SISTEMA NACIONAL DE BIBLIOTECAS"/>
    <x v="11"/>
    <s v="001"/>
    <x v="30"/>
    <s v="INFORMACION"/>
    <n v="0"/>
    <n v="532576.6"/>
    <n v="532576.6"/>
    <n v="0"/>
    <n v="0"/>
    <n v="0"/>
    <n v="153996.4"/>
    <n v="153996.4"/>
    <n v="378580.2"/>
    <n v="0.28915352270452738"/>
  </r>
  <r>
    <s v="21375500"/>
    <s v="SISTEMA NACIONAL DE BIBLIOTECAS"/>
    <x v="11"/>
    <s v="001"/>
    <x v="32"/>
    <s v="IMPRESION, ENCUADERNACION Y OTROS"/>
    <n v="0"/>
    <n v="2000000"/>
    <n v="2000000"/>
    <n v="0"/>
    <n v="0"/>
    <n v="0"/>
    <n v="1899812.5"/>
    <n v="1899812.5"/>
    <n v="100187.5"/>
    <n v="0.94990624999999995"/>
  </r>
  <r>
    <s v="21375500"/>
    <s v="SISTEMA NACIONAL DE BIBLIOTECAS"/>
    <x v="11"/>
    <s v="001"/>
    <x v="34"/>
    <s v="SERVICIOS DE TECNOLOGIAS DE INFORMACION"/>
    <n v="0"/>
    <n v="1082644.06"/>
    <n v="1082644.06"/>
    <n v="0"/>
    <n v="0"/>
    <n v="0"/>
    <n v="1002550.56"/>
    <n v="1002550.56"/>
    <n v="80093.5"/>
    <n v="0.9260204688140995"/>
  </r>
  <r>
    <s v="21375500"/>
    <s v="SISTEMA NACIONAL DE BIBLIOTECAS"/>
    <x v="11"/>
    <s v="001"/>
    <x v="35"/>
    <s v="SERVICIOS DE GESTION Y APOYO"/>
    <n v="178164584"/>
    <n v="140645842.71000001"/>
    <n v="140645842.71000001"/>
    <n v="0"/>
    <n v="0"/>
    <n v="0"/>
    <n v="127749045.42"/>
    <n v="127749045.42"/>
    <n v="12896797.289999999"/>
    <n v="0.9083030323435004"/>
  </r>
  <r>
    <s v="21375500"/>
    <s v="SISTEMA NACIONAL DE BIBLIOTECAS"/>
    <x v="11"/>
    <s v="001"/>
    <x v="38"/>
    <s v="SERVICIOS GENERALES"/>
    <n v="178164584"/>
    <n v="120158109"/>
    <n v="120158109"/>
    <n v="0"/>
    <n v="0"/>
    <n v="0"/>
    <n v="107756669.23"/>
    <n v="107756669.23"/>
    <n v="12401439.77"/>
    <n v="0.89679065463655061"/>
  </r>
  <r>
    <s v="21375500"/>
    <s v="SISTEMA NACIONAL DE BIBLIOTECAS"/>
    <x v="11"/>
    <s v="001"/>
    <x v="39"/>
    <s v="OTROS SERVICIOS DE GESTION Y APOYO"/>
    <n v="0"/>
    <n v="20487733.710000001"/>
    <n v="20487733.710000001"/>
    <n v="0"/>
    <n v="0"/>
    <n v="0"/>
    <n v="19992376.190000001"/>
    <n v="19992376.190000001"/>
    <n v="495357.52"/>
    <n v="0.97582175134586913"/>
  </r>
  <r>
    <s v="21375500"/>
    <s v="SISTEMA NACIONAL DE BIBLIOTECAS"/>
    <x v="11"/>
    <s v="001"/>
    <x v="40"/>
    <s v="GASTOS DE VIAJE Y DE TRANSPORTE"/>
    <n v="1000000"/>
    <n v="7096475"/>
    <n v="7096475"/>
    <n v="0"/>
    <n v="0"/>
    <n v="0"/>
    <n v="6025396.7000000002"/>
    <n v="6025396.7000000002"/>
    <n v="1071078.3"/>
    <n v="0.8490689673394185"/>
  </r>
  <r>
    <s v="21375500"/>
    <s v="SISTEMA NACIONAL DE BIBLIOTECAS"/>
    <x v="11"/>
    <s v="001"/>
    <x v="41"/>
    <s v="TRANSPORTE DENTRO DEL PAIS"/>
    <n v="0"/>
    <n v="436875"/>
    <n v="436875"/>
    <n v="0"/>
    <n v="0"/>
    <n v="0"/>
    <n v="332054.37"/>
    <n v="332054.37"/>
    <n v="104820.63"/>
    <n v="0.76006722746781119"/>
  </r>
  <r>
    <s v="21375500"/>
    <s v="SISTEMA NACIONAL DE BIBLIOTECAS"/>
    <x v="11"/>
    <s v="001"/>
    <x v="42"/>
    <s v="VIATICOS DENTRO DEL PAIS"/>
    <n v="1000000"/>
    <n v="6659600"/>
    <n v="6659600"/>
    <n v="0"/>
    <n v="0"/>
    <n v="0"/>
    <n v="5693342.3300000001"/>
    <n v="5693342.3300000001"/>
    <n v="966257.67"/>
    <n v="0.85490755150459485"/>
  </r>
  <r>
    <s v="21375500"/>
    <s v="SISTEMA NACIONAL DE BIBLIOTECAS"/>
    <x v="11"/>
    <s v="001"/>
    <x v="45"/>
    <s v="SEGUROS, REASEGUROS Y OTRAS OBLIGACIONES"/>
    <n v="0"/>
    <n v="5220000"/>
    <n v="5220000"/>
    <n v="0"/>
    <n v="0"/>
    <n v="0"/>
    <n v="5102276.0199999996"/>
    <n v="5102276.0199999996"/>
    <n v="117723.98"/>
    <n v="0.97744751340996161"/>
  </r>
  <r>
    <s v="21375500"/>
    <s v="SISTEMA NACIONAL DE BIBLIOTECAS"/>
    <x v="11"/>
    <s v="001"/>
    <x v="46"/>
    <s v="SEGUROS"/>
    <n v="0"/>
    <n v="5220000"/>
    <n v="5220000"/>
    <n v="0"/>
    <n v="0"/>
    <n v="0"/>
    <n v="5102276.0199999996"/>
    <n v="5102276.0199999996"/>
    <n v="117723.98"/>
    <n v="0.97744751340996161"/>
  </r>
  <r>
    <s v="21375500"/>
    <s v="SISTEMA NACIONAL DE BIBLIOTECAS"/>
    <x v="11"/>
    <s v="001"/>
    <x v="51"/>
    <s v="MANTENIMIENTO Y REPARACION"/>
    <n v="557429"/>
    <n v="27357429"/>
    <n v="27357429"/>
    <n v="0"/>
    <n v="0"/>
    <n v="0"/>
    <n v="24877922.539999999"/>
    <n v="24877922.539999999"/>
    <n v="2479506.46"/>
    <n v="0.90936624709873137"/>
  </r>
  <r>
    <s v="21375500"/>
    <s v="SISTEMA NACIONAL DE BIBLIOTECAS"/>
    <x v="11"/>
    <s v="001"/>
    <x v="52"/>
    <s v="MANTENIMIENTO DE EDIFICIOS, LOCALES Y TERRENOS"/>
    <n v="0"/>
    <n v="4200000"/>
    <n v="4200000"/>
    <n v="0"/>
    <n v="0"/>
    <n v="0"/>
    <n v="2772658.4"/>
    <n v="2772658.4"/>
    <n v="1427341.6"/>
    <n v="0.66015676190476191"/>
  </r>
  <r>
    <s v="21375500"/>
    <s v="SISTEMA NACIONAL DE BIBLIOTECAS"/>
    <x v="11"/>
    <s v="001"/>
    <x v="53"/>
    <s v="MANT. Y REPARACION DE MAQUINARIA Y EQUIPO DE PROD."/>
    <n v="0"/>
    <n v="1300000"/>
    <n v="1300000"/>
    <n v="0"/>
    <n v="0"/>
    <n v="0"/>
    <n v="1031533.5"/>
    <n v="1031533.5"/>
    <n v="268466.5"/>
    <n v="0.79348730769230769"/>
  </r>
  <r>
    <s v="21375500"/>
    <s v="SISTEMA NACIONAL DE BIBLIOTECAS"/>
    <x v="11"/>
    <s v="001"/>
    <x v="54"/>
    <s v="MANT. Y REPARACION DE EQUIPO DE TRANSPORTE"/>
    <n v="0"/>
    <n v="2300000"/>
    <n v="2300000"/>
    <n v="0"/>
    <n v="0"/>
    <n v="0"/>
    <n v="2299996.1"/>
    <n v="2299996.1"/>
    <n v="3.9"/>
    <n v="0.99999830434782611"/>
  </r>
  <r>
    <s v="21375500"/>
    <s v="SISTEMA NACIONAL DE BIBLIOTECAS"/>
    <x v="11"/>
    <s v="001"/>
    <x v="55"/>
    <s v="MANT. Y REPARACION DE EQUIPO Y MOBILIARIO DE OFIC."/>
    <n v="0"/>
    <n v="1000000"/>
    <n v="1000000"/>
    <n v="0"/>
    <n v="0"/>
    <n v="0"/>
    <n v="844303.91"/>
    <n v="844303.91"/>
    <n v="155696.09"/>
    <n v="0.84430391000000005"/>
  </r>
  <r>
    <s v="21375500"/>
    <s v="SISTEMA NACIONAL DE BIBLIOTECAS"/>
    <x v="11"/>
    <s v="001"/>
    <x v="56"/>
    <s v="MANT. Y REP. DE EQUIPO DE COMPUTO Y SIST. DE INF."/>
    <n v="0"/>
    <n v="18000000"/>
    <n v="18000000"/>
    <n v="0"/>
    <n v="0"/>
    <n v="0"/>
    <n v="17929430.629999999"/>
    <n v="17929430.629999999"/>
    <n v="70569.37"/>
    <n v="0.99607947944444442"/>
  </r>
  <r>
    <s v="21375500"/>
    <s v="SISTEMA NACIONAL DE BIBLIOTECAS"/>
    <x v="11"/>
    <s v="001"/>
    <x v="57"/>
    <s v="MANTENIMIENTO Y REPARACION DE OTROS EQUIPOS"/>
    <n v="557429"/>
    <n v="557429"/>
    <n v="557429"/>
    <n v="0"/>
    <n v="0"/>
    <n v="0"/>
    <n v="0"/>
    <n v="0"/>
    <n v="557429"/>
    <n v="0"/>
  </r>
  <r>
    <s v="21375500"/>
    <s v="SISTEMA NACIONAL DE BIBLIOTECAS"/>
    <x v="11"/>
    <s v="001"/>
    <x v="58"/>
    <s v="IMPUESTOS"/>
    <n v="560000"/>
    <n v="460000"/>
    <n v="460000"/>
    <n v="0"/>
    <n v="0"/>
    <n v="0"/>
    <n v="428572"/>
    <n v="428572"/>
    <n v="31428"/>
    <n v="0.93167826086956518"/>
  </r>
  <r>
    <s v="21375500"/>
    <s v="SISTEMA NACIONAL DE BIBLIOTECAS"/>
    <x v="11"/>
    <s v="001"/>
    <x v="59"/>
    <s v="OTROS IMPUESTOS"/>
    <n v="560000"/>
    <n v="460000"/>
    <n v="460000"/>
    <n v="0"/>
    <n v="0"/>
    <n v="0"/>
    <n v="428572"/>
    <n v="428572"/>
    <n v="31428"/>
    <n v="0.93167826086956518"/>
  </r>
  <r>
    <s v="21375500"/>
    <s v="SISTEMA NACIONAL DE BIBLIOTECAS"/>
    <x v="11"/>
    <s v="001"/>
    <x v="62"/>
    <s v="MATERIALES Y SUMINISTROS"/>
    <n v="1447386"/>
    <n v="19643861"/>
    <n v="19643861"/>
    <n v="0"/>
    <n v="0"/>
    <n v="0"/>
    <n v="18673415.18"/>
    <n v="18673415.18"/>
    <n v="970445.82"/>
    <n v="0.95059801023841495"/>
  </r>
  <r>
    <s v="21375500"/>
    <s v="SISTEMA NACIONAL DE BIBLIOTECAS"/>
    <x v="11"/>
    <s v="001"/>
    <x v="63"/>
    <s v="PRODUCTOS QUIMICOS Y CONEXOS"/>
    <n v="1447386"/>
    <n v="2447386"/>
    <n v="2447386"/>
    <n v="0"/>
    <n v="0"/>
    <n v="0"/>
    <n v="1487207"/>
    <n v="1487207"/>
    <n v="960179"/>
    <n v="0.60767161371357037"/>
  </r>
  <r>
    <s v="21375500"/>
    <s v="SISTEMA NACIONAL DE BIBLIOTECAS"/>
    <x v="11"/>
    <s v="001"/>
    <x v="64"/>
    <s v="COMBUSTIBLES Y LUBRICANTES"/>
    <n v="1447386"/>
    <n v="2447386"/>
    <n v="2447386"/>
    <n v="0"/>
    <n v="0"/>
    <n v="0"/>
    <n v="1487207"/>
    <n v="1487207"/>
    <n v="960179"/>
    <n v="0.60767161371357037"/>
  </r>
  <r>
    <s v="21375500"/>
    <s v="SISTEMA NACIONAL DE BIBLIOTECAS"/>
    <x v="11"/>
    <s v="001"/>
    <x v="74"/>
    <s v="UTILES, MATERIALES Y SUMINISTROS DIVERSOS"/>
    <n v="0"/>
    <n v="17196475"/>
    <n v="17196475"/>
    <n v="0"/>
    <n v="0"/>
    <n v="0"/>
    <n v="17186208.18"/>
    <n v="17186208.18"/>
    <n v="10266.82"/>
    <n v="0.99940296950392449"/>
  </r>
  <r>
    <s v="21375500"/>
    <s v="SISTEMA NACIONAL DE BIBLIOTECAS"/>
    <x v="11"/>
    <s v="001"/>
    <x v="76"/>
    <s v="PRODUCTOS DE PAPEL, CARTON E IMPRESOS"/>
    <n v="0"/>
    <n v="10500000"/>
    <n v="10500000"/>
    <n v="0"/>
    <n v="0"/>
    <n v="0"/>
    <n v="10492184"/>
    <n v="10492184"/>
    <n v="7816"/>
    <n v="0.99925561904761906"/>
  </r>
  <r>
    <s v="21375500"/>
    <s v="SISTEMA NACIONAL DE BIBLIOTECAS"/>
    <x v="11"/>
    <s v="001"/>
    <x v="77"/>
    <s v="UTILES Y MATERIALES DE LIMPIEZA"/>
    <n v="0"/>
    <n v="6696475"/>
    <n v="6696475"/>
    <n v="0"/>
    <n v="0"/>
    <n v="0"/>
    <n v="6694024.1799999997"/>
    <n v="6694024.1799999997"/>
    <n v="2450.8200000000002"/>
    <n v="0.99963401341750691"/>
  </r>
  <r>
    <s v="21375500"/>
    <s v="SISTEMA NACIONAL DE BIBLIOTECAS"/>
    <x v="11"/>
    <s v="001"/>
    <x v="100"/>
    <s v="BIENES DURADEROS"/>
    <n v="100000000"/>
    <n v="127989179"/>
    <n v="127989179"/>
    <n v="0"/>
    <n v="0"/>
    <n v="0"/>
    <n v="125384787.65000001"/>
    <n v="125384787.65000001"/>
    <n v="2604391.35"/>
    <n v="0.9796514723326728"/>
  </r>
  <r>
    <s v="21375500"/>
    <s v="SISTEMA NACIONAL DE BIBLIOTECAS"/>
    <x v="11"/>
    <s v="001"/>
    <x v="107"/>
    <s v="CONSTRUCCIONES, ADICIONES Y MEJORAS"/>
    <n v="30000000"/>
    <n v="57989179"/>
    <n v="57989179"/>
    <n v="0"/>
    <n v="0"/>
    <n v="0"/>
    <n v="57907311.799999997"/>
    <n v="57907311.799999997"/>
    <n v="81867.199999999997"/>
    <n v="0.99858823315984513"/>
  </r>
  <r>
    <s v="21375500"/>
    <s v="SISTEMA NACIONAL DE BIBLIOTECAS"/>
    <x v="11"/>
    <s v="001"/>
    <x v="108"/>
    <s v="EDIFICIOS"/>
    <n v="0"/>
    <n v="27989179"/>
    <n v="27989179"/>
    <n v="0"/>
    <n v="0"/>
    <n v="0"/>
    <n v="27141006.219999999"/>
    <n v="27141006.219999999"/>
    <n v="848172.78"/>
    <n v="0.96969640374231769"/>
  </r>
  <r>
    <s v="21375500"/>
    <s v="SISTEMA NACIONAL DE BIBLIOTECAS"/>
    <x v="11"/>
    <s v="280"/>
    <x v="108"/>
    <s v="EDIFICIOS"/>
    <n v="30000000"/>
    <n v="30000000"/>
    <n v="30000000"/>
    <n v="0"/>
    <n v="0"/>
    <n v="0"/>
    <n v="30766305.579999998"/>
    <n v="30766305.579999998"/>
    <n v="-766305.58"/>
    <n v="1.0255435193333333"/>
  </r>
  <r>
    <s v="21375500"/>
    <s v="SISTEMA NACIONAL DE BIBLIOTECAS"/>
    <x v="11"/>
    <s v="280"/>
    <x v="101"/>
    <s v="MAQUINARIA, EQUIPO Y MOBILIARIO"/>
    <n v="45208503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5"/>
    <s v="EQUIPO Y PROGRAMAS DE COMPUTO"/>
    <n v="30000000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6"/>
    <s v="MAQUINARIA, EQUIPO Y MOBILIARIO DIVERSO"/>
    <n v="15208503"/>
    <n v="0"/>
    <n v="0"/>
    <n v="0"/>
    <n v="0"/>
    <n v="0"/>
    <n v="0"/>
    <n v="0"/>
    <n v="0"/>
    <n v="0"/>
  </r>
  <r>
    <s v="21375500"/>
    <s v="SISTEMA NACIONAL DE BIBLIOTECAS"/>
    <x v="11"/>
    <s v="280"/>
    <x v="110"/>
    <s v="BIENES DURADEROS DIVERSOS"/>
    <n v="24791497"/>
    <n v="40000000"/>
    <n v="40000000"/>
    <n v="0"/>
    <n v="0"/>
    <n v="0"/>
    <n v="38001335.450000003"/>
    <n v="38001335.450000003"/>
    <n v="1998664.55"/>
    <n v="0.95003338625000011"/>
  </r>
  <r>
    <s v="21375500"/>
    <s v="SISTEMA NACIONAL DE BIBLIOTECAS"/>
    <x v="11"/>
    <s v="280"/>
    <x v="111"/>
    <s v="BIENES INTANGIBLES"/>
    <n v="24791497"/>
    <n v="40000000"/>
    <n v="40000000"/>
    <n v="0"/>
    <n v="0"/>
    <n v="0"/>
    <n v="38001335.450000003"/>
    <n v="38001335.450000003"/>
    <n v="1998664.55"/>
    <n v="0.95003338625000011"/>
  </r>
  <r>
    <s v="21375500"/>
    <s v="SISTEMA NACIONAL DE BIBLIOTECAS"/>
    <x v="11"/>
    <s v="001"/>
    <x v="80"/>
    <s v="TRANSFERENCIAS CORRIENTES"/>
    <n v="185371785"/>
    <n v="196583842"/>
    <n v="196583842"/>
    <n v="0"/>
    <n v="0"/>
    <n v="0"/>
    <n v="89765858.109999999"/>
    <n v="89765858.109999999"/>
    <n v="106817983.89"/>
    <n v="0.45662887242787736"/>
  </r>
  <r>
    <s v="21375500"/>
    <s v="SISTEMA NACIONAL DE BIBLIOTECAS"/>
    <x v="11"/>
    <s v="001"/>
    <x v="81"/>
    <s v="TRANSFERENCIAS CORRIENTES AL SECTOR PUBLICO"/>
    <n v="38101768"/>
    <n v="37613825"/>
    <n v="37613825"/>
    <n v="0"/>
    <n v="0"/>
    <n v="0"/>
    <n v="35886810.310000002"/>
    <n v="35886810.310000002"/>
    <n v="1727014.69"/>
    <n v="0.95408564031974952"/>
  </r>
  <r>
    <s v="21375500"/>
    <s v="SISTEMA NACIONAL DE BIBLIOTECAS"/>
    <x v="11"/>
    <s v="001"/>
    <x v="219"/>
    <s v="CCSS CONTRIBUCION ESTATAL SEGURO PENSIONES (CONTRIBUCION ESTATAL AL SEGURO DE PENSIONES, SEGUN LEY NO. 17 DEL 22 DE OCTUBRE DE 1943, LEY"/>
    <n v="32868008"/>
    <n v="32447090"/>
    <n v="32447090"/>
    <n v="0"/>
    <n v="0"/>
    <n v="0"/>
    <n v="30923897.579999998"/>
    <n v="30923897.579999998"/>
    <n v="1523192.42"/>
    <n v="0.95305611628038134"/>
  </r>
  <r>
    <s v="21375500"/>
    <s v="SISTEMA NACIONAL DE BIBLIOTECAS"/>
    <x v="11"/>
    <s v="001"/>
    <x v="220"/>
    <s v="CCSS CONTRIBUCION ESTATAL SEGURO SALUD (CONTRIBUCION ESTATAL AL SEGURO DE SALUD, SEGUN LEY NO. 17 DEL 22 DE OCTUBRE DE 1943, LEY"/>
    <n v="5233760"/>
    <n v="5166735"/>
    <n v="5166735"/>
    <n v="0"/>
    <n v="0"/>
    <n v="0"/>
    <n v="4962912.7300000004"/>
    <n v="4962912.7300000004"/>
    <n v="203822.27"/>
    <n v="0.96055105013127251"/>
  </r>
  <r>
    <s v="21375500"/>
    <s v="SISTEMA NACIONAL DE BIBLIOTECAS"/>
    <x v="11"/>
    <s v="001"/>
    <x v="85"/>
    <s v="TRANSFERENCIAS CORRIENTE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7"/>
    <s v="OTRAS TRANSFERENCIA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8"/>
    <s v="PRESTACIONES"/>
    <n v="30400000"/>
    <n v="42100000"/>
    <n v="42100000"/>
    <n v="0"/>
    <n v="0"/>
    <n v="0"/>
    <n v="37184048.990000002"/>
    <n v="37184048.990000002"/>
    <n v="4915951.01"/>
    <n v="0.88323156745843234"/>
  </r>
  <r>
    <s v="21375500"/>
    <s v="SISTEMA NACIONAL DE BIBLIOTECAS"/>
    <x v="11"/>
    <s v="001"/>
    <x v="89"/>
    <s v="PRESTACIONES LEGALES"/>
    <n v="20400000"/>
    <n v="28600000"/>
    <n v="28600000"/>
    <n v="0"/>
    <n v="0"/>
    <n v="0"/>
    <n v="23931447.989999998"/>
    <n v="23931447.989999998"/>
    <n v="4668552.01"/>
    <n v="0.83676391573426567"/>
  </r>
  <r>
    <s v="21375500"/>
    <s v="SISTEMA NACIONAL DE BIBLIOTECAS"/>
    <x v="11"/>
    <s v="001"/>
    <x v="90"/>
    <s v="OTRAS PRESTACIONES"/>
    <n v="10000000"/>
    <n v="13500000"/>
    <n v="13500000"/>
    <n v="0"/>
    <n v="0"/>
    <n v="0"/>
    <n v="13252601"/>
    <n v="13252601"/>
    <n v="247399"/>
    <n v="0.98167414814814813"/>
  </r>
  <r>
    <s v="21375500"/>
    <s v="SISTEMA NACIONAL DE BIBLIOTECAS"/>
    <x v="11"/>
    <s v="001"/>
    <x v="97"/>
    <s v="TRANSFERENCIAS CORRIENTES AL SECTOR EXTERNO"/>
    <n v="16870017"/>
    <n v="16870017"/>
    <n v="16870017"/>
    <n v="0"/>
    <n v="0"/>
    <n v="0"/>
    <n v="16694998.810000001"/>
    <n v="16694998.810000001"/>
    <n v="175018.19"/>
    <n v="0.98962548822564911"/>
  </r>
  <r>
    <s v="21375500"/>
    <s v="SISTEMA NACIONAL DE BIBLIOTECAS"/>
    <x v="11"/>
    <s v="001"/>
    <x v="221"/>
    <s v="CENTRO REGIONAL PARA EL FOMENTO DEL LIBRO EN AMERICA LATINA (CERLAC-UNESCO). (CUOTA ANUAL DE MEMBRESIA, SEGUN LEY 5550 DEL 09/08/1974)."/>
    <n v="4039854"/>
    <n v="3989854"/>
    <n v="3989854"/>
    <n v="0"/>
    <n v="0"/>
    <n v="0"/>
    <n v="3964584"/>
    <n v="3964584"/>
    <n v="25270"/>
    <n v="0.99366643491215467"/>
  </r>
  <r>
    <s v="21375500"/>
    <s v="SISTEMA NACIONAL DE BIBLIOTECAS"/>
    <x v="11"/>
    <s v="001"/>
    <x v="222"/>
    <s v="PROGRAMA IBEROAMERICANO DE BIBLIOTECAS PUBLICAS (IBERBIBLIOTECAS). (CUOTA ORDINARIA, SEGUN COMPROMISO ADQUIRIDO EN LA XXI CUMBRE DE JEFES DE"/>
    <n v="7768950"/>
    <n v="7699950"/>
    <n v="7699950"/>
    <n v="0"/>
    <n v="0"/>
    <n v="0"/>
    <n v="7643550"/>
    <n v="7643550"/>
    <n v="56400"/>
    <n v="0.99267527711218906"/>
  </r>
  <r>
    <s v="21375500"/>
    <s v="SISTEMA NACIONAL DE BIBLIOTECAS"/>
    <x v="11"/>
    <s v="001"/>
    <x v="223"/>
    <s v="PROGRAMA IBEROAMERICANO PARA LA PRESERVACION DEL PATRIMONIO SONORO Y AUDIOVISUAL (IBERSONORA). (CUOTA ORDINARIA, SEGUN COMPROMISO XIII CUMBRE DE"/>
    <n v="2589650"/>
    <n v="2564650"/>
    <n v="2564650"/>
    <n v="0"/>
    <n v="0"/>
    <n v="0"/>
    <n v="2541750"/>
    <n v="2541750"/>
    <n v="22900"/>
    <n v="0.99107090636149187"/>
  </r>
  <r>
    <s v="21375500"/>
    <s v="SISTEMA NACIONAL DE BIBLIOTECAS"/>
    <x v="11"/>
    <s v="001"/>
    <x v="224"/>
    <s v="ASOCIACION DE BIBLIOTECAS NACIONALES IBEROAMERICANAS (ABINIA). (CUOTA ORDINARIA, SEGUN EXPEDIENTE 14839 DEL ACTA CONSTITUTIVA 9 DEL"/>
    <n v="1786859"/>
    <n v="1761859"/>
    <n v="1761859"/>
    <n v="0"/>
    <n v="0"/>
    <n v="0"/>
    <n v="1758016.5"/>
    <n v="1758016.5"/>
    <n v="3842.5"/>
    <n v="0.99781906497625517"/>
  </r>
  <r>
    <s v="21375500"/>
    <s v="SISTEMA NACIONAL DE BIBLIOTECAS"/>
    <x v="11"/>
    <s v="001"/>
    <x v="225"/>
    <s v="NUMERO INTERNACIONAL NORMALIZADO PARA LIBROS (ISBN). (CUOTA ORDINARIA, SEGUN DECRETOS 14377-C DEL 16/03/1983 Y 23983-C DEL 19/01/1995)."/>
    <n v="253786"/>
    <n v="303786"/>
    <n v="303786"/>
    <n v="0"/>
    <n v="0"/>
    <n v="0"/>
    <n v="280019.28000000003"/>
    <n v="280019.28000000003"/>
    <n v="23766.720000000001"/>
    <n v="0.9217649266259802"/>
  </r>
  <r>
    <s v="21375500"/>
    <s v="SISTEMA NACIONAL DE BIBLIOTECAS"/>
    <x v="11"/>
    <s v="001"/>
    <x v="226"/>
    <s v="NUMERO INTERNACIONAL NORMALIZADO DE PUBLICACIONES SERIADAS (ISSN). (CUOTA ORDINARIA, SEGUN DECRETOS EJECUTIVOS 14377-C DEL 16/03/1983 Y 23983-C DEL"/>
    <n v="430918"/>
    <n v="549918"/>
    <n v="549918"/>
    <n v="0"/>
    <n v="0"/>
    <n v="0"/>
    <n v="507079.03"/>
    <n v="507079.03"/>
    <n v="42838.97"/>
    <n v="0.92209934935754068"/>
  </r>
  <r>
    <s v="21375800"/>
    <s v="PROMOCIÓN DE LAS ARTES"/>
    <x v="12"/>
    <s v="001"/>
    <x v="0"/>
    <s v=""/>
    <n v="3662694627"/>
    <n v="3692310693"/>
    <n v="3692310693"/>
    <n v="0"/>
    <n v="136330.57"/>
    <n v="0"/>
    <n v="3503428529.0700002"/>
    <n v="3496816195.1399999"/>
    <n v="188745833.36000001"/>
    <n v="0.94884445550909657"/>
  </r>
  <r>
    <s v="21375800"/>
    <s v="PROMOCIÓN DE LAS ARTES"/>
    <x v="12"/>
    <s v="001"/>
    <x v="1"/>
    <s v="REMUNERACIONES"/>
    <n v="2992632294"/>
    <n v="2977628346"/>
    <n v="2977628346"/>
    <n v="0"/>
    <n v="0"/>
    <n v="0"/>
    <n v="2831667567.6700001"/>
    <n v="2831667567.6700001"/>
    <n v="145960778.33000001"/>
    <n v="0.95098086081626798"/>
  </r>
  <r>
    <s v="21375800"/>
    <s v="PROMOCIÓN DE LAS ARTES"/>
    <x v="12"/>
    <s v="001"/>
    <x v="2"/>
    <s v="REMUNERACIONES BASICAS"/>
    <n v="1542076840"/>
    <n v="1565299265"/>
    <n v="1565299265"/>
    <n v="0"/>
    <n v="0"/>
    <n v="0"/>
    <n v="1504543170.26"/>
    <n v="1504543170.26"/>
    <n v="60756094.740000002"/>
    <n v="0.96118563644760924"/>
  </r>
  <r>
    <s v="21375800"/>
    <s v="PROMOCIÓN DE LAS ARTES"/>
    <x v="12"/>
    <s v="001"/>
    <x v="3"/>
    <s v="SUELDOS PARA CARGOS FIJOS"/>
    <n v="1542076840"/>
    <n v="1560299265"/>
    <n v="1560299265"/>
    <n v="0"/>
    <n v="0"/>
    <n v="0"/>
    <n v="1503574170.26"/>
    <n v="1503574170.26"/>
    <n v="56725094.740000002"/>
    <n v="0.96364473405042594"/>
  </r>
  <r>
    <s v="21375800"/>
    <s v="PROMOCIÓN DE LAS ARTES"/>
    <x v="12"/>
    <s v="001"/>
    <x v="4"/>
    <s v="SUPLENCIAS"/>
    <n v="0"/>
    <n v="5000000"/>
    <n v="5000000"/>
    <n v="0"/>
    <n v="0"/>
    <n v="0"/>
    <n v="969000"/>
    <n v="969000"/>
    <n v="4031000"/>
    <n v="0.1938"/>
  </r>
  <r>
    <s v="21375800"/>
    <s v="PROMOCIÓN DE LAS ARTES"/>
    <x v="12"/>
    <s v="001"/>
    <x v="5"/>
    <s v="REMUNERACIONES EVENTUALES"/>
    <n v="1800000"/>
    <n v="9630000"/>
    <n v="9630000"/>
    <n v="0"/>
    <n v="0"/>
    <n v="0"/>
    <n v="9519619.1400000006"/>
    <n v="9519619.1400000006"/>
    <n v="110380.86"/>
    <n v="0.98853781308411226"/>
  </r>
  <r>
    <s v="21375800"/>
    <s v="PROMOCIÓN DE LAS ARTES"/>
    <x v="12"/>
    <s v="001"/>
    <x v="6"/>
    <s v="TIEMPO EXTRAORDINARIO"/>
    <n v="1800000"/>
    <n v="9630000"/>
    <n v="9630000"/>
    <n v="0"/>
    <n v="0"/>
    <n v="0"/>
    <n v="9519619.1400000006"/>
    <n v="9519619.1400000006"/>
    <n v="110380.86"/>
    <n v="0.98853781308411226"/>
  </r>
  <r>
    <s v="21375800"/>
    <s v="PROMOCIÓN DE LAS ARTES"/>
    <x v="12"/>
    <s v="001"/>
    <x v="7"/>
    <s v="INCENTIVOS SALARIALES"/>
    <n v="988915006"/>
    <n v="943896733"/>
    <n v="943896733"/>
    <n v="0"/>
    <n v="0"/>
    <n v="0"/>
    <n v="886152631.26999998"/>
    <n v="886152631.26999998"/>
    <n v="57744101.729999997"/>
    <n v="0.93882370845116592"/>
  </r>
  <r>
    <s v="21375800"/>
    <s v="PROMOCIÓN DE LAS ARTES"/>
    <x v="12"/>
    <s v="001"/>
    <x v="8"/>
    <s v="RETRIBUCION POR AÑOS SERVIDOS"/>
    <n v="612400000"/>
    <n v="565631727"/>
    <n v="565631727"/>
    <n v="0"/>
    <n v="0"/>
    <n v="0"/>
    <n v="520728871.72000003"/>
    <n v="520728871.72000003"/>
    <n v="44902855.280000001"/>
    <n v="0.92061468065422014"/>
  </r>
  <r>
    <s v="21375800"/>
    <s v="PROMOCIÓN DE LAS ARTES"/>
    <x v="12"/>
    <s v="001"/>
    <x v="9"/>
    <s v="RESTRICCION AL EJERCICIO LIBERAL DE LA PROFESION"/>
    <n v="5065170"/>
    <n v="5065170"/>
    <n v="5065170"/>
    <n v="0"/>
    <n v="0"/>
    <n v="0"/>
    <n v="5065170"/>
    <n v="5065170"/>
    <n v="0"/>
    <n v="1"/>
  </r>
  <r>
    <s v="21375800"/>
    <s v="PROMOCIÓN DE LAS ARTES"/>
    <x v="12"/>
    <s v="001"/>
    <x v="10"/>
    <s v="DECIMOTERCER MES"/>
    <n v="195016318"/>
    <n v="195016318"/>
    <n v="195016318"/>
    <n v="0"/>
    <n v="0"/>
    <n v="0"/>
    <n v="186404899.88999999"/>
    <n v="186404899.88999999"/>
    <n v="8611418.1099999994"/>
    <n v="0.95584257667094297"/>
  </r>
  <r>
    <s v="21375800"/>
    <s v="PROMOCIÓN DE LAS ARTES"/>
    <x v="12"/>
    <s v="001"/>
    <x v="11"/>
    <s v="SALARIO ESCOLAR"/>
    <n v="171333518"/>
    <n v="164333518"/>
    <n v="164333518"/>
    <n v="0"/>
    <n v="0"/>
    <n v="0"/>
    <n v="161006903.25999999"/>
    <n v="161006903.25999999"/>
    <n v="3326614.74"/>
    <n v="0.97975693102365147"/>
  </r>
  <r>
    <s v="21375800"/>
    <s v="PROMOCIÓN DE LAS ARTES"/>
    <x v="12"/>
    <s v="001"/>
    <x v="12"/>
    <s v="OTROS INCENTIVOS SALARIALES"/>
    <n v="5100000"/>
    <n v="13850000"/>
    <n v="13850000"/>
    <n v="0"/>
    <n v="0"/>
    <n v="0"/>
    <n v="12946786.4"/>
    <n v="12946786.4"/>
    <n v="903213.6"/>
    <n v="0.93478602166064984"/>
  </r>
  <r>
    <s v="21375800"/>
    <s v="PROMOCIÓN DE LAS ARTES"/>
    <x v="12"/>
    <s v="001"/>
    <x v="13"/>
    <s v="CONTRIB. PATRONALES AL DES. Y LA SEGURIDAD SOCIAL"/>
    <n v="227933115"/>
    <n v="227418551"/>
    <n v="227418551"/>
    <n v="0"/>
    <n v="0"/>
    <n v="0"/>
    <n v="224983374"/>
    <n v="224983374"/>
    <n v="2435177"/>
    <n v="0.98929209165526699"/>
  </r>
  <r>
    <s v="21375800"/>
    <s v="PROMOCIÓN DE LAS ARTES"/>
    <x v="12"/>
    <s v="001"/>
    <x v="227"/>
    <s v="CCSS CONTRIBUCION PATRONAL SEGURO SALUD (CONTRIBUCION PATRONAL SEGURO DE SALUD, SEGUN LEY NO. 17 DEL 22 DE OCTUBRE DE 1943, LEY"/>
    <n v="216244237"/>
    <n v="215756061"/>
    <n v="215756061"/>
    <n v="0"/>
    <n v="0"/>
    <n v="0"/>
    <n v="213360689"/>
    <n v="213360689"/>
    <n v="2395372"/>
    <n v="0.98889777654960065"/>
  </r>
  <r>
    <s v="21375800"/>
    <s v="PROMOCIÓN DE LAS ARTES"/>
    <x v="12"/>
    <s v="001"/>
    <x v="228"/>
    <s v="BANCO POPULAR Y DE DESARROLLO COMUNAL. (BPDC) (SEGUN LEY NO. 4351 DEL 11 DE JULIO DE 1969, LEY ORGANICA DEL B.P.D.C.)."/>
    <n v="11688878"/>
    <n v="11662490"/>
    <n v="11662490"/>
    <n v="0"/>
    <n v="0"/>
    <n v="0"/>
    <n v="11622685"/>
    <n v="11622685"/>
    <n v="39805"/>
    <n v="0.99658692097485191"/>
  </r>
  <r>
    <s v="21375800"/>
    <s v="PROMOCIÓN DE LAS ARTES"/>
    <x v="12"/>
    <s v="001"/>
    <x v="16"/>
    <s v="CONTRIB PATRONALES A FOND PENS Y OTROS FOND CAPIT."/>
    <n v="231907333"/>
    <n v="231383797"/>
    <n v="231383797"/>
    <n v="0"/>
    <n v="0"/>
    <n v="0"/>
    <n v="206468773"/>
    <n v="206468773"/>
    <n v="24915024"/>
    <n v="0.8923216563863372"/>
  </r>
  <r>
    <s v="21375800"/>
    <s v="PROMOCIÓN DE LAS ARTES"/>
    <x v="12"/>
    <s v="001"/>
    <x v="229"/>
    <s v="CCSS CONTRIBUCION PATRONAL SEGURO PENSIONES (CONTRIBUCION PATRONAL SEGURO DE PENSIONES, SEGUN LEY NO. 17 DEL 22 DE OCTUBRE DE 1943, LEY"/>
    <n v="126707434"/>
    <n v="126421389"/>
    <n v="126421389"/>
    <n v="0"/>
    <n v="0"/>
    <n v="0"/>
    <n v="103156602"/>
    <n v="103156602"/>
    <n v="23264787"/>
    <n v="0.81597428106093661"/>
  </r>
  <r>
    <s v="21375800"/>
    <s v="PROMOCIÓN DE LAS ARTES"/>
    <x v="12"/>
    <s v="001"/>
    <x v="230"/>
    <s v="CCSS APORTE PATRONAL REGIMEN PENSIONES (APORTE PATRONAL AL REGIMEN DE PENSIONES, SEGUN LEY DE PROTECCION AL TRABAJADOR NO. 7983 DEL 16"/>
    <n v="70133266"/>
    <n v="69974939"/>
    <n v="69974939"/>
    <n v="0"/>
    <n v="0"/>
    <n v="0"/>
    <n v="68615884"/>
    <n v="68615884"/>
    <n v="1359055"/>
    <n v="0.98057797520909595"/>
  </r>
  <r>
    <s v="21375800"/>
    <s v="PROMOCIÓN DE LAS ARTES"/>
    <x v="12"/>
    <s v="001"/>
    <x v="231"/>
    <s v="CCSS APORTE PATRONAL FONDO CAPITALIZACION LABORAL (APORTE PATRONAL AL FONDO DE CAPITALIZACION LABORAL, SEGUN LEY DE PROTECCION AL TRABAJADOR"/>
    <n v="35066633"/>
    <n v="34987469"/>
    <n v="34987469"/>
    <n v="0"/>
    <n v="0"/>
    <n v="0"/>
    <n v="34696287"/>
    <n v="34696287"/>
    <n v="291182"/>
    <n v="0.99167753460531827"/>
  </r>
  <r>
    <s v="21375800"/>
    <s v="PROMOCIÓN DE LAS ARTES"/>
    <x v="12"/>
    <s v="001"/>
    <x v="21"/>
    <s v="SERVICIOS"/>
    <n v="463623075"/>
    <n v="461532318"/>
    <n v="461532318"/>
    <n v="0"/>
    <n v="136330.57"/>
    <n v="0"/>
    <n v="443145583.31"/>
    <n v="436533249.38"/>
    <n v="18250404.120000001"/>
    <n v="0.96016154454865288"/>
  </r>
  <r>
    <s v="21375800"/>
    <s v="PROMOCIÓN DE LAS ARTES"/>
    <x v="12"/>
    <s v="001"/>
    <x v="22"/>
    <s v="ALQUILERES"/>
    <n v="86000000"/>
    <n v="86396000"/>
    <n v="86396000"/>
    <n v="0"/>
    <n v="0"/>
    <n v="0"/>
    <n v="86299598.200000003"/>
    <n v="86299598.200000003"/>
    <n v="96401.8"/>
    <n v="0.99888418676790591"/>
  </r>
  <r>
    <s v="21375800"/>
    <s v="PROMOCIÓN DE LAS ARTES"/>
    <x v="12"/>
    <s v="001"/>
    <x v="159"/>
    <s v="ALQUILER DE EDIFICIOS, LOCALES Y TERRENOS"/>
    <n v="86000000"/>
    <n v="86396000"/>
    <n v="86396000"/>
    <n v="0"/>
    <n v="0"/>
    <n v="0"/>
    <n v="86299598.200000003"/>
    <n v="86299598.200000003"/>
    <n v="96401.8"/>
    <n v="0.99888418676790591"/>
  </r>
  <r>
    <s v="21375800"/>
    <s v="PROMOCIÓN DE LAS ARTES"/>
    <x v="12"/>
    <s v="001"/>
    <x v="24"/>
    <s v="SERVICIOS BASICOS"/>
    <n v="15187375"/>
    <n v="16512005"/>
    <n v="16512005"/>
    <n v="0"/>
    <n v="136330.57"/>
    <n v="0"/>
    <n v="14997166.91"/>
    <n v="14804503.91"/>
    <n v="1378507.52"/>
    <n v="0.9082583798878453"/>
  </r>
  <r>
    <s v="21375800"/>
    <s v="PROMOCIÓN DE LAS ARTES"/>
    <x v="12"/>
    <s v="001"/>
    <x v="25"/>
    <s v="SERVICIO DE AGUA Y ALCANTARILLADO"/>
    <n v="2556666"/>
    <n v="3881296"/>
    <n v="3881296"/>
    <n v="0"/>
    <n v="0"/>
    <n v="0"/>
    <n v="3771908"/>
    <n v="3769608"/>
    <n v="109388"/>
    <n v="0.97181663032141841"/>
  </r>
  <r>
    <s v="21375800"/>
    <s v="PROMOCIÓN DE LAS ARTES"/>
    <x v="12"/>
    <s v="001"/>
    <x v="26"/>
    <s v="SERVICIO DE ENERGIA ELECTRICA"/>
    <n v="9313920"/>
    <n v="9313920"/>
    <n v="9313920"/>
    <n v="0"/>
    <n v="0"/>
    <n v="0"/>
    <n v="8419386"/>
    <n v="8229023"/>
    <n v="894534"/>
    <n v="0.90395730261801688"/>
  </r>
  <r>
    <s v="21375800"/>
    <s v="PROMOCIÓN DE LAS ARTES"/>
    <x v="12"/>
    <s v="001"/>
    <x v="27"/>
    <s v="SERVICIO DE TELECOMUNICACIONES"/>
    <n v="3316789"/>
    <n v="3316789"/>
    <n v="3316789"/>
    <n v="0"/>
    <n v="136330.57"/>
    <n v="0"/>
    <n v="2805872.91"/>
    <n v="2805872.91"/>
    <n v="374585.52"/>
    <n v="0.84596062939186067"/>
  </r>
  <r>
    <s v="21375800"/>
    <s v="PROMOCIÓN DE LAS ARTES"/>
    <x v="12"/>
    <s v="001"/>
    <x v="29"/>
    <s v="SERVICIOS COMERCIALES Y FINANCIEROS"/>
    <n v="68500000"/>
    <n v="78950000"/>
    <n v="78950000"/>
    <n v="0"/>
    <n v="0"/>
    <n v="0"/>
    <n v="74296615.049999997"/>
    <n v="73508440.049999997"/>
    <n v="4653384.95"/>
    <n v="0.94105908866371113"/>
  </r>
  <r>
    <s v="21375800"/>
    <s v="PROMOCIÓN DE LAS ARTES"/>
    <x v="12"/>
    <s v="001"/>
    <x v="30"/>
    <s v="INFORMACION"/>
    <n v="100000"/>
    <n v="50000"/>
    <n v="50000"/>
    <n v="0"/>
    <n v="0"/>
    <n v="0"/>
    <n v="44092.6"/>
    <n v="44092.6"/>
    <n v="5907.4"/>
    <n v="0.88185199999999997"/>
  </r>
  <r>
    <s v="21375800"/>
    <s v="PROMOCIÓN DE LAS ARTES"/>
    <x v="12"/>
    <s v="001"/>
    <x v="139"/>
    <s v="TRANSPORTE DE BIENES"/>
    <n v="63000000"/>
    <n v="74000000"/>
    <n v="74000000"/>
    <n v="0"/>
    <n v="0"/>
    <n v="0"/>
    <n v="71645383.799999997"/>
    <n v="71645383.799999997"/>
    <n v="2354616.2000000002"/>
    <n v="0.96818086216216215"/>
  </r>
  <r>
    <s v="21375800"/>
    <s v="PROMOCIÓN DE LAS ARTES"/>
    <x v="12"/>
    <s v="001"/>
    <x v="34"/>
    <s v="SERVICIOS DE TECNOLOGIAS DE INFORMACION"/>
    <n v="5400000"/>
    <n v="4900000"/>
    <n v="4900000"/>
    <n v="0"/>
    <n v="0"/>
    <n v="0"/>
    <n v="2607138.65"/>
    <n v="1818963.65"/>
    <n v="2292861.35"/>
    <n v="0.53206911224489795"/>
  </r>
  <r>
    <s v="21375800"/>
    <s v="PROMOCIÓN DE LAS ARTES"/>
    <x v="12"/>
    <s v="001"/>
    <x v="35"/>
    <s v="SERVICIOS DE GESTION Y APOYO"/>
    <n v="149400000"/>
    <n v="144856570"/>
    <n v="144856570"/>
    <n v="0"/>
    <n v="0"/>
    <n v="0"/>
    <n v="140974536.22999999"/>
    <n v="135343040.30000001"/>
    <n v="3882033.77"/>
    <n v="0.97320084432483789"/>
  </r>
  <r>
    <s v="21375800"/>
    <s v="PROMOCIÓN DE LAS ARTES"/>
    <x v="12"/>
    <s v="001"/>
    <x v="38"/>
    <s v="SERVICIOS GENERALES"/>
    <n v="138000000"/>
    <n v="139400000"/>
    <n v="139400000"/>
    <n v="0"/>
    <n v="0"/>
    <n v="0"/>
    <n v="135536682.22"/>
    <n v="129905186.29000001"/>
    <n v="3863317.78"/>
    <n v="0.97228609913916786"/>
  </r>
  <r>
    <s v="21375800"/>
    <s v="PROMOCIÓN DE LAS ARTES"/>
    <x v="12"/>
    <s v="001"/>
    <x v="39"/>
    <s v="OTROS SERVICIOS DE GESTION Y APOYO"/>
    <n v="11400000"/>
    <n v="5456570"/>
    <n v="5456570"/>
    <n v="0"/>
    <n v="0"/>
    <n v="0"/>
    <n v="5437854.0099999998"/>
    <n v="5437854.0099999998"/>
    <n v="18715.990000000002"/>
    <n v="0.99657000826526554"/>
  </r>
  <r>
    <s v="21375800"/>
    <s v="PROMOCIÓN DE LAS ARTES"/>
    <x v="12"/>
    <s v="001"/>
    <x v="40"/>
    <s v="GASTOS DE VIAJE Y DE TRANSPORTE"/>
    <n v="81000000"/>
    <n v="76709243"/>
    <n v="76709243"/>
    <n v="0"/>
    <n v="0"/>
    <n v="0"/>
    <n v="71930665.019999996"/>
    <n v="71930665.019999996"/>
    <n v="4778577.9800000004"/>
    <n v="0.93770531694596437"/>
  </r>
  <r>
    <s v="21375800"/>
    <s v="PROMOCIÓN DE LAS ARTES"/>
    <x v="12"/>
    <s v="001"/>
    <x v="41"/>
    <s v="TRANSPORTE DENTRO DEL PAIS"/>
    <n v="47000000"/>
    <n v="35709243"/>
    <n v="35709243"/>
    <n v="0"/>
    <n v="0"/>
    <n v="0"/>
    <n v="31079665.02"/>
    <n v="31079665.02"/>
    <n v="4629577.9800000004"/>
    <n v="0.87035351099433833"/>
  </r>
  <r>
    <s v="21375800"/>
    <s v="PROMOCIÓN DE LAS ARTES"/>
    <x v="12"/>
    <s v="001"/>
    <x v="42"/>
    <s v="VIATICOS DENTRO DEL PAIS"/>
    <n v="34000000"/>
    <n v="41000000"/>
    <n v="41000000"/>
    <n v="0"/>
    <n v="0"/>
    <n v="0"/>
    <n v="40851000"/>
    <n v="40851000"/>
    <n v="149000"/>
    <n v="0.99636585365853658"/>
  </r>
  <r>
    <s v="21375800"/>
    <s v="PROMOCIÓN DE LAS ARTES"/>
    <x v="12"/>
    <s v="001"/>
    <x v="45"/>
    <s v="SEGUROS, REASEGUROS Y OTRAS OBLIGACIONES"/>
    <n v="4400000"/>
    <n v="3823000"/>
    <n v="3823000"/>
    <n v="0"/>
    <n v="0"/>
    <n v="0"/>
    <n v="1183945"/>
    <n v="1183945"/>
    <n v="2639055"/>
    <n v="0.30969003400470835"/>
  </r>
  <r>
    <s v="21375800"/>
    <s v="PROMOCIÓN DE LAS ARTES"/>
    <x v="12"/>
    <s v="001"/>
    <x v="46"/>
    <s v="SEGUROS"/>
    <n v="4400000"/>
    <n v="3823000"/>
    <n v="3823000"/>
    <n v="0"/>
    <n v="0"/>
    <n v="0"/>
    <n v="1183945"/>
    <n v="1183945"/>
    <n v="2639055"/>
    <n v="0.30969003400470835"/>
  </r>
  <r>
    <s v="21375800"/>
    <s v="PROMOCIÓN DE LAS ARTES"/>
    <x v="12"/>
    <s v="001"/>
    <x v="51"/>
    <s v="MANTENIMIENTO Y REPARACION"/>
    <n v="58585700"/>
    <n v="53903706"/>
    <n v="53903706"/>
    <n v="0"/>
    <n v="0"/>
    <n v="0"/>
    <n v="53081263.310000002"/>
    <n v="53081263.310000002"/>
    <n v="822442.69"/>
    <n v="0.98474237207363813"/>
  </r>
  <r>
    <s v="21375800"/>
    <s v="PROMOCIÓN DE LAS ARTES"/>
    <x v="12"/>
    <s v="001"/>
    <x v="52"/>
    <s v="MANTENIMIENTO DE EDIFICIOS, LOCALES Y TERRENOS"/>
    <n v="42808200"/>
    <n v="39826206"/>
    <n v="39826206"/>
    <n v="0"/>
    <n v="0"/>
    <n v="0"/>
    <n v="39625751"/>
    <n v="39625751"/>
    <n v="200455"/>
    <n v="0.9949667563111585"/>
  </r>
  <r>
    <s v="21375800"/>
    <s v="PROMOCIÓN DE LAS ARTES"/>
    <x v="12"/>
    <s v="001"/>
    <x v="54"/>
    <s v="MANT. Y REPARACION DE EQUIPO DE TRANSPORTE"/>
    <n v="4000000"/>
    <n v="4000000"/>
    <n v="4000000"/>
    <n v="0"/>
    <n v="0"/>
    <n v="0"/>
    <n v="3933765.74"/>
    <n v="3933765.74"/>
    <n v="66234.259999999995"/>
    <n v="0.98344143500000003"/>
  </r>
  <r>
    <s v="21375800"/>
    <s v="PROMOCIÓN DE LAS ARTES"/>
    <x v="12"/>
    <s v="001"/>
    <x v="55"/>
    <s v="MANT. Y REPARACION DE EQUIPO Y MOBILIARIO DE OFIC."/>
    <n v="7000000"/>
    <n v="6000000"/>
    <n v="6000000"/>
    <n v="0"/>
    <n v="0"/>
    <n v="0"/>
    <n v="5820096.29"/>
    <n v="5820096.29"/>
    <n v="179903.71"/>
    <n v="0.97001604833333333"/>
  </r>
  <r>
    <s v="21375800"/>
    <s v="PROMOCIÓN DE LAS ARTES"/>
    <x v="12"/>
    <s v="001"/>
    <x v="57"/>
    <s v="MANTENIMIENTO Y REPARACION DE OTROS EQUIPOS"/>
    <n v="4777500"/>
    <n v="4077500"/>
    <n v="4077500"/>
    <n v="0"/>
    <n v="0"/>
    <n v="0"/>
    <n v="3701650.28"/>
    <n v="3701650.28"/>
    <n v="375849.72"/>
    <n v="0.90782348988350703"/>
  </r>
  <r>
    <s v="21375800"/>
    <s v="PROMOCIÓN DE LAS ARTES"/>
    <x v="12"/>
    <s v="001"/>
    <x v="58"/>
    <s v="IMPUESTOS"/>
    <n v="550000"/>
    <n v="381794"/>
    <n v="381794"/>
    <n v="0"/>
    <n v="0"/>
    <n v="0"/>
    <n v="381793.59"/>
    <n v="381793.59"/>
    <n v="0.41"/>
    <n v="0.99999892612246399"/>
  </r>
  <r>
    <s v="21375800"/>
    <s v="PROMOCIÓN DE LAS ARTES"/>
    <x v="12"/>
    <s v="001"/>
    <x v="232"/>
    <s v="IMPUESTOS SOBRE LA PROPIEDAD DE BIENES INMUEBLES"/>
    <n v="250000"/>
    <n v="107576"/>
    <n v="107576"/>
    <n v="0"/>
    <n v="0"/>
    <n v="0"/>
    <n v="107575.59"/>
    <n v="107575.59"/>
    <n v="0.41"/>
    <n v="0.99999618874098306"/>
  </r>
  <r>
    <s v="21375800"/>
    <s v="PROMOCIÓN DE LAS ARTES"/>
    <x v="12"/>
    <s v="001"/>
    <x v="59"/>
    <s v="OTROS IMPUESTOS"/>
    <n v="300000"/>
    <n v="274218"/>
    <n v="274218"/>
    <n v="0"/>
    <n v="0"/>
    <n v="0"/>
    <n v="274218"/>
    <n v="274218"/>
    <n v="0"/>
    <n v="1"/>
  </r>
  <r>
    <s v="21375800"/>
    <s v="PROMOCIÓN DE LAS ARTES"/>
    <x v="12"/>
    <s v="001"/>
    <x v="62"/>
    <s v="MATERIALES Y SUMINISTROS"/>
    <n v="27009243"/>
    <n v="10000000"/>
    <n v="10000000"/>
    <n v="0"/>
    <n v="0"/>
    <n v="0"/>
    <n v="7907528.0899999999"/>
    <n v="7907528.0899999999"/>
    <n v="2092471.91"/>
    <n v="0.790752809"/>
  </r>
  <r>
    <s v="21375800"/>
    <s v="PROMOCIÓN DE LAS ARTES"/>
    <x v="12"/>
    <s v="001"/>
    <x v="63"/>
    <s v="PRODUCTOS QUIMICOS Y CONEXOS"/>
    <n v="6721600"/>
    <n v="6000000"/>
    <n v="6000000"/>
    <n v="0"/>
    <n v="0"/>
    <n v="0"/>
    <n v="3997308.86"/>
    <n v="3997308.86"/>
    <n v="2002691.14"/>
    <n v="0.66621814333333329"/>
  </r>
  <r>
    <s v="21375800"/>
    <s v="PROMOCIÓN DE LAS ARTES"/>
    <x v="12"/>
    <s v="001"/>
    <x v="64"/>
    <s v="COMBUSTIBLES Y LUBRICANTES"/>
    <n v="5000000"/>
    <n v="5000000"/>
    <n v="5000000"/>
    <n v="0"/>
    <n v="0"/>
    <n v="0"/>
    <n v="3005477"/>
    <n v="3005477"/>
    <n v="1994523"/>
    <n v="0.60109539999999995"/>
  </r>
  <r>
    <s v="21375800"/>
    <s v="PROMOCIÓN DE LAS ARTES"/>
    <x v="12"/>
    <s v="001"/>
    <x v="120"/>
    <s v="PRODUCTOS FARMACEUTICOS Y MEDICINALES"/>
    <n v="721600"/>
    <n v="0"/>
    <n v="0"/>
    <n v="0"/>
    <n v="0"/>
    <n v="0"/>
    <n v="0"/>
    <n v="0"/>
    <n v="0"/>
    <n v="0"/>
  </r>
  <r>
    <s v="21375800"/>
    <s v="PROMOCIÓN DE LAS ARTES"/>
    <x v="12"/>
    <s v="001"/>
    <x v="65"/>
    <s v="TINTAS, PINTURAS Y DILUYENTES"/>
    <n v="1000000"/>
    <n v="1000000"/>
    <n v="1000000"/>
    <n v="0"/>
    <n v="0"/>
    <n v="0"/>
    <n v="991831.86"/>
    <n v="991831.86"/>
    <n v="8168.14"/>
    <n v="0.99183186000000001"/>
  </r>
  <r>
    <s v="21375800"/>
    <s v="PROMOCIÓN DE LAS ARTES"/>
    <x v="12"/>
    <s v="001"/>
    <x v="69"/>
    <s v="MATERIALES Y PROD DE USO EN LA CONSTRUC Y MANT."/>
    <n v="500000"/>
    <n v="0"/>
    <n v="0"/>
    <n v="0"/>
    <n v="0"/>
    <n v="0"/>
    <n v="0"/>
    <n v="0"/>
    <n v="0"/>
    <n v="0"/>
  </r>
  <r>
    <s v="21375800"/>
    <s v="PROMOCIÓN DE LAS ARTES"/>
    <x v="12"/>
    <s v="001"/>
    <x v="70"/>
    <s v="MAT. Y PROD. ELECTRICOS, TELEFONICOS Y DE COMPUTO"/>
    <n v="500000"/>
    <n v="0"/>
    <n v="0"/>
    <n v="0"/>
    <n v="0"/>
    <n v="0"/>
    <n v="0"/>
    <n v="0"/>
    <n v="0"/>
    <n v="0"/>
  </r>
  <r>
    <s v="21375800"/>
    <s v="PROMOCIÓN DE LAS ARTES"/>
    <x v="12"/>
    <s v="001"/>
    <x v="71"/>
    <s v="HERRAMIENTAS, REPUESTOS Y ACCESORIOS"/>
    <n v="4525000"/>
    <n v="0"/>
    <n v="0"/>
    <n v="0"/>
    <n v="0"/>
    <n v="0"/>
    <n v="0"/>
    <n v="0"/>
    <n v="0"/>
    <n v="0"/>
  </r>
  <r>
    <s v="21375800"/>
    <s v="PROMOCIÓN DE LAS ARTES"/>
    <x v="12"/>
    <s v="001"/>
    <x v="72"/>
    <s v="HERRAMIENTAS E INSTRUMENTOS"/>
    <n v="525000"/>
    <n v="0"/>
    <n v="0"/>
    <n v="0"/>
    <n v="0"/>
    <n v="0"/>
    <n v="0"/>
    <n v="0"/>
    <n v="0"/>
    <n v="0"/>
  </r>
  <r>
    <s v="21375800"/>
    <s v="PROMOCIÓN DE LAS ARTES"/>
    <x v="12"/>
    <s v="001"/>
    <x v="73"/>
    <s v="REPUESTOS Y ACCESORIOS"/>
    <n v="4000000"/>
    <n v="0"/>
    <n v="0"/>
    <n v="0"/>
    <n v="0"/>
    <n v="0"/>
    <n v="0"/>
    <n v="0"/>
    <n v="0"/>
    <n v="0"/>
  </r>
  <r>
    <s v="21375800"/>
    <s v="PROMOCIÓN DE LAS ARTES"/>
    <x v="12"/>
    <s v="001"/>
    <x v="74"/>
    <s v="UTILES, MATERIALES Y SUMINISTROS DIVERSOS"/>
    <n v="15262643"/>
    <n v="4000000"/>
    <n v="4000000"/>
    <n v="0"/>
    <n v="0"/>
    <n v="0"/>
    <n v="3910219.23"/>
    <n v="3910219.23"/>
    <n v="89780.77"/>
    <n v="0.97755480750000001"/>
  </r>
  <r>
    <s v="21375800"/>
    <s v="PROMOCIÓN DE LAS ARTES"/>
    <x v="12"/>
    <s v="001"/>
    <x v="75"/>
    <s v="UTILES Y MATERIALES DE OFICINA Y COMPUTO"/>
    <n v="500000"/>
    <n v="500000"/>
    <n v="500000"/>
    <n v="0"/>
    <n v="0"/>
    <n v="0"/>
    <n v="499326.92"/>
    <n v="499326.92"/>
    <n v="673.08"/>
    <n v="0.99865384000000001"/>
  </r>
  <r>
    <s v="21375800"/>
    <s v="PROMOCIÓN DE LAS ARTES"/>
    <x v="12"/>
    <s v="001"/>
    <x v="76"/>
    <s v="PRODUCTOS DE PAPEL, CARTON E IMPRESOS"/>
    <n v="1000000"/>
    <n v="1000000"/>
    <n v="1000000"/>
    <n v="0"/>
    <n v="0"/>
    <n v="0"/>
    <n v="998470.88"/>
    <n v="998470.88"/>
    <n v="1529.12"/>
    <n v="0.99847087999999995"/>
  </r>
  <r>
    <s v="21375800"/>
    <s v="PROMOCIÓN DE LAS ARTES"/>
    <x v="12"/>
    <s v="001"/>
    <x v="122"/>
    <s v="TEXTILES Y VESTUARIO"/>
    <n v="10012643"/>
    <n v="0"/>
    <n v="0"/>
    <n v="0"/>
    <n v="0"/>
    <n v="0"/>
    <n v="0"/>
    <n v="0"/>
    <n v="0"/>
    <n v="0"/>
  </r>
  <r>
    <s v="21375800"/>
    <s v="PROMOCIÓN DE LAS ARTES"/>
    <x v="12"/>
    <s v="001"/>
    <x v="77"/>
    <s v="UTILES Y MATERIALES DE LIMPIEZA"/>
    <n v="2500000"/>
    <n v="2500000"/>
    <n v="2500000"/>
    <n v="0"/>
    <n v="0"/>
    <n v="0"/>
    <n v="2412421.4300000002"/>
    <n v="2412421.4300000002"/>
    <n v="87578.57"/>
    <n v="0.96496857200000008"/>
  </r>
  <r>
    <s v="21375800"/>
    <s v="PROMOCIÓN DE LAS ARTES"/>
    <x v="12"/>
    <s v="001"/>
    <x v="78"/>
    <s v="UTILES Y MATERIALES DE RESGUARDO Y SEGURIDAD"/>
    <n v="500000"/>
    <n v="0"/>
    <n v="0"/>
    <n v="0"/>
    <n v="0"/>
    <n v="0"/>
    <n v="0"/>
    <n v="0"/>
    <n v="0"/>
    <n v="0"/>
  </r>
  <r>
    <s v="21375800"/>
    <s v="PROMOCIÓN DE LAS ARTES"/>
    <x v="12"/>
    <s v="001"/>
    <x v="123"/>
    <s v="OTROS UTILES, MATERIALES Y SUMINISTROS DIVERSOS"/>
    <n v="750000"/>
    <n v="0"/>
    <n v="0"/>
    <n v="0"/>
    <n v="0"/>
    <n v="0"/>
    <n v="0"/>
    <n v="0"/>
    <n v="0"/>
    <n v="0"/>
  </r>
  <r>
    <s v="21375800"/>
    <s v="PROMOCIÓN DE LAS ARTES"/>
    <x v="12"/>
    <s v="001"/>
    <x v="80"/>
    <s v="TRANSFERENCIAS CORRIENTES"/>
    <n v="128830015"/>
    <n v="192550029"/>
    <n v="192550029"/>
    <n v="0"/>
    <n v="0"/>
    <n v="0"/>
    <n v="170899233.94"/>
    <n v="170899233.94"/>
    <n v="21650795.059999999"/>
    <n v="0.88755756011857057"/>
  </r>
  <r>
    <s v="21375800"/>
    <s v="PROMOCIÓN DE LAS ARTES"/>
    <x v="12"/>
    <s v="001"/>
    <x v="81"/>
    <s v="TRANSFERENCIAS CORRIENTES AL SECTOR PUBLICO"/>
    <n v="42547515"/>
    <n v="42451463"/>
    <n v="42451463"/>
    <n v="0"/>
    <n v="0"/>
    <n v="0"/>
    <n v="41280640.039999999"/>
    <n v="41280640.039999999"/>
    <n v="1170822.96"/>
    <n v="0.97241972650035635"/>
  </r>
  <r>
    <s v="21375800"/>
    <s v="PROMOCIÓN DE LAS ARTES"/>
    <x v="12"/>
    <s v="001"/>
    <x v="233"/>
    <s v="CCSS CONTRIBUCION ESTATAL SEGURO PENSIONES (CONTRIBUCION ESTATAL AL SEGURO DE PENSIONES, SEGUN LEY NO. 17 DEL 22 DE OCTUBRE DE 1943, LEY"/>
    <n v="36703076"/>
    <n v="36620218"/>
    <n v="36620218"/>
    <n v="0"/>
    <n v="0"/>
    <n v="0"/>
    <n v="35573324.350000001"/>
    <n v="35573324.350000001"/>
    <n v="1046893.65"/>
    <n v="0.97141214041926238"/>
  </r>
  <r>
    <s v="21375800"/>
    <s v="PROMOCIÓN DE LAS ARTES"/>
    <x v="12"/>
    <s v="001"/>
    <x v="234"/>
    <s v="CCSS CONTRIBUCION ESTATAL SEGURO SALUD (CONTRIBUCION ESTATAL AL SEGURO DE SALUD, SEGUN LEY NO. 17 DEL 22 DE OCTUBRE DE 1943, LEY"/>
    <n v="5844439"/>
    <n v="5831245"/>
    <n v="5831245"/>
    <n v="0"/>
    <n v="0"/>
    <n v="0"/>
    <n v="5707315.6900000004"/>
    <n v="5707315.6900000004"/>
    <n v="123929.31"/>
    <n v="0.97874736698595244"/>
  </r>
  <r>
    <s v="21375800"/>
    <s v="PROMOCIÓN DE LAS ARTES"/>
    <x v="12"/>
    <s v="001"/>
    <x v="88"/>
    <s v="PRESTACIONES"/>
    <n v="11500000"/>
    <n v="47500000"/>
    <n v="47500000"/>
    <n v="0"/>
    <n v="0"/>
    <n v="0"/>
    <n v="27683196.920000002"/>
    <n v="27683196.920000002"/>
    <n v="19816803.079999998"/>
    <n v="0.58280414568421057"/>
  </r>
  <r>
    <s v="21375800"/>
    <s v="PROMOCIÓN DE LAS ARTES"/>
    <x v="12"/>
    <s v="001"/>
    <x v="89"/>
    <s v="PRESTACIONES LEGALES"/>
    <n v="0"/>
    <n v="27200000"/>
    <n v="27200000"/>
    <n v="0"/>
    <n v="0"/>
    <n v="0"/>
    <n v="7698212.9199999999"/>
    <n v="7698212.9199999999"/>
    <n v="19501787.079999998"/>
    <n v="0.28302253382352943"/>
  </r>
  <r>
    <s v="21375800"/>
    <s v="PROMOCIÓN DE LAS ARTES"/>
    <x v="12"/>
    <s v="001"/>
    <x v="90"/>
    <s v="OTRAS PRESTACIONES"/>
    <n v="11500000"/>
    <n v="20300000"/>
    <n v="20300000"/>
    <n v="0"/>
    <n v="0"/>
    <n v="0"/>
    <n v="19984984"/>
    <n v="19984984"/>
    <n v="315016"/>
    <n v="0.98448197044334973"/>
  </r>
  <r>
    <s v="21375800"/>
    <s v="PROMOCIÓN DE LAS ARTES"/>
    <x v="12"/>
    <s v="001"/>
    <x v="91"/>
    <s v="TRANSF. C.TES A ENTIDADES PRIV. SIN FINES DE LUCRO"/>
    <n v="74782500"/>
    <n v="74782500"/>
    <n v="74782500"/>
    <n v="0"/>
    <n v="0"/>
    <n v="0"/>
    <n v="74782500"/>
    <n v="74782500"/>
    <n v="0"/>
    <n v="1"/>
  </r>
  <r>
    <s v="21375800"/>
    <s v="PROMOCIÓN DE LAS ARTES"/>
    <x v="12"/>
    <s v="001"/>
    <x v="235"/>
    <s v="ASOCIACION SINFONICA DE HEREDIA (GASTOS DE OPERACION, LEY 3698 DEL 22/06/1966)."/>
    <n v="74782500"/>
    <n v="74782500"/>
    <n v="74782500"/>
    <n v="0"/>
    <n v="0"/>
    <n v="0"/>
    <n v="74782500"/>
    <n v="74782500"/>
    <n v="0"/>
    <n v="1"/>
  </r>
  <r>
    <s v="21375800"/>
    <s v="PROMOCIÓN DE LAS ARTES"/>
    <x v="12"/>
    <s v="001"/>
    <x v="95"/>
    <s v="OTRAS TRANSFERENCIAS CORRIENTES AL SECTOR PRIVADO"/>
    <n v="0"/>
    <n v="27816066"/>
    <n v="27816066"/>
    <n v="0"/>
    <n v="0"/>
    <n v="0"/>
    <n v="27152896.98"/>
    <n v="27152896.98"/>
    <n v="663169.02"/>
    <n v="0.97615877744897506"/>
  </r>
  <r>
    <s v="21375800"/>
    <s v="PROMOCIÓN DE LAS ARTES"/>
    <x v="12"/>
    <s v="001"/>
    <x v="96"/>
    <s v="INDEMNIZACIONES"/>
    <n v="0"/>
    <n v="27816066"/>
    <n v="27816066"/>
    <n v="0"/>
    <n v="0"/>
    <n v="0"/>
    <n v="27152896.98"/>
    <n v="27152896.98"/>
    <n v="663169.02"/>
    <n v="0.97615877744897506"/>
  </r>
  <r>
    <s v="21375800"/>
    <s v="PROMOCIÓN DE LAS ARTES"/>
    <x v="12"/>
    <s v="280"/>
    <x v="100"/>
    <s v="BIENES DURADEROS"/>
    <n v="50600000"/>
    <n v="50600000"/>
    <n v="50600000"/>
    <n v="0"/>
    <n v="0"/>
    <n v="0"/>
    <n v="49808616.060000002"/>
    <n v="49808616.060000002"/>
    <n v="791383.94"/>
    <n v="0.98436000118577083"/>
  </r>
  <r>
    <s v="21375800"/>
    <s v="PROMOCIÓN DE LAS ARTES"/>
    <x v="12"/>
    <s v="280"/>
    <x v="101"/>
    <s v="MAQUINARIA, EQUIPO Y MOBILIARIO"/>
    <n v="50000000"/>
    <n v="49625000"/>
    <n v="49625000"/>
    <n v="0"/>
    <n v="0"/>
    <n v="0"/>
    <n v="49356535.420000002"/>
    <n v="49356535.420000002"/>
    <n v="268464.58"/>
    <n v="0.99459013440806054"/>
  </r>
  <r>
    <s v="21375800"/>
    <s v="PROMOCIÓN DE LAS ARTES"/>
    <x v="12"/>
    <s v="280"/>
    <x v="236"/>
    <s v="EQUIPO Y MOBILIARIO EDUCACIONAL, DEP. Y RECREATIVO"/>
    <n v="50000000"/>
    <n v="49625000"/>
    <n v="49625000"/>
    <n v="0"/>
    <n v="0"/>
    <n v="0"/>
    <n v="49356535.420000002"/>
    <n v="49356535.420000002"/>
    <n v="268464.58"/>
    <n v="0.99459013440806054"/>
  </r>
  <r>
    <s v="21375800"/>
    <s v="PROMOCIÓN DE LAS ARTES"/>
    <x v="12"/>
    <s v="280"/>
    <x v="110"/>
    <s v="BIENES DURADEROS DIVERSOS"/>
    <n v="600000"/>
    <n v="975000"/>
    <n v="975000"/>
    <n v="0"/>
    <n v="0"/>
    <n v="0"/>
    <n v="452080.64000000001"/>
    <n v="452080.64000000001"/>
    <n v="522919.36"/>
    <n v="0.46367245128205131"/>
  </r>
  <r>
    <s v="21375800"/>
    <s v="PROMOCIÓN DE LAS ARTES"/>
    <x v="12"/>
    <s v="280"/>
    <x v="111"/>
    <s v="BIENES INTANGIBLES"/>
    <n v="600000"/>
    <n v="975000"/>
    <n v="975000"/>
    <n v="0"/>
    <n v="0"/>
    <n v="0"/>
    <n v="452080.64000000001"/>
    <n v="452080.64000000001"/>
    <n v="522919.36"/>
    <n v="0.46367245128205131"/>
  </r>
  <r>
    <s v="21375801"/>
    <s v="CENTRO NACIONAL DE LA MÚSICA"/>
    <x v="13"/>
    <s v="001"/>
    <x v="0"/>
    <s v=""/>
    <n v="2983156575"/>
    <n v="3025042767"/>
    <n v="3025042767"/>
    <n v="0"/>
    <n v="0"/>
    <n v="0"/>
    <n v="2803654166.1300001"/>
    <n v="2802466003.96"/>
    <n v="221388600.87"/>
    <n v="0.92681472034540668"/>
  </r>
  <r>
    <s v="21375801"/>
    <s v="CENTRO NACIONAL DE LA MÚSICA"/>
    <x v="13"/>
    <s v="001"/>
    <x v="1"/>
    <s v="REMUNERACIONES"/>
    <n v="2458692440"/>
    <n v="2415288248"/>
    <n v="2415288248"/>
    <n v="0"/>
    <n v="0"/>
    <n v="0"/>
    <n v="2282905941.0799999"/>
    <n v="2282905941.0799999"/>
    <n v="132382306.92"/>
    <n v="0.94518985175801673"/>
  </r>
  <r>
    <s v="21375801"/>
    <s v="CENTRO NACIONAL DE LA MÚSICA"/>
    <x v="13"/>
    <s v="001"/>
    <x v="2"/>
    <s v="REMUNERACIONES BASICAS"/>
    <n v="1217425824"/>
    <n v="1247939506"/>
    <n v="1247939506"/>
    <n v="0"/>
    <n v="0"/>
    <n v="0"/>
    <n v="1159614919.55"/>
    <n v="1159614919.55"/>
    <n v="88324586.450000003"/>
    <n v="0.92922366346658469"/>
  </r>
  <r>
    <s v="21375801"/>
    <s v="CENTRO NACIONAL DE LA MÚSICA"/>
    <x v="13"/>
    <s v="001"/>
    <x v="3"/>
    <s v="SUELDOS PARA CARGOS FIJOS"/>
    <n v="1185425824"/>
    <n v="1224939506"/>
    <n v="1224939506"/>
    <n v="0"/>
    <n v="0"/>
    <n v="0"/>
    <n v="1156917479.55"/>
    <n v="1156917479.55"/>
    <n v="68022026.450000003"/>
    <n v="0.94446907286701554"/>
  </r>
  <r>
    <s v="21375801"/>
    <s v="CENTRO NACIONAL DE LA MÚSICA"/>
    <x v="13"/>
    <s v="001"/>
    <x v="4"/>
    <s v="SUPLENCIAS"/>
    <n v="32000000"/>
    <n v="23000000"/>
    <n v="23000000"/>
    <n v="0"/>
    <n v="0"/>
    <n v="0"/>
    <n v="2697440"/>
    <n v="2697440"/>
    <n v="20302560"/>
    <n v="0.11728"/>
  </r>
  <r>
    <s v="21375801"/>
    <s v="CENTRO NACIONAL DE LA MÚSICA"/>
    <x v="13"/>
    <s v="001"/>
    <x v="5"/>
    <s v="REMUNERACIONES EVENTUALES"/>
    <n v="10100000"/>
    <n v="10432124"/>
    <n v="10432124"/>
    <n v="0"/>
    <n v="0"/>
    <n v="0"/>
    <n v="10420002.449999999"/>
    <n v="10420002.449999999"/>
    <n v="12121.55"/>
    <n v="0.99883805541421855"/>
  </r>
  <r>
    <s v="21375801"/>
    <s v="CENTRO NACIONAL DE LA MÚSICA"/>
    <x v="13"/>
    <s v="001"/>
    <x v="6"/>
    <s v="TIEMPO EXTRAORDINARIO"/>
    <n v="10100000"/>
    <n v="10432124"/>
    <n v="10432124"/>
    <n v="0"/>
    <n v="0"/>
    <n v="0"/>
    <n v="10420002.449999999"/>
    <n v="10420002.449999999"/>
    <n v="12121.55"/>
    <n v="0.99883805541421855"/>
  </r>
  <r>
    <s v="21375801"/>
    <s v="CENTRO NACIONAL DE LA MÚSICA"/>
    <x v="13"/>
    <s v="001"/>
    <x v="7"/>
    <s v="INCENTIVOS SALARIALES"/>
    <n v="844862950"/>
    <n v="774763003"/>
    <n v="774763003"/>
    <n v="0"/>
    <n v="0"/>
    <n v="0"/>
    <n v="748346572.69000006"/>
    <n v="748346572.69000006"/>
    <n v="26416430.309999999"/>
    <n v="0.96590385678238178"/>
  </r>
  <r>
    <s v="21375801"/>
    <s v="CENTRO NACIONAL DE LA MÚSICA"/>
    <x v="13"/>
    <s v="001"/>
    <x v="8"/>
    <s v="RETRIBUCION POR AÑOS SERVIDOS"/>
    <n v="320900000"/>
    <n v="310451412"/>
    <n v="310451412"/>
    <n v="0"/>
    <n v="0"/>
    <n v="0"/>
    <n v="303577301.35000002"/>
    <n v="303577301.35000002"/>
    <n v="6874110.6500000004"/>
    <n v="0.97785769243014431"/>
  </r>
  <r>
    <s v="21375801"/>
    <s v="CENTRO NACIONAL DE LA MÚSICA"/>
    <x v="13"/>
    <s v="001"/>
    <x v="9"/>
    <s v="RESTRICCION AL EJERCICIO LIBERAL DE LA PROFESION"/>
    <n v="82727670"/>
    <n v="85727670"/>
    <n v="85727670"/>
    <n v="0"/>
    <n v="0"/>
    <n v="0"/>
    <n v="80875267.049999997"/>
    <n v="80875267.049999997"/>
    <n v="4852402.95"/>
    <n v="0.94339747073494473"/>
  </r>
  <r>
    <s v="21375801"/>
    <s v="CENTRO NACIONAL DE LA MÚSICA"/>
    <x v="13"/>
    <s v="001"/>
    <x v="10"/>
    <s v="DECIMOTERCER MES"/>
    <n v="159304558"/>
    <n v="158053459"/>
    <n v="158053459"/>
    <n v="0"/>
    <n v="0"/>
    <n v="0"/>
    <n v="147312352.77000001"/>
    <n v="147312352.77000001"/>
    <n v="10741106.23"/>
    <n v="0.9320413086941679"/>
  </r>
  <r>
    <s v="21375801"/>
    <s v="CENTRO NACIONAL DE LA MÚSICA"/>
    <x v="13"/>
    <s v="001"/>
    <x v="11"/>
    <s v="SALARIO ESCOLAR"/>
    <n v="188230722"/>
    <n v="126530462"/>
    <n v="126530462"/>
    <n v="0"/>
    <n v="0"/>
    <n v="0"/>
    <n v="124953623.64"/>
    <n v="124953623.64"/>
    <n v="1576838.36"/>
    <n v="0.98753787558287742"/>
  </r>
  <r>
    <s v="21375801"/>
    <s v="CENTRO NACIONAL DE LA MÚSICA"/>
    <x v="13"/>
    <s v="001"/>
    <x v="12"/>
    <s v="OTROS INCENTIVOS SALARIALES"/>
    <n v="93700000"/>
    <n v="94000000"/>
    <n v="94000000"/>
    <n v="0"/>
    <n v="0"/>
    <n v="0"/>
    <n v="91628027.879999995"/>
    <n v="91628027.879999995"/>
    <n v="2371972.12"/>
    <n v="0.97476625404255313"/>
  </r>
  <r>
    <s v="21375801"/>
    <s v="CENTRO NACIONAL DE LA MÚSICA"/>
    <x v="13"/>
    <s v="001"/>
    <x v="13"/>
    <s v="CONTRIB. PATRONALES AL DES. Y LA SEGURIDAD SOCIAL"/>
    <n v="186525711"/>
    <n v="184468619"/>
    <n v="184468619"/>
    <n v="0"/>
    <n v="0"/>
    <n v="0"/>
    <n v="177617389"/>
    <n v="177617389"/>
    <n v="6851230"/>
    <n v="0.96285964497842313"/>
  </r>
  <r>
    <s v="21375801"/>
    <s v="CENTRO NACIONAL DE LA MÚSICA"/>
    <x v="13"/>
    <s v="001"/>
    <x v="237"/>
    <s v="CCSS CONTRIBUCION PATRONAL SEGURO SALUD (CONTRIBUCION PATRONAL SEGURO DE SALUD, SEGUN LEY NO. 17 DEL 22 DE OCTUBRE DE 1943, LEY"/>
    <n v="176960290"/>
    <n v="175008690"/>
    <n v="175008690"/>
    <n v="0"/>
    <n v="0"/>
    <n v="0"/>
    <n v="168481568"/>
    <n v="168481568"/>
    <n v="6527122"/>
    <n v="0.96270401201220346"/>
  </r>
  <r>
    <s v="21375801"/>
    <s v="CENTRO NACIONAL DE LA MÚSICA"/>
    <x v="13"/>
    <s v="001"/>
    <x v="238"/>
    <s v="BANCO POPULAR Y DE DESARROLLO COMUNAL. (BPDC) (SEGUN LEY NO. 4351 DEL 11 DE JULIO DE 1969, LEY ORGANICA DEL B.P.D.C.)."/>
    <n v="9565421"/>
    <n v="9459929"/>
    <n v="9459929"/>
    <n v="0"/>
    <n v="0"/>
    <n v="0"/>
    <n v="9135821"/>
    <n v="9135821"/>
    <n v="324108"/>
    <n v="0.96573885491106748"/>
  </r>
  <r>
    <s v="21375801"/>
    <s v="CENTRO NACIONAL DE LA MÚSICA"/>
    <x v="13"/>
    <s v="001"/>
    <x v="16"/>
    <s v="CONTRIB PATRONALES A FOND PENS Y OTROS FOND CAPIT."/>
    <n v="199777955"/>
    <n v="197684996"/>
    <n v="197684996"/>
    <n v="0"/>
    <n v="0"/>
    <n v="0"/>
    <n v="186907057.38999999"/>
    <n v="186907057.38999999"/>
    <n v="10777938.609999999"/>
    <n v="0.94547922792279082"/>
  </r>
  <r>
    <s v="21375801"/>
    <s v="CENTRO NACIONAL DE LA MÚSICA"/>
    <x v="13"/>
    <s v="001"/>
    <x v="239"/>
    <s v="CCSS CONTRIBUCION PATRONAL SEGURO PENSIONES (CONTRIBUCION PATRONAL SEGURO DE PENSIONES, SEGUN LEY NO. 17 DEL 22 DE OCTUBRE DE 1943, LEY"/>
    <n v="103689165"/>
    <n v="102545633"/>
    <n v="102545633"/>
    <n v="0"/>
    <n v="0"/>
    <n v="0"/>
    <n v="98621772"/>
    <n v="98621772"/>
    <n v="3923861"/>
    <n v="0.96173546463943516"/>
  </r>
  <r>
    <s v="21375801"/>
    <s v="CENTRO NACIONAL DE LA MÚSICA"/>
    <x v="13"/>
    <s v="001"/>
    <x v="240"/>
    <s v="CCSS APORTE PATRONAL REGIMEN PENSIONES (APORTE PATRONAL AL REGIMEN DE PENSIONES, SEGUN LEY DE PROTECCION AL TRABAJADOR NO. 7983 DEL 16"/>
    <n v="57392527"/>
    <n v="56759576"/>
    <n v="56759576"/>
    <n v="0"/>
    <n v="0"/>
    <n v="0"/>
    <n v="54478188"/>
    <n v="54478188"/>
    <n v="2281388"/>
    <n v="0.95980611271655725"/>
  </r>
  <r>
    <s v="21375801"/>
    <s v="CENTRO NACIONAL DE LA MÚSICA"/>
    <x v="13"/>
    <s v="001"/>
    <x v="241"/>
    <s v="CCSS APORTE PATRONAL FONDO CAPITALIZACION LABORAL (APORTE PATRONAL AL FONDO DE CAPITALIZACION LABORAL, SEGUN LEY DE PROTECCION AL TRABAJADOR"/>
    <n v="28696263"/>
    <n v="28379787"/>
    <n v="28379787"/>
    <n v="0"/>
    <n v="0"/>
    <n v="0"/>
    <n v="27421729"/>
    <n v="27421729"/>
    <n v="958058"/>
    <n v="0.96624153662605006"/>
  </r>
  <r>
    <s v="21375801"/>
    <s v="CENTRO NACIONAL DE LA MÚSICA"/>
    <x v="13"/>
    <s v="001"/>
    <x v="242"/>
    <s v="ASOCIACION DE EMPLEADOS DEL MINISTERIO DE CULTURA Y JUVENTUD (ASEMICULTURA). (APORTE PATRONAL A LA ASOCIACION DE EMPLEADOS DEL MINISTERIO DE CULTURA"/>
    <n v="10000000"/>
    <n v="10000000"/>
    <n v="10000000"/>
    <n v="0"/>
    <n v="0"/>
    <n v="0"/>
    <n v="6385368.3899999997"/>
    <n v="6385368.3899999997"/>
    <n v="3614631.61"/>
    <n v="0.63853683899999991"/>
  </r>
  <r>
    <s v="21375801"/>
    <s v="CENTRO NACIONAL DE LA MÚSICA"/>
    <x v="13"/>
    <s v="001"/>
    <x v="21"/>
    <s v="SERVICIOS"/>
    <n v="369354401"/>
    <n v="448186377"/>
    <n v="448186377"/>
    <n v="0"/>
    <n v="0"/>
    <n v="0"/>
    <n v="398861819.33999997"/>
    <n v="398861819.33999997"/>
    <n v="49324557.659999996"/>
    <n v="0.88994632547700125"/>
  </r>
  <r>
    <s v="21375801"/>
    <s v="CENTRO NACIONAL DE LA MÚSICA"/>
    <x v="13"/>
    <s v="001"/>
    <x v="22"/>
    <s v="ALQUILERES"/>
    <n v="24460508"/>
    <n v="21990508"/>
    <n v="21990508"/>
    <n v="0"/>
    <n v="0"/>
    <n v="0"/>
    <n v="16930186.73"/>
    <n v="16930186.73"/>
    <n v="5060321.2699999996"/>
    <n v="0.76988611313572208"/>
  </r>
  <r>
    <s v="21375801"/>
    <s v="CENTRO NACIONAL DE LA MÚSICA"/>
    <x v="13"/>
    <s v="001"/>
    <x v="23"/>
    <s v="ALQUILER DE EQUIPO DE COMPUTO"/>
    <n v="24460508"/>
    <n v="21990508"/>
    <n v="21990508"/>
    <n v="0"/>
    <n v="0"/>
    <n v="0"/>
    <n v="16930186.73"/>
    <n v="16930186.73"/>
    <n v="5060321.2699999996"/>
    <n v="0.76988611313572208"/>
  </r>
  <r>
    <s v="21375801"/>
    <s v="CENTRO NACIONAL DE LA MÚSICA"/>
    <x v="13"/>
    <s v="001"/>
    <x v="24"/>
    <s v="SERVICIOS BASICOS"/>
    <n v="42080000"/>
    <n v="41380000"/>
    <n v="41380000"/>
    <n v="0"/>
    <n v="0"/>
    <n v="0"/>
    <n v="27158721.559999999"/>
    <n v="27158721.559999999"/>
    <n v="14221278.439999999"/>
    <n v="0.65632483228612848"/>
  </r>
  <r>
    <s v="21375801"/>
    <s v="CENTRO NACIONAL DE LA MÚSICA"/>
    <x v="13"/>
    <s v="001"/>
    <x v="25"/>
    <s v="SERVICIO DE AGUA Y ALCANTARILLADO"/>
    <n v="12600000"/>
    <n v="12600000"/>
    <n v="12600000"/>
    <n v="0"/>
    <n v="0"/>
    <n v="0"/>
    <n v="7325809"/>
    <n v="7325809"/>
    <n v="5274191"/>
    <n v="0.58141341269841273"/>
  </r>
  <r>
    <s v="21375801"/>
    <s v="CENTRO NACIONAL DE LA MÚSICA"/>
    <x v="13"/>
    <s v="001"/>
    <x v="26"/>
    <s v="SERVICIO DE ENERGIA ELECTRICA"/>
    <n v="13000000"/>
    <n v="13000000"/>
    <n v="13000000"/>
    <n v="0"/>
    <n v="0"/>
    <n v="0"/>
    <n v="8610910"/>
    <n v="8610910"/>
    <n v="4389090"/>
    <n v="0.66237769230769228"/>
  </r>
  <r>
    <s v="21375801"/>
    <s v="CENTRO NACIONAL DE LA MÚSICA"/>
    <x v="13"/>
    <s v="001"/>
    <x v="117"/>
    <s v="SERVICIO DE CORREO"/>
    <n v="480000"/>
    <n v="180000"/>
    <n v="180000"/>
    <n v="0"/>
    <n v="0"/>
    <n v="0"/>
    <n v="0"/>
    <n v="0"/>
    <n v="180000"/>
    <n v="0"/>
  </r>
  <r>
    <s v="21375801"/>
    <s v="CENTRO NACIONAL DE LA MÚSICA"/>
    <x v="13"/>
    <s v="001"/>
    <x v="27"/>
    <s v="SERVICIO DE TELECOMUNICACIONES"/>
    <n v="16000000"/>
    <n v="15000000"/>
    <n v="15000000"/>
    <n v="0"/>
    <n v="0"/>
    <n v="0"/>
    <n v="10669568.029999999"/>
    <n v="10669568.029999999"/>
    <n v="4330431.97"/>
    <n v="0.71130453533333327"/>
  </r>
  <r>
    <s v="21375801"/>
    <s v="CENTRO NACIONAL DE LA MÚSICA"/>
    <x v="13"/>
    <s v="001"/>
    <x v="28"/>
    <s v="OTROS SERVICIOS BASICOS"/>
    <n v="0"/>
    <n v="600000"/>
    <n v="600000"/>
    <n v="0"/>
    <n v="0"/>
    <n v="0"/>
    <n v="552434.53"/>
    <n v="552434.53"/>
    <n v="47565.47"/>
    <n v="0.92072421666666671"/>
  </r>
  <r>
    <s v="21375801"/>
    <s v="CENTRO NACIONAL DE LA MÚSICA"/>
    <x v="13"/>
    <s v="001"/>
    <x v="29"/>
    <s v="SERVICIOS COMERCIALES Y FINANCIEROS"/>
    <n v="14070088"/>
    <n v="21290088"/>
    <n v="21290088"/>
    <n v="0"/>
    <n v="0"/>
    <n v="0"/>
    <n v="16339872.720000001"/>
    <n v="16339872.720000001"/>
    <n v="4950215.28"/>
    <n v="0.76748732649672469"/>
  </r>
  <r>
    <s v="21375801"/>
    <s v="CENTRO NACIONAL DE LA MÚSICA"/>
    <x v="13"/>
    <s v="001"/>
    <x v="30"/>
    <s v="INFORMACION"/>
    <n v="500000"/>
    <n v="200000"/>
    <n v="200000"/>
    <n v="0"/>
    <n v="0"/>
    <n v="0"/>
    <n v="146186.29999999999"/>
    <n v="146186.29999999999"/>
    <n v="53813.7"/>
    <n v="0.73093149999999996"/>
  </r>
  <r>
    <s v="21375801"/>
    <s v="CENTRO NACIONAL DE LA MÚSICA"/>
    <x v="13"/>
    <s v="001"/>
    <x v="31"/>
    <s v="PUBLICIDAD Y PROPAGANDA"/>
    <n v="700000"/>
    <n v="0"/>
    <n v="0"/>
    <n v="0"/>
    <n v="0"/>
    <n v="0"/>
    <n v="0"/>
    <n v="0"/>
    <n v="0"/>
    <n v="0"/>
  </r>
  <r>
    <s v="21375801"/>
    <s v="CENTRO NACIONAL DE LA MÚSICA"/>
    <x v="13"/>
    <s v="001"/>
    <x v="32"/>
    <s v="IMPRESION, ENCUADERNACION Y OTROS"/>
    <n v="400000"/>
    <n v="400000"/>
    <n v="400000"/>
    <n v="0"/>
    <n v="0"/>
    <n v="0"/>
    <n v="138670.44"/>
    <n v="138670.44"/>
    <n v="261329.56"/>
    <n v="0.34667609999999999"/>
  </r>
  <r>
    <s v="21375801"/>
    <s v="CENTRO NACIONAL DE LA MÚSICA"/>
    <x v="13"/>
    <s v="001"/>
    <x v="139"/>
    <s v="TRANSPORTE DE BIENES"/>
    <n v="7000000"/>
    <n v="14900000"/>
    <n v="14900000"/>
    <n v="0"/>
    <n v="0"/>
    <n v="0"/>
    <n v="10407028.800000001"/>
    <n v="10407028.800000001"/>
    <n v="4492971.2"/>
    <n v="0.69845830872483228"/>
  </r>
  <r>
    <s v="21375801"/>
    <s v="CENTRO NACIONAL DE LA MÚSICA"/>
    <x v="13"/>
    <s v="001"/>
    <x v="33"/>
    <s v="COMIS. Y GASTOS POR SERV. FINANCIEROS Y COMERCIAL."/>
    <n v="5470088"/>
    <n v="5790088"/>
    <n v="5790088"/>
    <n v="0"/>
    <n v="0"/>
    <n v="0"/>
    <n v="5647987.1799999997"/>
    <n v="5647987.1799999997"/>
    <n v="142100.82"/>
    <n v="0.97545791704720197"/>
  </r>
  <r>
    <s v="21375801"/>
    <s v="CENTRO NACIONAL DE LA MÚSICA"/>
    <x v="13"/>
    <s v="001"/>
    <x v="35"/>
    <s v="SERVICIOS DE GESTION Y APOYO"/>
    <n v="233093805"/>
    <n v="297203805"/>
    <n v="297203805"/>
    <n v="0"/>
    <n v="0"/>
    <n v="0"/>
    <n v="275965200.5"/>
    <n v="275965200.5"/>
    <n v="21238604.5"/>
    <n v="0.92853858482733764"/>
  </r>
  <r>
    <s v="21375801"/>
    <s v="CENTRO NACIONAL DE LA MÚSICA"/>
    <x v="13"/>
    <s v="001"/>
    <x v="141"/>
    <s v="SERVICIOS DE INGENIERIA Y ARQUITECTURA"/>
    <n v="0"/>
    <n v="200000"/>
    <n v="200000"/>
    <n v="0"/>
    <n v="0"/>
    <n v="0"/>
    <n v="190125"/>
    <n v="190125"/>
    <n v="9875"/>
    <n v="0.95062500000000005"/>
  </r>
  <r>
    <s v="21375801"/>
    <s v="CENTRO NACIONAL DE LA MÚSICA"/>
    <x v="13"/>
    <s v="001"/>
    <x v="37"/>
    <s v="SERVICIOS INFORMATICOS"/>
    <n v="0"/>
    <n v="30000000"/>
    <n v="30000000"/>
    <n v="0"/>
    <n v="0"/>
    <n v="0"/>
    <n v="26340913.5"/>
    <n v="26340913.5"/>
    <n v="3659086.5"/>
    <n v="0.87803045000000002"/>
  </r>
  <r>
    <s v="21375801"/>
    <s v="CENTRO NACIONAL DE LA MÚSICA"/>
    <x v="13"/>
    <s v="001"/>
    <x v="38"/>
    <s v="SERVICIOS GENERALES"/>
    <n v="92502110"/>
    <n v="92502110"/>
    <n v="92502110"/>
    <n v="0"/>
    <n v="0"/>
    <n v="0"/>
    <n v="83322914.989999995"/>
    <n v="83322914.989999995"/>
    <n v="9179195.0099999998"/>
    <n v="0.90076772292005014"/>
  </r>
  <r>
    <s v="21375801"/>
    <s v="CENTRO NACIONAL DE LA MÚSICA"/>
    <x v="13"/>
    <s v="001"/>
    <x v="39"/>
    <s v="OTROS SERVICIOS DE GESTION Y APOYO"/>
    <n v="140591695"/>
    <n v="174501695"/>
    <n v="174501695"/>
    <n v="0"/>
    <n v="0"/>
    <n v="0"/>
    <n v="166111247.00999999"/>
    <n v="166111247.00999999"/>
    <n v="8390447.9900000002"/>
    <n v="0.95191767054182475"/>
  </r>
  <r>
    <s v="21375801"/>
    <s v="CENTRO NACIONAL DE LA MÚSICA"/>
    <x v="13"/>
    <s v="001"/>
    <x v="40"/>
    <s v="GASTOS DE VIAJE Y DE TRANSPORTE"/>
    <n v="26350000"/>
    <n v="30621976"/>
    <n v="30621976"/>
    <n v="0"/>
    <n v="0"/>
    <n v="0"/>
    <n v="27469872.629999999"/>
    <n v="27469872.629999999"/>
    <n v="3152103.37"/>
    <n v="0.89706401147986004"/>
  </r>
  <r>
    <s v="21375801"/>
    <s v="CENTRO NACIONAL DE LA MÚSICA"/>
    <x v="13"/>
    <s v="001"/>
    <x v="41"/>
    <s v="TRANSPORTE DENTRO DEL PAIS"/>
    <n v="8350000"/>
    <n v="12621976"/>
    <n v="12621976"/>
    <n v="0"/>
    <n v="0"/>
    <n v="0"/>
    <n v="9849859.9600000009"/>
    <n v="9849859.9600000009"/>
    <n v="2772116.04"/>
    <n v="0.78037384637714424"/>
  </r>
  <r>
    <s v="21375801"/>
    <s v="CENTRO NACIONAL DE LA MÚSICA"/>
    <x v="13"/>
    <s v="001"/>
    <x v="42"/>
    <s v="VIATICOS DENTRO DEL PAIS"/>
    <n v="18000000"/>
    <n v="18000000"/>
    <n v="18000000"/>
    <n v="0"/>
    <n v="0"/>
    <n v="0"/>
    <n v="17620012.670000002"/>
    <n v="17620012.670000002"/>
    <n v="379987.33"/>
    <n v="0.97888959277777787"/>
  </r>
  <r>
    <s v="21375801"/>
    <s v="CENTRO NACIONAL DE LA MÚSICA"/>
    <x v="13"/>
    <s v="001"/>
    <x v="45"/>
    <s v="SEGUROS, REASEGUROS Y OTRAS OBLIGACIONES"/>
    <n v="10000000"/>
    <n v="12150000"/>
    <n v="12150000"/>
    <n v="0"/>
    <n v="0"/>
    <n v="0"/>
    <n v="11895465.27"/>
    <n v="11895465.27"/>
    <n v="254534.73"/>
    <n v="0.97905063950617277"/>
  </r>
  <r>
    <s v="21375801"/>
    <s v="CENTRO NACIONAL DE LA MÚSICA"/>
    <x v="13"/>
    <s v="001"/>
    <x v="46"/>
    <s v="SEGUROS"/>
    <n v="10000000"/>
    <n v="12150000"/>
    <n v="12150000"/>
    <n v="0"/>
    <n v="0"/>
    <n v="0"/>
    <n v="11895465.27"/>
    <n v="11895465.27"/>
    <n v="254534.73"/>
    <n v="0.97905063950617277"/>
  </r>
  <r>
    <s v="21375801"/>
    <s v="CENTRO NACIONAL DE LA MÚSICA"/>
    <x v="13"/>
    <s v="001"/>
    <x v="47"/>
    <s v="CAPACITACION Y PROTOCOLO"/>
    <n v="1050000"/>
    <n v="1050000"/>
    <n v="1050000"/>
    <n v="0"/>
    <n v="0"/>
    <n v="0"/>
    <n v="1045250"/>
    <n v="1045250"/>
    <n v="4750"/>
    <n v="0.99547619047619051"/>
  </r>
  <r>
    <s v="21375801"/>
    <s v="CENTRO NACIONAL DE LA MÚSICA"/>
    <x v="13"/>
    <s v="001"/>
    <x v="48"/>
    <s v="ACTIVIDADES DE CAPACITACION"/>
    <n v="1050000"/>
    <n v="1050000"/>
    <n v="1050000"/>
    <n v="0"/>
    <n v="0"/>
    <n v="0"/>
    <n v="1045250"/>
    <n v="1045250"/>
    <n v="4750"/>
    <n v="0.99547619047619051"/>
  </r>
  <r>
    <s v="21375801"/>
    <s v="CENTRO NACIONAL DE LA MÚSICA"/>
    <x v="13"/>
    <s v="001"/>
    <x v="51"/>
    <s v="MANTENIMIENTO Y REPARACION"/>
    <n v="18200000"/>
    <n v="22300000"/>
    <n v="22300000"/>
    <n v="0"/>
    <n v="0"/>
    <n v="0"/>
    <n v="21875043.93"/>
    <n v="21875043.93"/>
    <n v="424956.07"/>
    <n v="0.98094367399103133"/>
  </r>
  <r>
    <s v="21375801"/>
    <s v="CENTRO NACIONAL DE LA MÚSICA"/>
    <x v="13"/>
    <s v="001"/>
    <x v="52"/>
    <s v="MANTENIMIENTO DE EDIFICIOS, LOCALES Y TERRENOS"/>
    <n v="11000000"/>
    <n v="12100000"/>
    <n v="12100000"/>
    <n v="0"/>
    <n v="0"/>
    <n v="0"/>
    <n v="12098871.49"/>
    <n v="12098871.49"/>
    <n v="1128.51"/>
    <n v="0.99990673471074387"/>
  </r>
  <r>
    <s v="21375801"/>
    <s v="CENTRO NACIONAL DE LA MÚSICA"/>
    <x v="13"/>
    <s v="001"/>
    <x v="54"/>
    <s v="MANT. Y REPARACION DE EQUIPO DE TRANSPORTE"/>
    <n v="3000000"/>
    <n v="3500000"/>
    <n v="3500000"/>
    <n v="0"/>
    <n v="0"/>
    <n v="0"/>
    <n v="3407222.75"/>
    <n v="3407222.75"/>
    <n v="92777.25"/>
    <n v="0.97349221428571431"/>
  </r>
  <r>
    <s v="21375801"/>
    <s v="CENTRO NACIONAL DE LA MÚSICA"/>
    <x v="13"/>
    <s v="001"/>
    <x v="55"/>
    <s v="MANT. Y REPARACION DE EQUIPO Y MOBILIARIO DE OFIC."/>
    <n v="1700000"/>
    <n v="2200000"/>
    <n v="2200000"/>
    <n v="0"/>
    <n v="0"/>
    <n v="0"/>
    <n v="2155163.5699999998"/>
    <n v="2155163.5699999998"/>
    <n v="44836.43"/>
    <n v="0.9796198045454545"/>
  </r>
  <r>
    <s v="21375801"/>
    <s v="CENTRO NACIONAL DE LA MÚSICA"/>
    <x v="13"/>
    <s v="001"/>
    <x v="57"/>
    <s v="MANTENIMIENTO Y REPARACION DE OTROS EQUIPOS"/>
    <n v="2500000"/>
    <n v="4500000"/>
    <n v="4500000"/>
    <n v="0"/>
    <n v="0"/>
    <n v="0"/>
    <n v="4213786.12"/>
    <n v="4213786.12"/>
    <n v="286213.88"/>
    <n v="0.9363969155555556"/>
  </r>
  <r>
    <s v="21375801"/>
    <s v="CENTRO NACIONAL DE LA MÚSICA"/>
    <x v="13"/>
    <s v="001"/>
    <x v="58"/>
    <s v="IMPUESTOS"/>
    <n v="50000"/>
    <n v="200000"/>
    <n v="200000"/>
    <n v="0"/>
    <n v="0"/>
    <n v="0"/>
    <n v="182206"/>
    <n v="182206"/>
    <n v="17794"/>
    <n v="0.91103000000000001"/>
  </r>
  <r>
    <s v="21375801"/>
    <s v="CENTRO NACIONAL DE LA MÚSICA"/>
    <x v="13"/>
    <s v="001"/>
    <x v="59"/>
    <s v="OTROS IMPUESTOS"/>
    <n v="50000"/>
    <n v="200000"/>
    <n v="200000"/>
    <n v="0"/>
    <n v="0"/>
    <n v="0"/>
    <n v="182206"/>
    <n v="182206"/>
    <n v="17794"/>
    <n v="0.91103000000000001"/>
  </r>
  <r>
    <s v="21375801"/>
    <s v="CENTRO NACIONAL DE LA MÚSICA"/>
    <x v="13"/>
    <s v="001"/>
    <x v="62"/>
    <s v="MATERIALES Y SUMINISTROS"/>
    <n v="9270000"/>
    <n v="9270000"/>
    <n v="9270000"/>
    <n v="0"/>
    <n v="0"/>
    <n v="0"/>
    <n v="7660276.5800000001"/>
    <n v="7660276.5800000001"/>
    <n v="1609723.42"/>
    <n v="0.82635130312837113"/>
  </r>
  <r>
    <s v="21375801"/>
    <s v="CENTRO NACIONAL DE LA MÚSICA"/>
    <x v="13"/>
    <s v="001"/>
    <x v="63"/>
    <s v="PRODUCTOS QUIMICOS Y CONEXOS"/>
    <n v="3420000"/>
    <n v="2620000"/>
    <n v="2620000"/>
    <n v="0"/>
    <n v="0"/>
    <n v="0"/>
    <n v="2373436.77"/>
    <n v="2373436.77"/>
    <n v="246563.23"/>
    <n v="0.90589189694656491"/>
  </r>
  <r>
    <s v="21375801"/>
    <s v="CENTRO NACIONAL DE LA MÚSICA"/>
    <x v="13"/>
    <s v="001"/>
    <x v="64"/>
    <s v="COMBUSTIBLES Y LUBRICANTES"/>
    <n v="3000000"/>
    <n v="2200000"/>
    <n v="2200000"/>
    <n v="0"/>
    <n v="0"/>
    <n v="0"/>
    <n v="1970354.99"/>
    <n v="1970354.99"/>
    <n v="229645.01"/>
    <n v="0.89561590454545459"/>
  </r>
  <r>
    <s v="21375801"/>
    <s v="CENTRO NACIONAL DE LA MÚSICA"/>
    <x v="13"/>
    <s v="001"/>
    <x v="65"/>
    <s v="TINTAS, PINTURAS Y DILUYENTES"/>
    <n v="400000"/>
    <n v="400000"/>
    <n v="400000"/>
    <n v="0"/>
    <n v="0"/>
    <n v="0"/>
    <n v="399581.78"/>
    <n v="399581.78"/>
    <n v="418.22"/>
    <n v="0.99895445000000005"/>
  </r>
  <r>
    <s v="21375801"/>
    <s v="CENTRO NACIONAL DE LA MÚSICA"/>
    <x v="13"/>
    <s v="001"/>
    <x v="144"/>
    <s v="OTROS PRODUCTOS QUIMICOS Y CONEXOS"/>
    <n v="20000"/>
    <n v="20000"/>
    <n v="20000"/>
    <n v="0"/>
    <n v="0"/>
    <n v="0"/>
    <n v="3500"/>
    <n v="3500"/>
    <n v="16500"/>
    <n v="0.17499999999999999"/>
  </r>
  <r>
    <s v="21375801"/>
    <s v="CENTRO NACIONAL DE LA MÚSICA"/>
    <x v="13"/>
    <s v="001"/>
    <x v="66"/>
    <s v="ALIMENTOS Y PRODUCTOS AGROPECUARIOS"/>
    <n v="120000"/>
    <n v="120000"/>
    <n v="120000"/>
    <n v="0"/>
    <n v="0"/>
    <n v="0"/>
    <n v="118916"/>
    <n v="118916"/>
    <n v="1084"/>
    <n v="0.99096666666666666"/>
  </r>
  <r>
    <s v="21375801"/>
    <s v="CENTRO NACIONAL DE LA MÚSICA"/>
    <x v="13"/>
    <s v="001"/>
    <x v="68"/>
    <s v="ALIMENTOS Y BEBIDAS"/>
    <n v="120000"/>
    <n v="120000"/>
    <n v="120000"/>
    <n v="0"/>
    <n v="0"/>
    <n v="0"/>
    <n v="118916"/>
    <n v="118916"/>
    <n v="1084"/>
    <n v="0.99096666666666666"/>
  </r>
  <r>
    <s v="21375801"/>
    <s v="CENTRO NACIONAL DE LA MÚSICA"/>
    <x v="13"/>
    <s v="001"/>
    <x v="69"/>
    <s v="MATERIALES Y PROD DE USO EN LA CONSTRUC Y MANT."/>
    <n v="250000"/>
    <n v="250000"/>
    <n v="250000"/>
    <n v="0"/>
    <n v="0"/>
    <n v="0"/>
    <n v="245700"/>
    <n v="245700"/>
    <n v="4300"/>
    <n v="0.98280000000000001"/>
  </r>
  <r>
    <s v="21375801"/>
    <s v="CENTRO NACIONAL DE LA MÚSICA"/>
    <x v="13"/>
    <s v="001"/>
    <x v="146"/>
    <s v="MADERA Y SUS DERIVADOS"/>
    <n v="20000"/>
    <n v="20000"/>
    <n v="20000"/>
    <n v="0"/>
    <n v="0"/>
    <n v="0"/>
    <n v="20000"/>
    <n v="20000"/>
    <n v="0"/>
    <n v="1"/>
  </r>
  <r>
    <s v="21375801"/>
    <s v="CENTRO NACIONAL DE LA MÚSICA"/>
    <x v="13"/>
    <s v="001"/>
    <x v="70"/>
    <s v="MAT. Y PROD. ELECTRICOS, TELEFONICOS Y DE COMPUTO"/>
    <n v="40000"/>
    <n v="40000"/>
    <n v="40000"/>
    <n v="0"/>
    <n v="0"/>
    <n v="0"/>
    <n v="39100"/>
    <n v="39100"/>
    <n v="900"/>
    <n v="0.97750000000000004"/>
  </r>
  <r>
    <s v="21375801"/>
    <s v="CENTRO NACIONAL DE LA MÚSICA"/>
    <x v="13"/>
    <s v="001"/>
    <x v="147"/>
    <s v="MATERIALES Y PRODUCTOS DE VIDRI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3"/>
    <s v="001"/>
    <x v="148"/>
    <s v="MATERIALES Y PRODUCTOS DE PLASTIC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3"/>
    <s v="001"/>
    <x v="149"/>
    <s v="OTROS MAT. Y PROD.DE USO EN LA CONSTRU. Y MANTENIM"/>
    <n v="150000"/>
    <n v="150000"/>
    <n v="150000"/>
    <n v="0"/>
    <n v="0"/>
    <n v="0"/>
    <n v="150000"/>
    <n v="150000"/>
    <n v="0"/>
    <n v="1"/>
  </r>
  <r>
    <s v="21375801"/>
    <s v="CENTRO NACIONAL DE LA MÚSICA"/>
    <x v="13"/>
    <s v="001"/>
    <x v="71"/>
    <s v="HERRAMIENTAS, REPUESTOS Y ACCESORIOS"/>
    <n v="2130000"/>
    <n v="2130000"/>
    <n v="2130000"/>
    <n v="0"/>
    <n v="0"/>
    <n v="0"/>
    <n v="913162.01"/>
    <n v="913162.01"/>
    <n v="1216837.99"/>
    <n v="0.428714558685446"/>
  </r>
  <r>
    <s v="21375801"/>
    <s v="CENTRO NACIONAL DE LA MÚSICA"/>
    <x v="13"/>
    <s v="001"/>
    <x v="72"/>
    <s v="HERRAMIENTAS E INSTRUMENTOS"/>
    <n v="130000"/>
    <n v="130000"/>
    <n v="130000"/>
    <n v="0"/>
    <n v="0"/>
    <n v="0"/>
    <n v="125714.41"/>
    <n v="125714.41"/>
    <n v="4285.59"/>
    <n v="0.96703392307692315"/>
  </r>
  <r>
    <s v="21375801"/>
    <s v="CENTRO NACIONAL DE LA MÚSICA"/>
    <x v="13"/>
    <s v="001"/>
    <x v="73"/>
    <s v="REPUESTOS Y ACCESORIOS"/>
    <n v="2000000"/>
    <n v="2000000"/>
    <n v="2000000"/>
    <n v="0"/>
    <n v="0"/>
    <n v="0"/>
    <n v="787447.6"/>
    <n v="787447.6"/>
    <n v="1212552.3999999999"/>
    <n v="0.39372380000000001"/>
  </r>
  <r>
    <s v="21375801"/>
    <s v="CENTRO NACIONAL DE LA MÚSICA"/>
    <x v="13"/>
    <s v="001"/>
    <x v="74"/>
    <s v="UTILES, MATERIALES Y SUMINISTROS DIVERSOS"/>
    <n v="3350000"/>
    <n v="4150000"/>
    <n v="4150000"/>
    <n v="0"/>
    <n v="0"/>
    <n v="0"/>
    <n v="4009061.8"/>
    <n v="4009061.8"/>
    <n v="140938.20000000001"/>
    <n v="0.9660389879518072"/>
  </r>
  <r>
    <s v="21375801"/>
    <s v="CENTRO NACIONAL DE LA MÚSICA"/>
    <x v="13"/>
    <s v="001"/>
    <x v="75"/>
    <s v="UTILES Y MATERIALES DE OFICINA Y COMPUTO"/>
    <n v="300000"/>
    <n v="600000"/>
    <n v="600000"/>
    <n v="0"/>
    <n v="0"/>
    <n v="0"/>
    <n v="546437.24"/>
    <n v="546437.24"/>
    <n v="53562.76"/>
    <n v="0.91072873333333326"/>
  </r>
  <r>
    <s v="21375801"/>
    <s v="CENTRO NACIONAL DE LA MÚSICA"/>
    <x v="13"/>
    <s v="001"/>
    <x v="76"/>
    <s v="PRODUCTOS DE PAPEL, CARTON E IMPRESOS"/>
    <n v="1000000"/>
    <n v="800000"/>
    <n v="800000"/>
    <n v="0"/>
    <n v="0"/>
    <n v="0"/>
    <n v="722303.75"/>
    <n v="722303.75"/>
    <n v="77696.25"/>
    <n v="0.90287968750000003"/>
  </r>
  <r>
    <s v="21375801"/>
    <s v="CENTRO NACIONAL DE LA MÚSICA"/>
    <x v="13"/>
    <s v="001"/>
    <x v="77"/>
    <s v="UTILES Y MATERIALES DE LIMPIEZA"/>
    <n v="2000000"/>
    <n v="2700000"/>
    <n v="2700000"/>
    <n v="0"/>
    <n v="0"/>
    <n v="0"/>
    <n v="2691700.8"/>
    <n v="2691700.8"/>
    <n v="8299.2000000000007"/>
    <n v="0.99692622222222216"/>
  </r>
  <r>
    <s v="21375801"/>
    <s v="CENTRO NACIONAL DE LA MÚSICA"/>
    <x v="13"/>
    <s v="001"/>
    <x v="78"/>
    <s v="UTILES Y MATERIALES DE RESGUARDO Y SEGURIDAD"/>
    <n v="50000"/>
    <n v="50000"/>
    <n v="50000"/>
    <n v="0"/>
    <n v="0"/>
    <n v="0"/>
    <n v="48620.01"/>
    <n v="48620.01"/>
    <n v="1379.99"/>
    <n v="0.97240020000000005"/>
  </r>
  <r>
    <s v="21375801"/>
    <s v="CENTRO NACIONAL DE LA MÚSICA"/>
    <x v="13"/>
    <s v="001"/>
    <x v="80"/>
    <s v="TRANSFERENCIAS CORRIENTES"/>
    <n v="113839734"/>
    <n v="120298142"/>
    <n v="120298142"/>
    <n v="0"/>
    <n v="0"/>
    <n v="0"/>
    <n v="86091217.799999997"/>
    <n v="86091217.799999997"/>
    <n v="34206924.200000003"/>
    <n v="0.71564877369427693"/>
  </r>
  <r>
    <s v="21375801"/>
    <s v="CENTRO NACIONAL DE LA MÚSICA"/>
    <x v="13"/>
    <s v="001"/>
    <x v="81"/>
    <s v="TRANSFERENCIAS CORRIENTES AL SECTOR PUBLICO"/>
    <n v="34818132"/>
    <n v="34434142"/>
    <n v="34434142"/>
    <n v="0"/>
    <n v="0"/>
    <n v="0"/>
    <n v="32021854.109999999"/>
    <n v="32021854.109999999"/>
    <n v="2412287.89"/>
    <n v="0.92994488173975698"/>
  </r>
  <r>
    <s v="21375801"/>
    <s v="CENTRO NACIONAL DE LA MÚSICA"/>
    <x v="13"/>
    <s v="001"/>
    <x v="243"/>
    <s v="CCSS CONTRIBUCION ESTATAL SEGURO PENSIONES (CONTRIBUCION ESTATAL AL SEGURO DE PENSIONES, SEGUN LEY NO. 17 DEL 22 DE OCTUBRE DE 1943, LEY"/>
    <n v="30035422"/>
    <n v="29704178"/>
    <n v="29704178"/>
    <n v="0"/>
    <n v="0"/>
    <n v="0"/>
    <n v="27623247.77"/>
    <n v="27623247.77"/>
    <n v="2080930.23"/>
    <n v="0.92994486398512688"/>
  </r>
  <r>
    <s v="21375801"/>
    <s v="CENTRO NACIONAL DE LA MÚSICA"/>
    <x v="13"/>
    <s v="001"/>
    <x v="244"/>
    <s v="CCSS CONTRIBUCION ESTATAL SEGURO SALUD (CONTRIBUCION ESTATAL AL SEGURO DE SALUD, SEGUN LEY NO. 17 DEL 22 DE OCTUBRE DE 1943, LEY"/>
    <n v="4782710"/>
    <n v="4729964"/>
    <n v="4729964"/>
    <n v="0"/>
    <n v="0"/>
    <n v="0"/>
    <n v="4398606.34"/>
    <n v="4398606.34"/>
    <n v="331357.65999999997"/>
    <n v="0.92994499323884916"/>
  </r>
  <r>
    <s v="21375801"/>
    <s v="CENTRO NACIONAL DE LA MÚSICA"/>
    <x v="13"/>
    <s v="001"/>
    <x v="85"/>
    <s v="TRANSFERENCIAS CORRIENTES A PERSONAS"/>
    <n v="15500000"/>
    <n v="15500000"/>
    <n v="15500000"/>
    <n v="0"/>
    <n v="0"/>
    <n v="0"/>
    <n v="8416800"/>
    <n v="8416800"/>
    <n v="7083200"/>
    <n v="0.54301935483870967"/>
  </r>
  <r>
    <s v="21375801"/>
    <s v="CENTRO NACIONAL DE LA MÚSICA"/>
    <x v="13"/>
    <s v="001"/>
    <x v="87"/>
    <s v="OTRAS TRANSFERENCIAS A PERSONAS"/>
    <n v="15500000"/>
    <n v="15500000"/>
    <n v="15500000"/>
    <n v="0"/>
    <n v="0"/>
    <n v="0"/>
    <n v="8416800"/>
    <n v="8416800"/>
    <n v="7083200"/>
    <n v="0.54301935483870967"/>
  </r>
  <r>
    <s v="21375801"/>
    <s v="CENTRO NACIONAL DE LA MÚSICA"/>
    <x v="13"/>
    <s v="001"/>
    <x v="88"/>
    <s v="PRESTACIONES"/>
    <n v="36900000"/>
    <n v="36900000"/>
    <n v="36900000"/>
    <n v="0"/>
    <n v="0"/>
    <n v="0"/>
    <n v="20188563.690000001"/>
    <n v="20188563.690000001"/>
    <n v="16711436.310000001"/>
    <n v="0.54711554715447153"/>
  </r>
  <r>
    <s v="21375801"/>
    <s v="CENTRO NACIONAL DE LA MÚSICA"/>
    <x v="13"/>
    <s v="001"/>
    <x v="89"/>
    <s v="PRESTACIONES LEGALES"/>
    <n v="18900000"/>
    <n v="18900000"/>
    <n v="18900000"/>
    <n v="0"/>
    <n v="0"/>
    <n v="0"/>
    <n v="14598195.140000001"/>
    <n v="14598195.140000001"/>
    <n v="4301804.8600000003"/>
    <n v="0.77239127724867729"/>
  </r>
  <r>
    <s v="21375801"/>
    <s v="CENTRO NACIONAL DE LA MÚSICA"/>
    <x v="13"/>
    <s v="001"/>
    <x v="90"/>
    <s v="OTRAS PRESTACIONES"/>
    <n v="18000000"/>
    <n v="18000000"/>
    <n v="18000000"/>
    <n v="0"/>
    <n v="0"/>
    <n v="0"/>
    <n v="5590368.5499999998"/>
    <n v="5590368.5499999998"/>
    <n v="12409631.449999999"/>
    <n v="0.31057603055555555"/>
  </r>
  <r>
    <s v="21375801"/>
    <s v="CENTRO NACIONAL DE LA MÚSICA"/>
    <x v="13"/>
    <s v="001"/>
    <x v="95"/>
    <s v="OTRAS TRANSFERENCIAS CORRIENTES AL SECTOR PRIVADO"/>
    <n v="0"/>
    <n v="8000000"/>
    <n v="8000000"/>
    <n v="0"/>
    <n v="0"/>
    <n v="0"/>
    <n v="0"/>
    <n v="0"/>
    <n v="8000000"/>
    <n v="0"/>
  </r>
  <r>
    <s v="21375801"/>
    <s v="CENTRO NACIONAL DE LA MÚSICA"/>
    <x v="13"/>
    <s v="001"/>
    <x v="96"/>
    <s v="INDEMNIZACIONES"/>
    <n v="0"/>
    <n v="8000000"/>
    <n v="8000000"/>
    <n v="0"/>
    <n v="0"/>
    <n v="0"/>
    <n v="0"/>
    <n v="0"/>
    <n v="8000000"/>
    <n v="0"/>
  </r>
  <r>
    <s v="21375801"/>
    <s v="CENTRO NACIONAL DE LA MÚSICA"/>
    <x v="13"/>
    <s v="001"/>
    <x v="97"/>
    <s v="TRANSFERENCIAS CORRIENTES AL SECTOR EXTERNO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001"/>
    <x v="245"/>
    <s v="SECRETARIA GENERAL IBEROAMERICANA-SEGIB (PARA PAGO DE LA SECRETARIA GENERAL IBEROAMERICANA-SEGIB POR CUOTA ANUAL DE MEMBRESIA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280"/>
    <x v="100"/>
    <s v="BIENES DURADEROS"/>
    <n v="32000000"/>
    <n v="32000000"/>
    <n v="32000000"/>
    <n v="0"/>
    <n v="0"/>
    <n v="0"/>
    <n v="28134911.329999998"/>
    <n v="26946749.16"/>
    <n v="3865088.67"/>
    <n v="0.87921597906249993"/>
  </r>
  <r>
    <s v="21375801"/>
    <s v="CENTRO NACIONAL DE LA MÚSICA"/>
    <x v="13"/>
    <s v="280"/>
    <x v="101"/>
    <s v="MAQUINARIA, EQUIPO Y MOBILIARIO"/>
    <n v="29000000"/>
    <n v="24000000"/>
    <n v="24000000"/>
    <n v="0"/>
    <n v="0"/>
    <n v="0"/>
    <n v="21029450.609999999"/>
    <n v="19841288.440000001"/>
    <n v="2970549.39"/>
    <n v="0.87622710874999998"/>
  </r>
  <r>
    <s v="21375801"/>
    <s v="CENTRO NACIONAL DE LA MÚSICA"/>
    <x v="13"/>
    <s v="280"/>
    <x v="104"/>
    <s v="EQUIPO Y MOBILIARIO DE OFICINA"/>
    <n v="1500000"/>
    <n v="1500000"/>
    <n v="1500000"/>
    <n v="0"/>
    <n v="0"/>
    <n v="0"/>
    <n v="1397693.67"/>
    <n v="1397693.67"/>
    <n v="102306.33"/>
    <n v="0.93179577999999996"/>
  </r>
  <r>
    <s v="21375801"/>
    <s v="CENTRO NACIONAL DE LA MÚSICA"/>
    <x v="13"/>
    <s v="280"/>
    <x v="105"/>
    <s v="EQUIPO Y PROGRAMAS DE COMPUTO"/>
    <n v="12000000"/>
    <n v="5000000"/>
    <n v="5000000"/>
    <n v="0"/>
    <n v="0"/>
    <n v="0"/>
    <n v="2633480.67"/>
    <n v="2633480.67"/>
    <n v="2366519.33"/>
    <n v="0.52669613400000004"/>
  </r>
  <r>
    <s v="21375801"/>
    <s v="CENTRO NACIONAL DE LA MÚSICA"/>
    <x v="13"/>
    <s v="280"/>
    <x v="236"/>
    <s v="EQUIPO Y MOBILIARIO EDUCACIONAL, DEP. Y RECREATIVO"/>
    <n v="14500000"/>
    <n v="14500000"/>
    <n v="14500000"/>
    <n v="0"/>
    <n v="0"/>
    <n v="0"/>
    <n v="14182816.439999999"/>
    <n v="12994654.27"/>
    <n v="317183.56"/>
    <n v="0.97812527172413788"/>
  </r>
  <r>
    <s v="21375801"/>
    <s v="CENTRO NACIONAL DE LA MÚSICA"/>
    <x v="13"/>
    <s v="280"/>
    <x v="106"/>
    <s v="MAQUINARIA, EQUIPO Y MOBILIARIO DIVERSO"/>
    <n v="1000000"/>
    <n v="3000000"/>
    <n v="3000000"/>
    <n v="0"/>
    <n v="0"/>
    <n v="0"/>
    <n v="2815459.83"/>
    <n v="2815459.83"/>
    <n v="184540.17"/>
    <n v="0.93848661"/>
  </r>
  <r>
    <s v="21375801"/>
    <s v="CENTRO NACIONAL DE LA MÚSICA"/>
    <x v="13"/>
    <s v="280"/>
    <x v="107"/>
    <s v="CONSTRUCCIONES, ADICIONES Y MEJORAS"/>
    <n v="0"/>
    <n v="3000000"/>
    <n v="3000000"/>
    <n v="0"/>
    <n v="0"/>
    <n v="0"/>
    <n v="2495040"/>
    <n v="2495040"/>
    <n v="504960"/>
    <n v="0.83167999999999997"/>
  </r>
  <r>
    <s v="21375801"/>
    <s v="CENTRO NACIONAL DE LA MÚSICA"/>
    <x v="13"/>
    <s v="280"/>
    <x v="109"/>
    <s v="OTRAS CONSTRUCCIONES, ADICIONES Y MEJORAS"/>
    <n v="0"/>
    <n v="3000000"/>
    <n v="3000000"/>
    <n v="0"/>
    <n v="0"/>
    <n v="0"/>
    <n v="2495040"/>
    <n v="2495040"/>
    <n v="504960"/>
    <n v="0.83167999999999997"/>
  </r>
  <r>
    <s v="21375801"/>
    <s v="CENTRO NACIONAL DE LA MÚSICA"/>
    <x v="13"/>
    <s v="280"/>
    <x v="110"/>
    <s v="BIENES DURADEROS DIVERSOS"/>
    <n v="3000000"/>
    <n v="5000000"/>
    <n v="5000000"/>
    <n v="0"/>
    <n v="0"/>
    <n v="0"/>
    <n v="4610420.72"/>
    <n v="4610420.72"/>
    <n v="389579.28"/>
    <n v="0.92208414399999994"/>
  </r>
  <r>
    <s v="21375801"/>
    <s v="CENTRO NACIONAL DE LA MÚSICA"/>
    <x v="13"/>
    <s v="280"/>
    <x v="111"/>
    <s v="BIENES INTANGIBLES"/>
    <n v="3000000"/>
    <n v="5000000"/>
    <n v="5000000"/>
    <n v="0"/>
    <n v="0"/>
    <n v="0"/>
    <n v="4610420.72"/>
    <n v="4610420.72"/>
    <n v="389579.28"/>
    <n v="0.92208414399999994"/>
  </r>
  <r>
    <s v="21375802"/>
    <s v="SISTEMA NACIONAL DE EDUCACIÓN MUSICAL"/>
    <x v="14"/>
    <s v="001"/>
    <x v="0"/>
    <s v=""/>
    <n v="3124628367"/>
    <n v="3128782638"/>
    <n v="3128782638"/>
    <n v="0"/>
    <n v="0"/>
    <n v="0"/>
    <n v="2943908764.4400001"/>
    <n v="2844099207.54"/>
    <n v="184873873.56"/>
    <n v="0.94091188332655284"/>
  </r>
  <r>
    <s v="21375802"/>
    <s v="SISTEMA NACIONAL DE EDUCACIÓN MUSICAL"/>
    <x v="14"/>
    <s v="001"/>
    <x v="1"/>
    <s v="REMUNERACIONES"/>
    <n v="2518123061"/>
    <n v="2509829891"/>
    <n v="2509829891"/>
    <n v="0"/>
    <n v="0"/>
    <n v="0"/>
    <n v="2357090988.3200002"/>
    <n v="2311045080.4699998"/>
    <n v="152738902.68000001"/>
    <n v="0.9391437231552201"/>
  </r>
  <r>
    <s v="21375802"/>
    <s v="SISTEMA NACIONAL DE EDUCACIÓN MUSICAL"/>
    <x v="14"/>
    <s v="001"/>
    <x v="2"/>
    <s v="REMUNERACIONES BASICAS"/>
    <n v="1432974928"/>
    <n v="1475797178"/>
    <n v="1475797178"/>
    <n v="0"/>
    <n v="0"/>
    <n v="0"/>
    <n v="1385408469.1400001"/>
    <n v="1367741711.29"/>
    <n v="90388708.859999999"/>
    <n v="0.93875262115455815"/>
  </r>
  <r>
    <s v="21375802"/>
    <s v="SISTEMA NACIONAL DE EDUCACIÓN MUSICAL"/>
    <x v="14"/>
    <s v="001"/>
    <x v="3"/>
    <s v="SUELDOS PARA CARGOS FIJOS"/>
    <n v="1432974928"/>
    <n v="1475797178"/>
    <n v="1475797178"/>
    <n v="0"/>
    <n v="0"/>
    <n v="0"/>
    <n v="1385408469.1400001"/>
    <n v="1367741711.29"/>
    <n v="90388708.859999999"/>
    <n v="0.93875262115455815"/>
  </r>
  <r>
    <s v="21375802"/>
    <s v="SISTEMA NACIONAL DE EDUCACIÓN MUSICAL"/>
    <x v="14"/>
    <s v="001"/>
    <x v="5"/>
    <s v="REMUNERACIONES EVENTUALES"/>
    <n v="6000000"/>
    <n v="7080737"/>
    <n v="7080737"/>
    <n v="0"/>
    <n v="0"/>
    <n v="0"/>
    <n v="6284134.1200000001"/>
    <n v="6284134.1200000001"/>
    <n v="796602.88"/>
    <n v="0.88749718002518663"/>
  </r>
  <r>
    <s v="21375802"/>
    <s v="SISTEMA NACIONAL DE EDUCACIÓN MUSICAL"/>
    <x v="14"/>
    <s v="001"/>
    <x v="6"/>
    <s v="TIEMPO EXTRAORDINARIO"/>
    <n v="6000000"/>
    <n v="7080737"/>
    <n v="7080737"/>
    <n v="0"/>
    <n v="0"/>
    <n v="0"/>
    <n v="6284134.1200000001"/>
    <n v="6284134.1200000001"/>
    <n v="796602.88"/>
    <n v="0.88749718002518663"/>
  </r>
  <r>
    <s v="21375802"/>
    <s v="SISTEMA NACIONAL DE EDUCACIÓN MUSICAL"/>
    <x v="14"/>
    <s v="001"/>
    <x v="7"/>
    <s v="INCENTIVOS SALARIALES"/>
    <n v="677325387"/>
    <n v="626437600"/>
    <n v="626437600"/>
    <n v="0"/>
    <n v="0"/>
    <n v="0"/>
    <n v="594798016.88999999"/>
    <n v="594798016.88999999"/>
    <n v="31639583.109999999"/>
    <n v="0.9494928415695354"/>
  </r>
  <r>
    <s v="21375802"/>
    <s v="SISTEMA NACIONAL DE EDUCACIÓN MUSICAL"/>
    <x v="14"/>
    <s v="001"/>
    <x v="8"/>
    <s v="RETRIBUCION POR AÑOS SERVIDOS"/>
    <n v="276900000"/>
    <n v="243321127"/>
    <n v="243321127"/>
    <n v="0"/>
    <n v="0"/>
    <n v="0"/>
    <n v="222700003.30000001"/>
    <n v="222700003.30000001"/>
    <n v="20621123.699999999"/>
    <n v="0.91525140478245448"/>
  </r>
  <r>
    <s v="21375802"/>
    <s v="SISTEMA NACIONAL DE EDUCACIÓN MUSICAL"/>
    <x v="14"/>
    <s v="001"/>
    <x v="9"/>
    <s v="RESTRICCION AL EJERCICIO LIBERAL DE LA PROFESION"/>
    <n v="77765850"/>
    <n v="66389160"/>
    <n v="66389160"/>
    <n v="0"/>
    <n v="0"/>
    <n v="0"/>
    <n v="66063025.590000004"/>
    <n v="66063025.590000004"/>
    <n v="326134.40999999997"/>
    <n v="0.99508753522412396"/>
  </r>
  <r>
    <s v="21375802"/>
    <s v="SISTEMA NACIONAL DE EDUCACIÓN MUSICAL"/>
    <x v="14"/>
    <s v="001"/>
    <x v="10"/>
    <s v="DECIMOTERCER MES"/>
    <n v="162448034"/>
    <n v="162114834"/>
    <n v="162114834"/>
    <n v="0"/>
    <n v="0"/>
    <n v="0"/>
    <n v="154857721.11000001"/>
    <n v="154857721.11000001"/>
    <n v="7257112.8899999997"/>
    <n v="0.95523473879015919"/>
  </r>
  <r>
    <s v="21375802"/>
    <s v="SISTEMA NACIONAL DE EDUCACIÓN MUSICAL"/>
    <x v="14"/>
    <s v="001"/>
    <x v="11"/>
    <s v="SALARIO ESCOLAR"/>
    <n v="136511503"/>
    <n v="132511503"/>
    <n v="132511503"/>
    <n v="0"/>
    <n v="0"/>
    <n v="0"/>
    <n v="131236916.40000001"/>
    <n v="131236916.40000001"/>
    <n v="1274586.6000000001"/>
    <n v="0.99038131353773873"/>
  </r>
  <r>
    <s v="21375802"/>
    <s v="SISTEMA NACIONAL DE EDUCACIÓN MUSICAL"/>
    <x v="14"/>
    <s v="001"/>
    <x v="12"/>
    <s v="OTROS INCENTIVOS SALARIALES"/>
    <n v="23700000"/>
    <n v="22100976"/>
    <n v="22100976"/>
    <n v="0"/>
    <n v="0"/>
    <n v="0"/>
    <n v="19940350.489999998"/>
    <n v="19940350.489999998"/>
    <n v="2160625.5099999998"/>
    <n v="0.9022384572518426"/>
  </r>
  <r>
    <s v="21375802"/>
    <s v="SISTEMA NACIONAL DE EDUCACIÓN MUSICAL"/>
    <x v="14"/>
    <s v="001"/>
    <x v="13"/>
    <s v="CONTRIB. PATRONALES AL DES. Y LA SEGURIDAD SOCIAL"/>
    <n v="190500598"/>
    <n v="189852067"/>
    <n v="189852067"/>
    <n v="0"/>
    <n v="0"/>
    <n v="0"/>
    <n v="179246499"/>
    <n v="165187008"/>
    <n v="10605568"/>
    <n v="0.94413772698087084"/>
  </r>
  <r>
    <s v="21375802"/>
    <s v="SISTEMA NACIONAL DE EDUCACIÓN MUSICAL"/>
    <x v="14"/>
    <s v="001"/>
    <x v="246"/>
    <s v="CCSS CONTRIBUCION PATRONAL SEGURO SALUD (CONTRIBUCION PATRONAL SEGURO DE SALUD, SEGUN LEY NO. 17 DEL 22 DE OCTUBRE DE 1943, LEY"/>
    <n v="180731336"/>
    <n v="180116063"/>
    <n v="180116063"/>
    <n v="0"/>
    <n v="0"/>
    <n v="0"/>
    <n v="170060806"/>
    <n v="156721961"/>
    <n v="10055257"/>
    <n v="0.94417345775540296"/>
  </r>
  <r>
    <s v="21375802"/>
    <s v="SISTEMA NACIONAL DE EDUCACIÓN MUSICAL"/>
    <x v="14"/>
    <s v="001"/>
    <x v="247"/>
    <s v="BANCO POPULAR Y DE DESARROLLO COMUNAL. (BPDC) (SEGUN LEY NO. 4351 DEL 11 DE JULIO DE 1969, LEY ORGANICA DEL B.P.D.C.)."/>
    <n v="9769262"/>
    <n v="9736004"/>
    <n v="9736004"/>
    <n v="0"/>
    <n v="0"/>
    <n v="0"/>
    <n v="9185693"/>
    <n v="8465047"/>
    <n v="550311"/>
    <n v="0.94347670769239622"/>
  </r>
  <r>
    <s v="21375802"/>
    <s v="SISTEMA NACIONAL DE EDUCACIÓN MUSICAL"/>
    <x v="14"/>
    <s v="001"/>
    <x v="16"/>
    <s v="CONTRIB PATRONALES A FOND PENS Y OTROS FOND CAPIT."/>
    <n v="211322148"/>
    <n v="210662309"/>
    <n v="210662309"/>
    <n v="0"/>
    <n v="0"/>
    <n v="0"/>
    <n v="191353869.16999999"/>
    <n v="177034210.16999999"/>
    <n v="19308439.829999998"/>
    <n v="0.90834411755165934"/>
  </r>
  <r>
    <s v="21375802"/>
    <s v="SISTEMA NACIONAL DE EDUCACIÓN MUSICAL"/>
    <x v="14"/>
    <s v="001"/>
    <x v="248"/>
    <s v="CCSS CONTRIBUCION PATRONAL SEGURO PENSIONES (CONTRIBUCION PATRONAL SEGURO DE PENSIONES, SEGUN LEY NO. 17 DEL 22 DE OCTUBRE DE 1943, LEY"/>
    <n v="105898794"/>
    <n v="105538277"/>
    <n v="105538277"/>
    <n v="0"/>
    <n v="0"/>
    <n v="0"/>
    <n v="99872214"/>
    <n v="92038245"/>
    <n v="5666063"/>
    <n v="0.94631272026546354"/>
  </r>
  <r>
    <s v="21375802"/>
    <s v="SISTEMA NACIONAL DE EDUCACIÓN MUSICAL"/>
    <x v="14"/>
    <s v="001"/>
    <x v="249"/>
    <s v="CCSS APORTE PATRONAL REGIMEN PENSIONES (APORTE PATRONAL AL REGIMEN DE PENSIONES, SEGUN LEY DE PROTECCION AL TRABAJADOR NO. 7983 DEL 16"/>
    <n v="58615569"/>
    <n v="58416021"/>
    <n v="58416021"/>
    <n v="0"/>
    <n v="0"/>
    <n v="0"/>
    <n v="55230923"/>
    <n v="50907128"/>
    <n v="3185098"/>
    <n v="0.94547560848076251"/>
  </r>
  <r>
    <s v="21375802"/>
    <s v="SISTEMA NACIONAL DE EDUCACIÓN MUSICAL"/>
    <x v="14"/>
    <s v="001"/>
    <x v="250"/>
    <s v="CCSS APORTE PATRONAL FONDO CAPITALIZACION LABORAL (APORTE PATRONAL AL FONDO DE CAPITALIZACION LABORAL, SEGUN LEY DE PROTECCION AL TRABAJADOR"/>
    <n v="29307785"/>
    <n v="29208011"/>
    <n v="29208011"/>
    <n v="0"/>
    <n v="0"/>
    <n v="0"/>
    <n v="27556888"/>
    <n v="25394993"/>
    <n v="1651123"/>
    <n v="0.94347020069254284"/>
  </r>
  <r>
    <s v="21375802"/>
    <s v="SISTEMA NACIONAL DE EDUCACIÓN MUSICAL"/>
    <x v="14"/>
    <s v="001"/>
    <x v="251"/>
    <s v="ASOCIACION DE EMPLEADOS DEL MINISTERIO DEL CULTURA Y JUVENTUD (ASEMICULTURA). (APORTE PATRONAL A LA ASOCIACION DE EMPLEADOS DEL"/>
    <n v="17500000"/>
    <n v="17500000"/>
    <n v="17500000"/>
    <n v="0"/>
    <n v="0"/>
    <n v="0"/>
    <n v="8693844.1699999999"/>
    <n v="8693844.1699999999"/>
    <n v="8806155.8300000001"/>
    <n v="0.49679109542857142"/>
  </r>
  <r>
    <s v="21375802"/>
    <s v="SISTEMA NACIONAL DE EDUCACIÓN MUSICAL"/>
    <x v="14"/>
    <s v="001"/>
    <x v="21"/>
    <s v="SERVICIOS"/>
    <n v="414987078"/>
    <n v="428208078"/>
    <n v="428208078"/>
    <n v="0"/>
    <n v="0"/>
    <n v="0"/>
    <n v="402935536.12"/>
    <n v="376422577.30000001"/>
    <n v="25272541.879999999"/>
    <n v="0.94098069798673911"/>
  </r>
  <r>
    <s v="21375802"/>
    <s v="SISTEMA NACIONAL DE EDUCACIÓN MUSICAL"/>
    <x v="14"/>
    <s v="001"/>
    <x v="22"/>
    <s v="ALQUILERES"/>
    <n v="117087900"/>
    <n v="130308900"/>
    <n v="130308900"/>
    <n v="0"/>
    <n v="0"/>
    <n v="0"/>
    <n v="130308897.34999999"/>
    <n v="119283300.34999999"/>
    <n v="2.65"/>
    <n v="0.99999997966370668"/>
  </r>
  <r>
    <s v="21375802"/>
    <s v="SISTEMA NACIONAL DE EDUCACIÓN MUSICAL"/>
    <x v="14"/>
    <s v="001"/>
    <x v="159"/>
    <s v="ALQUILER DE EDIFICIOS, LOCALES Y TERRENOS"/>
    <n v="117087900"/>
    <n v="130308900"/>
    <n v="130308900"/>
    <n v="0"/>
    <n v="0"/>
    <n v="0"/>
    <n v="130308897.34999999"/>
    <n v="119283300.34999999"/>
    <n v="2.65"/>
    <n v="0.99999997966370668"/>
  </r>
  <r>
    <s v="21375802"/>
    <s v="SISTEMA NACIONAL DE EDUCACIÓN MUSICAL"/>
    <x v="14"/>
    <s v="001"/>
    <x v="24"/>
    <s v="SERVICIOS BASICOS"/>
    <n v="41317164"/>
    <n v="41017164"/>
    <n v="41017164"/>
    <n v="0"/>
    <n v="0"/>
    <n v="0"/>
    <n v="30774629.420000002"/>
    <n v="30762777.510000002"/>
    <n v="10242534.58"/>
    <n v="0.75028662196147944"/>
  </r>
  <r>
    <s v="21375802"/>
    <s v="SISTEMA NACIONAL DE EDUCACIÓN MUSICAL"/>
    <x v="14"/>
    <s v="001"/>
    <x v="25"/>
    <s v="SERVICIO DE AGUA Y ALCANTARILLADO"/>
    <n v="12051000"/>
    <n v="12051000"/>
    <n v="12051000"/>
    <n v="0"/>
    <n v="0"/>
    <n v="0"/>
    <n v="8280892.7999999998"/>
    <n v="8280892.7999999998"/>
    <n v="3770107.2"/>
    <n v="0.68715399551904399"/>
  </r>
  <r>
    <s v="21375802"/>
    <s v="SISTEMA NACIONAL DE EDUCACIÓN MUSICAL"/>
    <x v="14"/>
    <s v="001"/>
    <x v="26"/>
    <s v="SERVICIO DE ENERGIA ELECTRICA"/>
    <n v="13596000"/>
    <n v="13596000"/>
    <n v="13596000"/>
    <n v="0"/>
    <n v="0"/>
    <n v="0"/>
    <n v="10950584.49"/>
    <n v="10950584.49"/>
    <n v="2645415.5099999998"/>
    <n v="0.80542692630185353"/>
  </r>
  <r>
    <s v="21375802"/>
    <s v="SISTEMA NACIONAL DE EDUCACIÓN MUSICAL"/>
    <x v="14"/>
    <s v="001"/>
    <x v="27"/>
    <s v="SERVICIO DE TELECOMUNICACIONES"/>
    <n v="13921805"/>
    <n v="13621805"/>
    <n v="13621805"/>
    <n v="0"/>
    <n v="0"/>
    <n v="0"/>
    <n v="10245242.93"/>
    <n v="10233391.02"/>
    <n v="3376562.07"/>
    <n v="0.75212080410782567"/>
  </r>
  <r>
    <s v="21375802"/>
    <s v="SISTEMA NACIONAL DE EDUCACIÓN MUSICAL"/>
    <x v="14"/>
    <s v="001"/>
    <x v="28"/>
    <s v="OTROS SERVICIOS BASICOS"/>
    <n v="1748359"/>
    <n v="1748359"/>
    <n v="1748359"/>
    <n v="0"/>
    <n v="0"/>
    <n v="0"/>
    <n v="1297909.2"/>
    <n v="1297909.2"/>
    <n v="450449.8"/>
    <n v="0.74235852018950343"/>
  </r>
  <r>
    <s v="21375802"/>
    <s v="SISTEMA NACIONAL DE EDUCACIÓN MUSICAL"/>
    <x v="14"/>
    <s v="001"/>
    <x v="29"/>
    <s v="SERVICIOS COMERCIALES Y FINANCIEROS"/>
    <n v="12285173"/>
    <n v="13085173"/>
    <n v="13085173"/>
    <n v="0"/>
    <n v="0"/>
    <n v="0"/>
    <n v="5575765.3799999999"/>
    <n v="5575765.3799999999"/>
    <n v="7509407.6200000001"/>
    <n v="0.42611323365766735"/>
  </r>
  <r>
    <s v="21375802"/>
    <s v="SISTEMA NACIONAL DE EDUCACIÓN MUSICAL"/>
    <x v="14"/>
    <s v="001"/>
    <x v="30"/>
    <s v="INFORMACION"/>
    <n v="200000"/>
    <n v="200000"/>
    <n v="200000"/>
    <n v="0"/>
    <n v="0"/>
    <n v="0"/>
    <n v="181263.3"/>
    <n v="181263.3"/>
    <n v="18736.7"/>
    <n v="0.90631649999999997"/>
  </r>
  <r>
    <s v="21375802"/>
    <s v="SISTEMA NACIONAL DE EDUCACIÓN MUSICAL"/>
    <x v="14"/>
    <s v="001"/>
    <x v="139"/>
    <s v="TRANSPORTE DE BIENES"/>
    <n v="8000000"/>
    <n v="8000000"/>
    <n v="8000000"/>
    <n v="0"/>
    <n v="0"/>
    <n v="0"/>
    <n v="2899862.5"/>
    <n v="2899862.5"/>
    <n v="5100137.5"/>
    <n v="0.36248281249999997"/>
  </r>
  <r>
    <s v="21375802"/>
    <s v="SISTEMA NACIONAL DE EDUCACIÓN MUSICAL"/>
    <x v="14"/>
    <s v="001"/>
    <x v="33"/>
    <s v="COMIS. Y GASTOS POR SERV. FINANCIEROS Y COMERCIAL."/>
    <n v="2589650"/>
    <n v="2589650"/>
    <n v="2589650"/>
    <n v="0"/>
    <n v="0"/>
    <n v="0"/>
    <n v="2152905.6"/>
    <n v="2152905.6"/>
    <n v="436744.4"/>
    <n v="0.83135002799606128"/>
  </r>
  <r>
    <s v="21375802"/>
    <s v="SISTEMA NACIONAL DE EDUCACIÓN MUSICAL"/>
    <x v="14"/>
    <s v="001"/>
    <x v="34"/>
    <s v="SERVICIOS DE TECNOLOGIAS DE INFORMACION"/>
    <n v="1495523"/>
    <n v="2295523"/>
    <n v="2295523"/>
    <n v="0"/>
    <n v="0"/>
    <n v="0"/>
    <n v="341733.98"/>
    <n v="341733.98"/>
    <n v="1953789.02"/>
    <n v="0.14886976954707054"/>
  </r>
  <r>
    <s v="21375802"/>
    <s v="SISTEMA NACIONAL DE EDUCACIÓN MUSICAL"/>
    <x v="14"/>
    <s v="001"/>
    <x v="35"/>
    <s v="SERVICIOS DE GESTION Y APOYO"/>
    <n v="168055722"/>
    <n v="168355722"/>
    <n v="168355722"/>
    <n v="0"/>
    <n v="0"/>
    <n v="0"/>
    <n v="165774839.97999999"/>
    <n v="150555240.31"/>
    <n v="2580882.02"/>
    <n v="0.98467006651547007"/>
  </r>
  <r>
    <s v="21375802"/>
    <s v="SISTEMA NACIONAL DE EDUCACIÓN MUSICAL"/>
    <x v="14"/>
    <s v="001"/>
    <x v="37"/>
    <s v="SERVICIOS INFORMATICOS"/>
    <n v="2161824"/>
    <n v="2461824"/>
    <n v="2461824"/>
    <n v="0"/>
    <n v="0"/>
    <n v="0"/>
    <n v="2458880"/>
    <n v="0"/>
    <n v="2944"/>
    <n v="0.99880413871990847"/>
  </r>
  <r>
    <s v="21375802"/>
    <s v="SISTEMA NACIONAL DE EDUCACIÓN MUSICAL"/>
    <x v="14"/>
    <s v="001"/>
    <x v="38"/>
    <s v="SERVICIOS GENERALES"/>
    <n v="163893898"/>
    <n v="160393898"/>
    <n v="160393898"/>
    <n v="0"/>
    <n v="0"/>
    <n v="0"/>
    <n v="158498979.62"/>
    <n v="145769233.40000001"/>
    <n v="1894918.38"/>
    <n v="0.98818584495028605"/>
  </r>
  <r>
    <s v="21375802"/>
    <s v="SISTEMA NACIONAL DE EDUCACIÓN MUSICAL"/>
    <x v="14"/>
    <s v="001"/>
    <x v="39"/>
    <s v="OTROS SERVICIOS DE GESTION Y APOYO"/>
    <n v="2000000"/>
    <n v="5500000"/>
    <n v="5500000"/>
    <n v="0"/>
    <n v="0"/>
    <n v="0"/>
    <n v="4816980.3600000003"/>
    <n v="4786006.91"/>
    <n v="683019.64"/>
    <n v="0.87581461090909096"/>
  </r>
  <r>
    <s v="21375802"/>
    <s v="SISTEMA NACIONAL DE EDUCACIÓN MUSICAL"/>
    <x v="14"/>
    <s v="001"/>
    <x v="40"/>
    <s v="GASTOS DE VIAJE Y DE TRANSPORTE"/>
    <n v="20170619"/>
    <n v="22670619"/>
    <n v="22670619"/>
    <n v="0"/>
    <n v="0"/>
    <n v="0"/>
    <n v="21833973.010000002"/>
    <n v="21833973.010000002"/>
    <n v="836645.99"/>
    <n v="0.96309558243645665"/>
  </r>
  <r>
    <s v="21375802"/>
    <s v="SISTEMA NACIONAL DE EDUCACIÓN MUSICAL"/>
    <x v="14"/>
    <s v="001"/>
    <x v="41"/>
    <s v="TRANSPORTE DENTRO DEL PAIS"/>
    <n v="9670619"/>
    <n v="9670619"/>
    <n v="9670619"/>
    <n v="0"/>
    <n v="0"/>
    <n v="0"/>
    <n v="8946943.6899999995"/>
    <n v="8946943.6899999995"/>
    <n v="723675.31"/>
    <n v="0.92516763301294358"/>
  </r>
  <r>
    <s v="21375802"/>
    <s v="SISTEMA NACIONAL DE EDUCACIÓN MUSICAL"/>
    <x v="14"/>
    <s v="001"/>
    <x v="42"/>
    <s v="VIATICOS DENTRO DEL PAIS"/>
    <n v="10500000"/>
    <n v="13000000"/>
    <n v="13000000"/>
    <n v="0"/>
    <n v="0"/>
    <n v="0"/>
    <n v="12887029.32"/>
    <n v="12887029.32"/>
    <n v="112970.68"/>
    <n v="0.99130994769230774"/>
  </r>
  <r>
    <s v="21375802"/>
    <s v="SISTEMA NACIONAL DE EDUCACIÓN MUSICAL"/>
    <x v="14"/>
    <s v="001"/>
    <x v="45"/>
    <s v="SEGUROS, REASEGUROS Y OTRAS OBLIGACIONES"/>
    <n v="15750000"/>
    <n v="11950000"/>
    <n v="11950000"/>
    <n v="0"/>
    <n v="0"/>
    <n v="0"/>
    <n v="10845657"/>
    <n v="10845657"/>
    <n v="1104343"/>
    <n v="0.90758635983263602"/>
  </r>
  <r>
    <s v="21375802"/>
    <s v="SISTEMA NACIONAL DE EDUCACIÓN MUSICAL"/>
    <x v="14"/>
    <s v="001"/>
    <x v="46"/>
    <s v="SEGUROS"/>
    <n v="15750000"/>
    <n v="11950000"/>
    <n v="11950000"/>
    <n v="0"/>
    <n v="0"/>
    <n v="0"/>
    <n v="10845657"/>
    <n v="10845657"/>
    <n v="1104343"/>
    <n v="0.90758635983263602"/>
  </r>
  <r>
    <s v="21375802"/>
    <s v="SISTEMA NACIONAL DE EDUCACIÓN MUSICAL"/>
    <x v="14"/>
    <s v="001"/>
    <x v="47"/>
    <s v="CAPACITACION Y PROTOCOLO"/>
    <n v="30000000"/>
    <n v="30000000"/>
    <n v="300000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48"/>
    <s v="ACTIVIDADES DE CAPACITACION"/>
    <n v="30000000"/>
    <n v="30000000"/>
    <n v="300000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51"/>
    <s v="MANTENIMIENTO Y REPARACION"/>
    <n v="10070500"/>
    <n v="10070500"/>
    <n v="10070500"/>
    <n v="0"/>
    <n v="0"/>
    <n v="0"/>
    <n v="8095439.9900000002"/>
    <n v="7839529.75"/>
    <n v="1975060.01"/>
    <n v="0.80387666848716555"/>
  </r>
  <r>
    <s v="21375802"/>
    <s v="SISTEMA NACIONAL DE EDUCACIÓN MUSICAL"/>
    <x v="14"/>
    <s v="001"/>
    <x v="54"/>
    <s v="MANT. Y REPARACION DE EQUIPO DE TRANSPORTE"/>
    <n v="7570500"/>
    <n v="7570500"/>
    <n v="7570500"/>
    <n v="0"/>
    <n v="0"/>
    <n v="0"/>
    <n v="7556809.9699999997"/>
    <n v="7300899.7300000004"/>
    <n v="13690.03"/>
    <n v="0.99819166105277057"/>
  </r>
  <r>
    <s v="21375802"/>
    <s v="SISTEMA NACIONAL DE EDUCACIÓN MUSICAL"/>
    <x v="14"/>
    <s v="001"/>
    <x v="57"/>
    <s v="MANTENIMIENTO Y REPARACION DE OTROS EQUIPOS"/>
    <n v="2500000"/>
    <n v="2500000"/>
    <n v="2500000"/>
    <n v="0"/>
    <n v="0"/>
    <n v="0"/>
    <n v="538630.02"/>
    <n v="538630.02"/>
    <n v="1961369.98"/>
    <n v="0.215452008"/>
  </r>
  <r>
    <s v="21375802"/>
    <s v="SISTEMA NACIONAL DE EDUCACIÓN MUSICAL"/>
    <x v="14"/>
    <s v="001"/>
    <x v="58"/>
    <s v="IMPUESTOS"/>
    <n v="250000"/>
    <n v="750000"/>
    <n v="750000"/>
    <n v="0"/>
    <n v="0"/>
    <n v="0"/>
    <n v="616152"/>
    <n v="616152"/>
    <n v="133848"/>
    <n v="0.82153600000000004"/>
  </r>
  <r>
    <s v="21375802"/>
    <s v="SISTEMA NACIONAL DE EDUCACIÓN MUSICAL"/>
    <x v="14"/>
    <s v="001"/>
    <x v="59"/>
    <s v="OTROS IMPUESTOS"/>
    <n v="250000"/>
    <n v="750000"/>
    <n v="750000"/>
    <n v="0"/>
    <n v="0"/>
    <n v="0"/>
    <n v="616152"/>
    <n v="616152"/>
    <n v="133848"/>
    <n v="0.82153600000000004"/>
  </r>
  <r>
    <s v="21375802"/>
    <s v="SISTEMA NACIONAL DE EDUCACIÓN MUSICAL"/>
    <x v="14"/>
    <s v="001"/>
    <x v="62"/>
    <s v="MATERIALES Y SUMINISTROS"/>
    <n v="11200000"/>
    <n v="11200000"/>
    <n v="11200000"/>
    <n v="0"/>
    <n v="0"/>
    <n v="0"/>
    <n v="10528279.02"/>
    <n v="10513176.02"/>
    <n v="671720.98"/>
    <n v="0.94002491249999998"/>
  </r>
  <r>
    <s v="21375802"/>
    <s v="SISTEMA NACIONAL DE EDUCACIÓN MUSICAL"/>
    <x v="14"/>
    <s v="001"/>
    <x v="63"/>
    <s v="PRODUCTOS QUIMICOS Y CONEXOS"/>
    <n v="6500000"/>
    <n v="6000000"/>
    <n v="6000000"/>
    <n v="0"/>
    <n v="0"/>
    <n v="0"/>
    <n v="5565751.3700000001"/>
    <n v="5565751.3700000001"/>
    <n v="434248.63"/>
    <n v="0.92762522833333338"/>
  </r>
  <r>
    <s v="21375802"/>
    <s v="SISTEMA NACIONAL DE EDUCACIÓN MUSICAL"/>
    <x v="14"/>
    <s v="001"/>
    <x v="64"/>
    <s v="COMBUSTIBLES Y LUBRICANTES"/>
    <n v="6000000"/>
    <n v="6000000"/>
    <n v="6000000"/>
    <n v="0"/>
    <n v="0"/>
    <n v="0"/>
    <n v="5565751.3700000001"/>
    <n v="5565751.3700000001"/>
    <n v="434248.63"/>
    <n v="0.92762522833333338"/>
  </r>
  <r>
    <s v="21375802"/>
    <s v="SISTEMA NACIONAL DE EDUCACIÓN MUSICAL"/>
    <x v="14"/>
    <s v="001"/>
    <x v="65"/>
    <s v="TINTAS, PINTURAS Y DILUYENTES"/>
    <n v="500000"/>
    <n v="0"/>
    <n v="0"/>
    <n v="0"/>
    <n v="0"/>
    <n v="0"/>
    <n v="0"/>
    <n v="0"/>
    <n v="0"/>
    <n v="0"/>
  </r>
  <r>
    <s v="21375802"/>
    <s v="SISTEMA NACIONAL DE EDUCACIÓN MUSICAL"/>
    <x v="14"/>
    <s v="001"/>
    <x v="69"/>
    <s v="MATERIALES Y PROD DE USO EN LA CONSTRUC Y MANT."/>
    <n v="0"/>
    <n v="500000"/>
    <n v="500000"/>
    <n v="0"/>
    <n v="0"/>
    <n v="0"/>
    <n v="389231.81"/>
    <n v="389231.81"/>
    <n v="110768.19"/>
    <n v="0.77846362000000002"/>
  </r>
  <r>
    <s v="21375802"/>
    <s v="SISTEMA NACIONAL DE EDUCACIÓN MUSICAL"/>
    <x v="14"/>
    <s v="001"/>
    <x v="70"/>
    <s v="MAT. Y PROD. ELECTRICOS, TELEFONICOS Y DE COMPUTO"/>
    <n v="0"/>
    <n v="500000"/>
    <n v="500000"/>
    <n v="0"/>
    <n v="0"/>
    <n v="0"/>
    <n v="389231.81"/>
    <n v="389231.81"/>
    <n v="110768.19"/>
    <n v="0.77846362000000002"/>
  </r>
  <r>
    <s v="21375802"/>
    <s v="SISTEMA NACIONAL DE EDUCACIÓN MUSICAL"/>
    <x v="14"/>
    <s v="001"/>
    <x v="74"/>
    <s v="UTILES, MATERIALES Y SUMINISTROS DIVERSOS"/>
    <n v="4700000"/>
    <n v="4700000"/>
    <n v="4700000"/>
    <n v="0"/>
    <n v="0"/>
    <n v="0"/>
    <n v="4573295.84"/>
    <n v="4558192.84"/>
    <n v="126704.16"/>
    <n v="0.97304166808510639"/>
  </r>
  <r>
    <s v="21375802"/>
    <s v="SISTEMA NACIONAL DE EDUCACIÓN MUSICAL"/>
    <x v="14"/>
    <s v="001"/>
    <x v="75"/>
    <s v="UTILES Y MATERIALES DE OFICINA Y COMPUTO"/>
    <n v="500000"/>
    <n v="500000"/>
    <n v="500000"/>
    <n v="0"/>
    <n v="0"/>
    <n v="0"/>
    <n v="485175.26"/>
    <n v="485175.26"/>
    <n v="14824.74"/>
    <n v="0.97035051999999999"/>
  </r>
  <r>
    <s v="21375802"/>
    <s v="SISTEMA NACIONAL DE EDUCACIÓN MUSICAL"/>
    <x v="14"/>
    <s v="001"/>
    <x v="76"/>
    <s v="PRODUCTOS DE PAPEL, CARTON E IMPRESOS"/>
    <n v="500000"/>
    <n v="500000"/>
    <n v="500000"/>
    <n v="0"/>
    <n v="0"/>
    <n v="0"/>
    <n v="475897.26"/>
    <n v="475897.26"/>
    <n v="24102.74"/>
    <n v="0.95179451999999998"/>
  </r>
  <r>
    <s v="21375802"/>
    <s v="SISTEMA NACIONAL DE EDUCACIÓN MUSICAL"/>
    <x v="14"/>
    <s v="001"/>
    <x v="77"/>
    <s v="UTILES Y MATERIALES DE LIMPIEZA"/>
    <n v="3700000"/>
    <n v="3700000"/>
    <n v="3700000"/>
    <n v="0"/>
    <n v="0"/>
    <n v="0"/>
    <n v="3612223.32"/>
    <n v="3597120.32"/>
    <n v="87776.68"/>
    <n v="0.97627657297297288"/>
  </r>
  <r>
    <s v="21375802"/>
    <s v="SISTEMA NACIONAL DE EDUCACIÓN MUSICAL"/>
    <x v="14"/>
    <s v="001"/>
    <x v="80"/>
    <s v="TRANSFERENCIAS CORRIENTES"/>
    <n v="127456613"/>
    <n v="126683054"/>
    <n v="126683054"/>
    <n v="0"/>
    <n v="0"/>
    <n v="0"/>
    <n v="124679744.42"/>
    <n v="122056637.36"/>
    <n v="2003309.58"/>
    <n v="0.98418644391064336"/>
  </r>
  <r>
    <s v="21375802"/>
    <s v="SISTEMA NACIONAL DE EDUCACIÓN MUSICAL"/>
    <x v="14"/>
    <s v="001"/>
    <x v="81"/>
    <s v="TRANSFERENCIAS CORRIENTES AL SECTOR PUBLICO"/>
    <n v="35560113"/>
    <n v="35439054"/>
    <n v="35439054"/>
    <n v="0"/>
    <n v="0"/>
    <n v="0"/>
    <n v="33435744.420000002"/>
    <n v="30812637.359999999"/>
    <n v="2003309.58"/>
    <n v="0.94347169707182366"/>
  </r>
  <r>
    <s v="21375802"/>
    <s v="SISTEMA NACIONAL DE EDUCACIÓN MUSICAL"/>
    <x v="14"/>
    <s v="001"/>
    <x v="252"/>
    <s v="CCSS CONTRIBUCION ESTATAL SEGURO PENSIONES (CONTRIBUCION ESTATAL AL SEGURO DE PENSIONES, SEGUN LEY NO. 17 DEL 22 DE OCTUBRE DE 1943, LEY"/>
    <n v="30675482"/>
    <n v="30571052"/>
    <n v="30571052"/>
    <n v="0"/>
    <n v="0"/>
    <n v="0"/>
    <n v="28842922.379999999"/>
    <n v="26580132.219999999"/>
    <n v="1728129.62"/>
    <n v="0.94347169930560448"/>
  </r>
  <r>
    <s v="21375802"/>
    <s v="SISTEMA NACIONAL DE EDUCACIÓN MUSICAL"/>
    <x v="14"/>
    <s v="001"/>
    <x v="253"/>
    <s v="CCSS CONTRIBUCION ESTATAL SEGURO SALUD (CONTRIBUCION ESTATAL AL SEGURO DE SALUD, SEGUN LEY NO. 17 DEL 22 DE OCTUBRE DE 1943, LEY"/>
    <n v="4884631"/>
    <n v="4868002"/>
    <n v="4868002"/>
    <n v="0"/>
    <n v="0"/>
    <n v="0"/>
    <n v="4592822.04"/>
    <n v="4232505.1399999997"/>
    <n v="275179.96000000002"/>
    <n v="0.9434716830436799"/>
  </r>
  <r>
    <s v="21375802"/>
    <s v="SISTEMA NACIONAL DE EDUCACIÓN MUSICAL"/>
    <x v="14"/>
    <s v="001"/>
    <x v="88"/>
    <s v="PRESTACIONES"/>
    <n v="12000000"/>
    <n v="12000000"/>
    <n v="12000000"/>
    <n v="0"/>
    <n v="0"/>
    <n v="0"/>
    <n v="12000000"/>
    <n v="12000000"/>
    <n v="0"/>
    <n v="1"/>
  </r>
  <r>
    <s v="21375802"/>
    <s v="SISTEMA NACIONAL DE EDUCACIÓN MUSICAL"/>
    <x v="14"/>
    <s v="001"/>
    <x v="90"/>
    <s v="OTRAS PRESTACIONES"/>
    <n v="12000000"/>
    <n v="12000000"/>
    <n v="12000000"/>
    <n v="0"/>
    <n v="0"/>
    <n v="0"/>
    <n v="12000000"/>
    <n v="12000000"/>
    <n v="0"/>
    <n v="1"/>
  </r>
  <r>
    <s v="21375802"/>
    <s v="SISTEMA NACIONAL DE EDUCACIÓN MUSICAL"/>
    <x v="14"/>
    <s v="001"/>
    <x v="91"/>
    <s v="TRANSF. C.TES A ENTIDADES PRIV. SIN FINES DE LUCRO"/>
    <n v="54000000"/>
    <n v="54000000"/>
    <n v="54000000"/>
    <n v="0"/>
    <n v="0"/>
    <n v="0"/>
    <n v="54000000"/>
    <n v="54000000"/>
    <n v="0"/>
    <n v="1"/>
  </r>
  <r>
    <s v="21375802"/>
    <s v="SISTEMA NACIONAL DE EDUCACIÓN MUSICAL"/>
    <x v="14"/>
    <s v="001"/>
    <x v="254"/>
    <s v="FUNDACION PARQUE METROPOLITANA LA LIBERTAD (PAGO CUOTA ANUAL PARA CUBRIR GASTOS POR CONCEPTO DE SEGURIDAD Y MANTENIMIENTO DE LA SEDE"/>
    <n v="54000000"/>
    <n v="54000000"/>
    <n v="54000000"/>
    <n v="0"/>
    <n v="0"/>
    <n v="0"/>
    <n v="54000000"/>
    <n v="54000000"/>
    <n v="0"/>
    <n v="1"/>
  </r>
  <r>
    <s v="21375802"/>
    <s v="SISTEMA NACIONAL DE EDUCACIÓN MUSICAL"/>
    <x v="14"/>
    <s v="001"/>
    <x v="97"/>
    <s v="TRANSFERENCIAS CORRIENTES AL SECTOR EXTERNO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001"/>
    <x v="255"/>
    <s v="SECRETARIA GENERAL IBEROAMERICANA-SEGIB. (CUOTA ANUAL DE MEMBRESIA PARA EL PROGRAMA DE COOPERACION DE IBERORQUESTAS JUVENILES, SEGUN LA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280"/>
    <x v="100"/>
    <s v="BIENES DURADEROS"/>
    <n v="52861615"/>
    <n v="52861615"/>
    <n v="52861615"/>
    <n v="0"/>
    <n v="0"/>
    <n v="0"/>
    <n v="48674216.560000002"/>
    <n v="24061736.390000001"/>
    <n v="4187398.44"/>
    <n v="0.92078565060866946"/>
  </r>
  <r>
    <s v="21375802"/>
    <s v="SISTEMA NACIONAL DE EDUCACIÓN MUSICAL"/>
    <x v="14"/>
    <s v="280"/>
    <x v="107"/>
    <s v="CONSTRUCCIONES, ADICIONES Y MEJORAS"/>
    <n v="50000000"/>
    <n v="50000000"/>
    <n v="50000000"/>
    <n v="0"/>
    <n v="0"/>
    <n v="0"/>
    <n v="45899470.369999997"/>
    <n v="23369179.66"/>
    <n v="4100529.63"/>
    <n v="0.9179894073999999"/>
  </r>
  <r>
    <s v="21375802"/>
    <s v="SISTEMA NACIONAL DE EDUCACIÓN MUSICAL"/>
    <x v="14"/>
    <s v="280"/>
    <x v="109"/>
    <s v="OTRAS CONSTRUCCIONES, ADICIONES Y MEJORAS"/>
    <n v="50000000"/>
    <n v="50000000"/>
    <n v="50000000"/>
    <n v="0"/>
    <n v="0"/>
    <n v="0"/>
    <n v="45899470.369999997"/>
    <n v="23369179.66"/>
    <n v="4100529.63"/>
    <n v="0.9179894073999999"/>
  </r>
  <r>
    <s v="21375802"/>
    <s v="SISTEMA NACIONAL DE EDUCACIÓN MUSICAL"/>
    <x v="14"/>
    <s v="280"/>
    <x v="110"/>
    <s v="BIENES DURADEROS DIVERSOS"/>
    <n v="2861615"/>
    <n v="2861615"/>
    <n v="2861615"/>
    <n v="0"/>
    <n v="0"/>
    <n v="0"/>
    <n v="2774746.19"/>
    <n v="692556.73"/>
    <n v="86868.81"/>
    <n v="0.96964343211787751"/>
  </r>
  <r>
    <s v="21375802"/>
    <s v="SISTEMA NACIONAL DE EDUCACIÓN MUSICAL"/>
    <x v="14"/>
    <s v="280"/>
    <x v="111"/>
    <s v="BIENES INTANGIBLES"/>
    <n v="2861615"/>
    <n v="2861615"/>
    <n v="2861615"/>
    <n v="0"/>
    <n v="0"/>
    <n v="0"/>
    <n v="2774746.19"/>
    <n v="692556.73"/>
    <n v="86868.81"/>
    <n v="0.96964343211787751"/>
  </r>
  <r>
    <s v="21375803"/>
    <s v="TEATRO NACIONAL"/>
    <x v="15"/>
    <s v="001"/>
    <x v="0"/>
    <s v=""/>
    <n v="3637445180"/>
    <n v="3621763889"/>
    <n v="3621763889"/>
    <n v="0"/>
    <n v="0"/>
    <n v="0"/>
    <n v="3231614946.3699999"/>
    <n v="3107912878.1900001"/>
    <n v="390148942.63"/>
    <n v="0.89227653856316858"/>
  </r>
  <r>
    <s v="21375803"/>
    <s v="TEATRO NACIONAL"/>
    <x v="15"/>
    <s v="001"/>
    <x v="1"/>
    <s v="REMUNERACIONES"/>
    <n v="1470379169"/>
    <n v="1461827929"/>
    <n v="1461827929"/>
    <n v="0"/>
    <n v="0"/>
    <n v="0"/>
    <n v="1405914462.8599999"/>
    <n v="1377098471.5"/>
    <n v="55913466.140000001"/>
    <n v="0.96175099337563685"/>
  </r>
  <r>
    <s v="21375803"/>
    <s v="TEATRO NACIONAL"/>
    <x v="15"/>
    <s v="001"/>
    <x v="2"/>
    <s v="REMUNERACIONES BASICAS"/>
    <n v="637459672"/>
    <n v="657294129"/>
    <n v="657294129"/>
    <n v="0"/>
    <n v="0"/>
    <n v="0"/>
    <n v="643522043.49000001"/>
    <n v="635235482.15999997"/>
    <n v="13772085.51"/>
    <n v="0.97904730180542965"/>
  </r>
  <r>
    <s v="21375803"/>
    <s v="TEATRO NACIONAL"/>
    <x v="15"/>
    <s v="001"/>
    <x v="3"/>
    <s v="SUELDOS PARA CARGOS FIJOS"/>
    <n v="622459672"/>
    <n v="651334820"/>
    <n v="651334820"/>
    <n v="0"/>
    <n v="0"/>
    <n v="0"/>
    <n v="638551508.28999996"/>
    <n v="630264946.96000004"/>
    <n v="12783311.710000001"/>
    <n v="0.98037367062611513"/>
  </r>
  <r>
    <s v="21375803"/>
    <s v="TEATRO NACIONAL"/>
    <x v="15"/>
    <s v="001"/>
    <x v="4"/>
    <s v="SUPLENCIAS"/>
    <n v="15000000"/>
    <n v="5959309"/>
    <n v="5959309"/>
    <n v="0"/>
    <n v="0"/>
    <n v="0"/>
    <n v="4970535.2"/>
    <n v="4970535.2"/>
    <n v="988773.8"/>
    <n v="0.83407911890455755"/>
  </r>
  <r>
    <s v="21375803"/>
    <s v="TEATRO NACIONAL"/>
    <x v="15"/>
    <s v="001"/>
    <x v="5"/>
    <s v="REMUNERACIONES EVENTUALES"/>
    <n v="143100000"/>
    <n v="143100000"/>
    <n v="143100000"/>
    <n v="0"/>
    <n v="0"/>
    <n v="0"/>
    <n v="131934589.67"/>
    <n v="130233508.23"/>
    <n v="11165410.33"/>
    <n v="0.92197477058001398"/>
  </r>
  <r>
    <s v="21375803"/>
    <s v="TEATRO NACIONAL"/>
    <x v="15"/>
    <s v="001"/>
    <x v="6"/>
    <s v="TIEMPO EXTRAORDINARIO"/>
    <n v="143100000"/>
    <n v="143100000"/>
    <n v="143100000"/>
    <n v="0"/>
    <n v="0"/>
    <n v="0"/>
    <n v="131934589.67"/>
    <n v="130233508.23"/>
    <n v="11165410.33"/>
    <n v="0.92197477058001398"/>
  </r>
  <r>
    <s v="21375803"/>
    <s v="TEATRO NACIONAL"/>
    <x v="15"/>
    <s v="001"/>
    <x v="7"/>
    <s v="INCENTIVOS SALARIALES"/>
    <n v="447873903"/>
    <n v="416972237"/>
    <n v="416972237"/>
    <n v="0"/>
    <n v="0"/>
    <n v="0"/>
    <n v="390214828.51999998"/>
    <n v="388402624.37"/>
    <n v="26757408.48"/>
    <n v="0.93582928045159031"/>
  </r>
  <r>
    <s v="21375803"/>
    <s v="TEATRO NACIONAL"/>
    <x v="15"/>
    <s v="001"/>
    <x v="8"/>
    <s v="RETRIBUCION POR AÑOS SERVIDOS"/>
    <n v="148200000"/>
    <n v="131453228"/>
    <n v="131453228"/>
    <n v="0"/>
    <n v="0"/>
    <n v="0"/>
    <n v="117952657.27"/>
    <n v="116950139.44"/>
    <n v="13500570.73"/>
    <n v="0.8972975336140091"/>
  </r>
  <r>
    <s v="21375803"/>
    <s v="TEATRO NACIONAL"/>
    <x v="15"/>
    <s v="001"/>
    <x v="9"/>
    <s v="RESTRICCION AL EJERCICIO LIBERAL DE LA PROFESION"/>
    <n v="104965420"/>
    <n v="96312802"/>
    <n v="96312802"/>
    <n v="0"/>
    <n v="0"/>
    <n v="0"/>
    <n v="89135181.420000002"/>
    <n v="88459346.040000007"/>
    <n v="7177620.5800000001"/>
    <n v="0.92547594472435768"/>
  </r>
  <r>
    <s v="21375803"/>
    <s v="TEATRO NACIONAL"/>
    <x v="15"/>
    <s v="001"/>
    <x v="10"/>
    <s v="DECIMOTERCER MES"/>
    <n v="95004023"/>
    <n v="94670823"/>
    <n v="94670823"/>
    <n v="0"/>
    <n v="0"/>
    <n v="0"/>
    <n v="91237028.519999996"/>
    <n v="91237028.519999996"/>
    <n v="3433794.48"/>
    <n v="0.96372911556921814"/>
  </r>
  <r>
    <s v="21375803"/>
    <s v="TEATRO NACIONAL"/>
    <x v="15"/>
    <s v="001"/>
    <x v="11"/>
    <s v="SALARIO ESCOLAR"/>
    <n v="79704460"/>
    <n v="75704460"/>
    <n v="75704460"/>
    <n v="0"/>
    <n v="0"/>
    <n v="0"/>
    <n v="74686382.170000002"/>
    <n v="74686382.170000002"/>
    <n v="1018077.83"/>
    <n v="0.98655194383527733"/>
  </r>
  <r>
    <s v="21375803"/>
    <s v="TEATRO NACIONAL"/>
    <x v="15"/>
    <s v="001"/>
    <x v="12"/>
    <s v="OTROS INCENTIVOS SALARIALES"/>
    <n v="20000000"/>
    <n v="18830924"/>
    <n v="18830924"/>
    <n v="0"/>
    <n v="0"/>
    <n v="0"/>
    <n v="17203579.140000001"/>
    <n v="17069728.199999999"/>
    <n v="1627344.86"/>
    <n v="0.91358125283708869"/>
  </r>
  <r>
    <s v="21375803"/>
    <s v="TEATRO NACIONAL"/>
    <x v="15"/>
    <s v="001"/>
    <x v="13"/>
    <s v="CONTRIB. PATRONALES AL DES. Y LA SEGURIDAD SOCIAL"/>
    <n v="110509382"/>
    <n v="109422678"/>
    <n v="109422678"/>
    <n v="0"/>
    <n v="0"/>
    <n v="0"/>
    <n v="107400372.27"/>
    <n v="98941597.560000002"/>
    <n v="2022305.73"/>
    <n v="0.98151840398203372"/>
  </r>
  <r>
    <s v="21375803"/>
    <s v="TEATRO NACIONAL"/>
    <x v="15"/>
    <s v="001"/>
    <x v="256"/>
    <s v="CCSS CONTRIBUCION PATRONAL SEGURO SALUD (CONTRIBUCION PATRONAL SEGURO DE SALUD, SEGUN LEY NO. 17 DEL 22 DE OCTUBRE DE 1943, LEY"/>
    <n v="104842234"/>
    <n v="103811258"/>
    <n v="103811258"/>
    <n v="0"/>
    <n v="0"/>
    <n v="0"/>
    <n v="101893157.31"/>
    <n v="93868166.599999994"/>
    <n v="1918100.69"/>
    <n v="0.9815231919258699"/>
  </r>
  <r>
    <s v="21375803"/>
    <s v="TEATRO NACIONAL"/>
    <x v="15"/>
    <s v="001"/>
    <x v="257"/>
    <s v="BANCO POPULAR Y DE DESARROLLO COMUNAL. (BPDC) (SEGUN LEY NO. 4351 DEL 11 DE JULIO DE 1969, LEY ORGANICA DEL B.P.D.C.)."/>
    <n v="5667148"/>
    <n v="5611420"/>
    <n v="5611420"/>
    <n v="0"/>
    <n v="0"/>
    <n v="0"/>
    <n v="5507214.96"/>
    <n v="5073430.96"/>
    <n v="104205.04"/>
    <n v="0.98142982703130399"/>
  </r>
  <r>
    <s v="21375803"/>
    <s v="TEATRO NACIONAL"/>
    <x v="15"/>
    <s v="001"/>
    <x v="16"/>
    <s v="CONTRIB PATRONALES A FOND PENS Y OTROS FOND CAPIT."/>
    <n v="131436212"/>
    <n v="135038885"/>
    <n v="135038885"/>
    <n v="0"/>
    <n v="0"/>
    <n v="0"/>
    <n v="132842628.91"/>
    <n v="124285259.18000001"/>
    <n v="2196256.09"/>
    <n v="0.98373612096989693"/>
  </r>
  <r>
    <s v="21375803"/>
    <s v="TEATRO NACIONAL"/>
    <x v="15"/>
    <s v="001"/>
    <x v="258"/>
    <s v="CCSS CONTRIBUCION PATRONAL SEGURO PENSIONES (CONTRIBUCION PATRONAL SEGURO DE PENSIONES, SEGUN LEY NO. 17 DEL 22 DE OCTUBRE DE 1943, LEY"/>
    <n v="61431882"/>
    <n v="60827786"/>
    <n v="60827786"/>
    <n v="0"/>
    <n v="0"/>
    <n v="0"/>
    <n v="59617931.159999996"/>
    <n v="54915720.399999999"/>
    <n v="1209854.8400000001"/>
    <n v="0.98011016149757602"/>
  </r>
  <r>
    <s v="21375803"/>
    <s v="TEATRO NACIONAL"/>
    <x v="15"/>
    <s v="001"/>
    <x v="259"/>
    <s v="CCSS APORTE PATRONAL REGIMEN PENSIONES (APORTE PATRONAL AL REGIMEN DE PENSIONES, SEGUN LEY DE PROTECCION AL TRABAJADOR NO. 7983 DEL 16"/>
    <n v="34002887"/>
    <n v="33668516"/>
    <n v="33668516"/>
    <n v="0"/>
    <n v="0"/>
    <n v="0"/>
    <n v="32682114.989999998"/>
    <n v="30079412.989999998"/>
    <n v="986401.01"/>
    <n v="0.97070256942717636"/>
  </r>
  <r>
    <s v="21375803"/>
    <s v="TEATRO NACIONAL"/>
    <x v="15"/>
    <s v="001"/>
    <x v="260"/>
    <s v="CCSS APORTE PATRONAL FONDO CAPITALIZACION LABORAL (APORTE PATRONAL AL FONDO DE CAPITALIZACION LABORAL, SEGUN LEY DE PROTECCION AL TRABAJADOR"/>
    <n v="17001443"/>
    <n v="16834258"/>
    <n v="16834258"/>
    <n v="0"/>
    <n v="0"/>
    <n v="0"/>
    <n v="16834257.960000001"/>
    <n v="15581800.99"/>
    <n v="0.04"/>
    <n v="0.99999999762389291"/>
  </r>
  <r>
    <s v="21375803"/>
    <s v="TEATRO NACIONAL"/>
    <x v="15"/>
    <s v="001"/>
    <x v="261"/>
    <s v="ASOCIACION DE EMPLEADOS DEL MINISTERIO DE CULTURA Y JUVENTUD (ASEMICULTURA). (APORTE PATRONAL A LA ASOCIACION DE EMPLEADOS DEL MINISTERIO DE CULTURA"/>
    <n v="19000000"/>
    <n v="23708325"/>
    <n v="23708325"/>
    <n v="0"/>
    <n v="0"/>
    <n v="0"/>
    <n v="23708324.800000001"/>
    <n v="23708324.800000001"/>
    <n v="0.2"/>
    <n v="0.99999999156414465"/>
  </r>
  <r>
    <s v="21375803"/>
    <s v="TEATRO NACIONAL"/>
    <x v="15"/>
    <s v="001"/>
    <x v="21"/>
    <s v="SERVICIOS"/>
    <n v="1643266540"/>
    <n v="1638266540"/>
    <n v="1638266540"/>
    <n v="0"/>
    <n v="0"/>
    <n v="0"/>
    <n v="1463551992.1900001"/>
    <n v="1404873946.97"/>
    <n v="174714547.81"/>
    <n v="0.89335401563533123"/>
  </r>
  <r>
    <s v="21375803"/>
    <s v="TEATRO NACIONAL"/>
    <x v="15"/>
    <s v="001"/>
    <x v="22"/>
    <s v="ALQUILERES"/>
    <n v="55450000"/>
    <n v="56722730"/>
    <n v="56722730"/>
    <n v="0"/>
    <n v="0"/>
    <n v="0"/>
    <n v="56687610.600000001"/>
    <n v="56488448.68"/>
    <n v="35119.4"/>
    <n v="0.9993808584318844"/>
  </r>
  <r>
    <s v="21375803"/>
    <s v="TEATRO NACIONAL"/>
    <x v="15"/>
    <s v="001"/>
    <x v="159"/>
    <s v="ALQUILER DE EDIFICIOS, LOCALES Y TERRENOS"/>
    <n v="54000000"/>
    <n v="55272730"/>
    <n v="55272730"/>
    <n v="0"/>
    <n v="0"/>
    <n v="0"/>
    <n v="55272729.600000001"/>
    <n v="55193561.280000001"/>
    <n v="0.4"/>
    <n v="0.99999999276315832"/>
  </r>
  <r>
    <s v="21375803"/>
    <s v="TEATRO NACIONAL"/>
    <x v="15"/>
    <s v="001"/>
    <x v="137"/>
    <s v="ALQUILER DE MAQUINARIA, EQUIPO Y MOBILIARIO"/>
    <n v="1450000"/>
    <n v="1450000"/>
    <n v="1450000"/>
    <n v="0"/>
    <n v="0"/>
    <n v="0"/>
    <n v="1414881"/>
    <n v="1294887.3999999999"/>
    <n v="35119"/>
    <n v="0.97577999999999998"/>
  </r>
  <r>
    <s v="21375803"/>
    <s v="TEATRO NACIONAL"/>
    <x v="15"/>
    <s v="001"/>
    <x v="24"/>
    <s v="SERVICIOS BASICOS"/>
    <n v="79722216"/>
    <n v="76922216"/>
    <n v="76922216"/>
    <n v="0"/>
    <n v="0"/>
    <n v="0"/>
    <n v="68344546.700000003"/>
    <n v="66756913.649999999"/>
    <n v="8577669.3000000007"/>
    <n v="0.88848905106945963"/>
  </r>
  <r>
    <s v="21375803"/>
    <s v="TEATRO NACIONAL"/>
    <x v="15"/>
    <s v="001"/>
    <x v="25"/>
    <s v="SERVICIO DE AGUA Y ALCANTARILLADO"/>
    <n v="4000000"/>
    <n v="5700000"/>
    <n v="5700000"/>
    <n v="0"/>
    <n v="0"/>
    <n v="0"/>
    <n v="3857995"/>
    <n v="3857995"/>
    <n v="1842005"/>
    <n v="0.67684122807017544"/>
  </r>
  <r>
    <s v="21375803"/>
    <s v="TEATRO NACIONAL"/>
    <x v="15"/>
    <s v="001"/>
    <x v="26"/>
    <s v="SERVICIO DE ENERGIA ELECTRICA"/>
    <n v="38000000"/>
    <n v="33500000"/>
    <n v="33500000"/>
    <n v="0"/>
    <n v="0"/>
    <n v="0"/>
    <n v="29080650.52"/>
    <n v="29080650.52"/>
    <n v="4419349.4800000004"/>
    <n v="0.86807911999999998"/>
  </r>
  <r>
    <s v="21375803"/>
    <s v="TEATRO NACIONAL"/>
    <x v="15"/>
    <s v="001"/>
    <x v="27"/>
    <s v="SERVICIO DE TELECOMUNICACIONES"/>
    <n v="28222216"/>
    <n v="28222216"/>
    <n v="28222216"/>
    <n v="0"/>
    <n v="0"/>
    <n v="0"/>
    <n v="28057222.440000001"/>
    <n v="26469589.390000001"/>
    <n v="164993.56"/>
    <n v="0.99415377020713047"/>
  </r>
  <r>
    <s v="21375803"/>
    <s v="TEATRO NACIONAL"/>
    <x v="15"/>
    <s v="001"/>
    <x v="28"/>
    <s v="OTROS SERVICIOS BASICOS"/>
    <n v="9500000"/>
    <n v="9500000"/>
    <n v="9500000"/>
    <n v="0"/>
    <n v="0"/>
    <n v="0"/>
    <n v="7348678.7400000002"/>
    <n v="7348678.7400000002"/>
    <n v="2151321.2599999998"/>
    <n v="0.77354513052631579"/>
  </r>
  <r>
    <s v="21375803"/>
    <s v="TEATRO NACIONAL"/>
    <x v="15"/>
    <s v="001"/>
    <x v="29"/>
    <s v="SERVICIOS COMERCIALES Y FINANCIEROS"/>
    <n v="194867344"/>
    <n v="160294614"/>
    <n v="160294614"/>
    <n v="0"/>
    <n v="0"/>
    <n v="0"/>
    <n v="143462387.72"/>
    <n v="136405388.62"/>
    <n v="16832226.280000001"/>
    <n v="0.89499194102678958"/>
  </r>
  <r>
    <s v="21375803"/>
    <s v="TEATRO NACIONAL"/>
    <x v="15"/>
    <s v="001"/>
    <x v="30"/>
    <s v="INFORMACION"/>
    <n v="300000"/>
    <n v="300000"/>
    <n v="300000"/>
    <n v="0"/>
    <n v="0"/>
    <n v="0"/>
    <n v="34284.199999999997"/>
    <n v="34284.199999999997"/>
    <n v="265715.8"/>
    <n v="0.11428066666666666"/>
  </r>
  <r>
    <s v="21375803"/>
    <s v="TEATRO NACIONAL"/>
    <x v="15"/>
    <s v="001"/>
    <x v="31"/>
    <s v="PUBLICIDAD Y PROPAGANDA"/>
    <n v="17000000"/>
    <n v="17000000"/>
    <n v="17000000"/>
    <n v="0"/>
    <n v="0"/>
    <n v="0"/>
    <n v="16998062.989999998"/>
    <n v="16795450.559999999"/>
    <n v="1937.01"/>
    <n v="0.99988605823529397"/>
  </r>
  <r>
    <s v="21375803"/>
    <s v="TEATRO NACIONAL"/>
    <x v="15"/>
    <s v="001"/>
    <x v="32"/>
    <s v="IMPRESION, ENCUADERNACION Y OTROS"/>
    <n v="6548150"/>
    <n v="6548150"/>
    <n v="6548150"/>
    <n v="0"/>
    <n v="0"/>
    <n v="0"/>
    <n v="5945061.4800000004"/>
    <n v="3360740.22"/>
    <n v="603088.52"/>
    <n v="0.90789940364835875"/>
  </r>
  <r>
    <s v="21375803"/>
    <s v="TEATRO NACIONAL"/>
    <x v="15"/>
    <s v="001"/>
    <x v="33"/>
    <s v="COMIS. Y GASTOS POR SERV. FINANCIEROS Y COMERCIAL."/>
    <n v="96000000"/>
    <n v="61427270"/>
    <n v="61427270"/>
    <n v="0"/>
    <n v="0"/>
    <n v="0"/>
    <n v="46993555.850000001"/>
    <n v="43115452.210000001"/>
    <n v="14433714.15"/>
    <n v="0.76502758221226508"/>
  </r>
  <r>
    <s v="21375803"/>
    <s v="TEATRO NACIONAL"/>
    <x v="15"/>
    <s v="001"/>
    <x v="34"/>
    <s v="SERVICIOS DE TECNOLOGIAS DE INFORMACION"/>
    <n v="75019194"/>
    <n v="75019194"/>
    <n v="75019194"/>
    <n v="0"/>
    <n v="0"/>
    <n v="0"/>
    <n v="73491423.200000003"/>
    <n v="73099461.430000007"/>
    <n v="1527770.8"/>
    <n v="0.97963493449423089"/>
  </r>
  <r>
    <s v="21375803"/>
    <s v="TEATRO NACIONAL"/>
    <x v="15"/>
    <s v="001"/>
    <x v="35"/>
    <s v="SERVICIOS DE GESTION Y APOYO"/>
    <n v="1025851729"/>
    <n v="1058851729"/>
    <n v="1058851729"/>
    <n v="0"/>
    <n v="0"/>
    <n v="0"/>
    <n v="956079568.64999998"/>
    <n v="910150459.13999999"/>
    <n v="102772160.34999999"/>
    <n v="0.90293998910776674"/>
  </r>
  <r>
    <s v="21375803"/>
    <s v="TEATRO NACIONAL"/>
    <x v="15"/>
    <s v="001"/>
    <x v="118"/>
    <s v="SERVICIOS JURIDICOS"/>
    <n v="41668177"/>
    <n v="41668177"/>
    <n v="41668177"/>
    <n v="0"/>
    <n v="0"/>
    <n v="0"/>
    <n v="23688472.5"/>
    <n v="17638170"/>
    <n v="17979704.5"/>
    <n v="0.5685027329129374"/>
  </r>
  <r>
    <s v="21375803"/>
    <s v="TEATRO NACIONAL"/>
    <x v="15"/>
    <s v="001"/>
    <x v="141"/>
    <s v="SERVICIOS DE INGENIERIA Y ARQUITECTURA"/>
    <n v="28000000"/>
    <n v="45000000"/>
    <n v="45000000"/>
    <n v="0"/>
    <n v="0"/>
    <n v="0"/>
    <n v="1662215.77"/>
    <n v="968115.77"/>
    <n v="43337784.229999997"/>
    <n v="3.693812822222222E-2"/>
  </r>
  <r>
    <s v="21375803"/>
    <s v="TEATRO NACIONAL"/>
    <x v="15"/>
    <s v="001"/>
    <x v="36"/>
    <s v="SERVICIOS EN CIENCIAS ECONOMICAS Y SOCIALES"/>
    <n v="7500000"/>
    <n v="7500000"/>
    <n v="7500000"/>
    <n v="0"/>
    <n v="0"/>
    <n v="0"/>
    <n v="7180922.46"/>
    <n v="7053826.4900000002"/>
    <n v="319077.53999999998"/>
    <n v="0.95745632800000002"/>
  </r>
  <r>
    <s v="21375803"/>
    <s v="TEATRO NACIONAL"/>
    <x v="15"/>
    <s v="001"/>
    <x v="37"/>
    <s v="SERVICIOS INFORMATICOS"/>
    <n v="48916000"/>
    <n v="48916000"/>
    <n v="48916000"/>
    <n v="0"/>
    <n v="0"/>
    <n v="0"/>
    <n v="47534128.289999999"/>
    <n v="33200409.07"/>
    <n v="1381871.71"/>
    <n v="0.97175010814457441"/>
  </r>
  <r>
    <s v="21375803"/>
    <s v="TEATRO NACIONAL"/>
    <x v="15"/>
    <s v="001"/>
    <x v="38"/>
    <s v="SERVICIOS GENERALES"/>
    <n v="196014000"/>
    <n v="196014000"/>
    <n v="196014000"/>
    <n v="0"/>
    <n v="0"/>
    <n v="0"/>
    <n v="189708398.44999999"/>
    <n v="176372753.25999999"/>
    <n v="6305601.5499999998"/>
    <n v="0.96783086131602836"/>
  </r>
  <r>
    <s v="21375803"/>
    <s v="TEATRO NACIONAL"/>
    <x v="15"/>
    <s v="001"/>
    <x v="39"/>
    <s v="OTROS SERVICIOS DE GESTION Y APOYO"/>
    <n v="703753552"/>
    <n v="719753552"/>
    <n v="719753552"/>
    <n v="0"/>
    <n v="0"/>
    <n v="0"/>
    <n v="686305431.17999995"/>
    <n v="674917184.54999995"/>
    <n v="33448120.82"/>
    <n v="0.95352836991626255"/>
  </r>
  <r>
    <s v="21375803"/>
    <s v="TEATRO NACIONAL"/>
    <x v="15"/>
    <s v="001"/>
    <x v="40"/>
    <s v="GASTOS DE VIAJE Y DE TRANSPORTE"/>
    <n v="8100000"/>
    <n v="8100000"/>
    <n v="8100000"/>
    <n v="0"/>
    <n v="0"/>
    <n v="0"/>
    <n v="5030072.08"/>
    <n v="5030072.08"/>
    <n v="3069927.92"/>
    <n v="0.62099655308641977"/>
  </r>
  <r>
    <s v="21375803"/>
    <s v="TEATRO NACIONAL"/>
    <x v="15"/>
    <s v="001"/>
    <x v="41"/>
    <s v="TRANSPORTE DENTRO DEL PAIS"/>
    <n v="600000"/>
    <n v="600000"/>
    <n v="600000"/>
    <n v="0"/>
    <n v="0"/>
    <n v="0"/>
    <n v="363392.88"/>
    <n v="363392.88"/>
    <n v="236607.12"/>
    <n v="0.60565480000000005"/>
  </r>
  <r>
    <s v="21375803"/>
    <s v="TEATRO NACIONAL"/>
    <x v="15"/>
    <s v="001"/>
    <x v="42"/>
    <s v="VIATICOS DENTRO DEL PAIS"/>
    <n v="7500000"/>
    <n v="7500000"/>
    <n v="7500000"/>
    <n v="0"/>
    <n v="0"/>
    <n v="0"/>
    <n v="4666679.2"/>
    <n v="4666679.2"/>
    <n v="2833320.8"/>
    <n v="0.62222389333333339"/>
  </r>
  <r>
    <s v="21375803"/>
    <s v="TEATRO NACIONAL"/>
    <x v="15"/>
    <s v="001"/>
    <x v="45"/>
    <s v="SEGUROS, REASEGUROS Y OTRAS OBLIGACIONES"/>
    <n v="168000000"/>
    <n v="161100000"/>
    <n v="161100000"/>
    <n v="0"/>
    <n v="0"/>
    <n v="0"/>
    <n v="140415702.19"/>
    <n v="140415702.19"/>
    <n v="20684297.809999999"/>
    <n v="0.87160584847920541"/>
  </r>
  <r>
    <s v="21375803"/>
    <s v="TEATRO NACIONAL"/>
    <x v="15"/>
    <s v="001"/>
    <x v="46"/>
    <s v="SEGUROS"/>
    <n v="168000000"/>
    <n v="161100000"/>
    <n v="161100000"/>
    <n v="0"/>
    <n v="0"/>
    <n v="0"/>
    <n v="140415702.19"/>
    <n v="140415702.19"/>
    <n v="20684297.809999999"/>
    <n v="0.87160584847920541"/>
  </r>
  <r>
    <s v="21375803"/>
    <s v="TEATRO NACIONAL"/>
    <x v="15"/>
    <s v="001"/>
    <x v="47"/>
    <s v="CAPACITACION Y PROTOCOLO"/>
    <n v="4900000"/>
    <n v="4900000"/>
    <n v="4900000"/>
    <n v="0"/>
    <n v="0"/>
    <n v="0"/>
    <n v="4732742.58"/>
    <n v="4232742.58"/>
    <n v="167257.42000000001"/>
    <n v="0.96586583265306125"/>
  </r>
  <r>
    <s v="21375803"/>
    <s v="TEATRO NACIONAL"/>
    <x v="15"/>
    <s v="001"/>
    <x v="48"/>
    <s v="ACTIVIDADES DE CAPACITACION"/>
    <n v="2900000"/>
    <n v="2900000"/>
    <n v="2900000"/>
    <n v="0"/>
    <n v="0"/>
    <n v="0"/>
    <n v="2742054.58"/>
    <n v="2742054.58"/>
    <n v="157945.42000000001"/>
    <n v="0.94553606206896557"/>
  </r>
  <r>
    <s v="21375803"/>
    <s v="TEATRO NACIONAL"/>
    <x v="15"/>
    <s v="001"/>
    <x v="49"/>
    <s v="ACTIVIDADES PROTOCOLARIAS Y SOCIALES"/>
    <n v="2000000"/>
    <n v="2000000"/>
    <n v="2000000"/>
    <n v="0"/>
    <n v="0"/>
    <n v="0"/>
    <n v="1990688"/>
    <n v="1490688"/>
    <n v="9312"/>
    <n v="0.99534400000000001"/>
  </r>
  <r>
    <s v="21375803"/>
    <s v="TEATRO NACIONAL"/>
    <x v="15"/>
    <s v="001"/>
    <x v="51"/>
    <s v="MANTENIMIENTO Y REPARACION"/>
    <n v="106375251"/>
    <n v="111375251"/>
    <n v="111375251"/>
    <n v="0"/>
    <n v="0"/>
    <n v="0"/>
    <n v="88799361.670000002"/>
    <n v="85394220.030000001"/>
    <n v="22575889.329999998"/>
    <n v="0.79729886911770009"/>
  </r>
  <r>
    <s v="21375803"/>
    <s v="TEATRO NACIONAL"/>
    <x v="15"/>
    <s v="001"/>
    <x v="52"/>
    <s v="MANTENIMIENTO DE EDIFICIOS, LOCALES Y TERRENOS"/>
    <n v="28496400"/>
    <n v="28496400"/>
    <n v="28496400"/>
    <n v="0"/>
    <n v="0"/>
    <n v="0"/>
    <n v="10880010.25"/>
    <n v="8623959.7799999993"/>
    <n v="17616389.75"/>
    <n v="0.3818029733580382"/>
  </r>
  <r>
    <s v="21375803"/>
    <s v="TEATRO NACIONAL"/>
    <x v="15"/>
    <s v="001"/>
    <x v="53"/>
    <s v="MANT. Y REPARACION DE MAQUINARIA Y EQUIPO DE PROD."/>
    <n v="9060000"/>
    <n v="5210000"/>
    <n v="5210000"/>
    <n v="0"/>
    <n v="0"/>
    <n v="0"/>
    <n v="5182152.4000000004"/>
    <n v="4735983.2699999996"/>
    <n v="27847.599999999999"/>
    <n v="0.99465497120921309"/>
  </r>
  <r>
    <s v="21375803"/>
    <s v="TEATRO NACIONAL"/>
    <x v="15"/>
    <s v="001"/>
    <x v="54"/>
    <s v="MANT. Y REPARACION DE EQUIPO DE TRANSPORTE"/>
    <n v="8000000"/>
    <n v="4000000"/>
    <n v="4000000"/>
    <n v="0"/>
    <n v="0"/>
    <n v="0"/>
    <n v="3868176.45"/>
    <n v="3854936.45"/>
    <n v="131823.54999999999"/>
    <n v="0.9670441125"/>
  </r>
  <r>
    <s v="21375803"/>
    <s v="TEATRO NACIONAL"/>
    <x v="15"/>
    <s v="001"/>
    <x v="119"/>
    <s v="MANT. Y REPARACION DE EQUIPO DE COMUNICAC."/>
    <n v="20799180"/>
    <n v="19349180"/>
    <n v="19349180"/>
    <n v="0"/>
    <n v="0"/>
    <n v="0"/>
    <n v="18567273.850000001"/>
    <n v="18347244.030000001"/>
    <n v="781906.15"/>
    <n v="0.95958970095890372"/>
  </r>
  <r>
    <s v="21375803"/>
    <s v="TEATRO NACIONAL"/>
    <x v="15"/>
    <s v="001"/>
    <x v="55"/>
    <s v="MANT. Y REPARACION DE EQUIPO Y MOBILIARIO DE OFIC."/>
    <n v="13068690"/>
    <n v="11068690"/>
    <n v="11068690"/>
    <n v="0"/>
    <n v="0"/>
    <n v="0"/>
    <n v="9753494.5999999996"/>
    <n v="9632048.1300000008"/>
    <n v="1315195.3999999999"/>
    <n v="0.88117876641228543"/>
  </r>
  <r>
    <s v="21375803"/>
    <s v="TEATRO NACIONAL"/>
    <x v="15"/>
    <s v="001"/>
    <x v="56"/>
    <s v="MANT. Y REP. DE EQUIPO DE COMPUTO Y SIST. DE INF."/>
    <n v="8550981"/>
    <n v="8550981"/>
    <n v="8550981"/>
    <n v="0"/>
    <n v="0"/>
    <n v="0"/>
    <n v="6879678.4400000004"/>
    <n v="6810970.9199999999"/>
    <n v="1671302.56"/>
    <n v="0.80454844186883356"/>
  </r>
  <r>
    <s v="21375803"/>
    <s v="TEATRO NACIONAL"/>
    <x v="15"/>
    <s v="001"/>
    <x v="57"/>
    <s v="MANTENIMIENTO Y REPARACION DE OTROS EQUIPOS"/>
    <n v="18400000"/>
    <n v="34700000"/>
    <n v="34700000"/>
    <n v="0"/>
    <n v="0"/>
    <n v="0"/>
    <n v="33668575.68"/>
    <n v="33389077.449999999"/>
    <n v="1031424.32"/>
    <n v="0.97027595619596541"/>
  </r>
  <r>
    <s v="21375803"/>
    <s v="TEATRO NACIONAL"/>
    <x v="15"/>
    <s v="001"/>
    <x v="62"/>
    <s v="MATERIALES Y SUMINISTROS"/>
    <n v="140915053"/>
    <n v="140915053"/>
    <n v="140915053"/>
    <n v="0"/>
    <n v="0"/>
    <n v="0"/>
    <n v="104439407.75"/>
    <n v="98117821.159999996"/>
    <n v="36475645.25"/>
    <n v="0.74115153439285153"/>
  </r>
  <r>
    <s v="21375803"/>
    <s v="TEATRO NACIONAL"/>
    <x v="15"/>
    <s v="001"/>
    <x v="63"/>
    <s v="PRODUCTOS QUIMICOS Y CONEXOS"/>
    <n v="36039874"/>
    <n v="23450000"/>
    <n v="23450000"/>
    <n v="0"/>
    <n v="0"/>
    <n v="0"/>
    <n v="15420655.960000001"/>
    <n v="15269348.060000001"/>
    <n v="8029344.04"/>
    <n v="0.65759726908315563"/>
  </r>
  <r>
    <s v="21375803"/>
    <s v="TEATRO NACIONAL"/>
    <x v="15"/>
    <s v="001"/>
    <x v="64"/>
    <s v="COMBUSTIBLES Y LUBRICANTES"/>
    <n v="3750000"/>
    <n v="3750000"/>
    <n v="3750000"/>
    <n v="0"/>
    <n v="0"/>
    <n v="0"/>
    <n v="2200288.4900000002"/>
    <n v="2194911.11"/>
    <n v="1549711.51"/>
    <n v="0.58674359733333337"/>
  </r>
  <r>
    <s v="21375803"/>
    <s v="TEATRO NACIONAL"/>
    <x v="15"/>
    <s v="001"/>
    <x v="65"/>
    <s v="TINTAS, PINTURAS Y DILUYENTES"/>
    <n v="24789874"/>
    <n v="12200000"/>
    <n v="12200000"/>
    <n v="0"/>
    <n v="0"/>
    <n v="0"/>
    <n v="9833163.0899999999"/>
    <n v="9696169.4700000007"/>
    <n v="2366836.91"/>
    <n v="0.80599697459016395"/>
  </r>
  <r>
    <s v="21375803"/>
    <s v="TEATRO NACIONAL"/>
    <x v="15"/>
    <s v="001"/>
    <x v="144"/>
    <s v="OTROS PRODUCTOS QUIMICOS Y CONEXOS"/>
    <n v="7500000"/>
    <n v="7500000"/>
    <n v="7500000"/>
    <n v="0"/>
    <n v="0"/>
    <n v="0"/>
    <n v="3387204.38"/>
    <n v="3378267.48"/>
    <n v="4112795.62"/>
    <n v="0.45162725066666665"/>
  </r>
  <r>
    <s v="21375803"/>
    <s v="TEATRO NACIONAL"/>
    <x v="15"/>
    <s v="001"/>
    <x v="66"/>
    <s v="ALIMENTOS Y PRODUCTOS AGROPECUARIO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15"/>
    <s v="001"/>
    <x v="67"/>
    <s v="PRODUCTOS AGROFORESTALE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15"/>
    <s v="001"/>
    <x v="69"/>
    <s v="MATERIALES Y PROD DE USO EN LA CONSTRUC Y MANT."/>
    <n v="37765941"/>
    <n v="51155815"/>
    <n v="51155815"/>
    <n v="0"/>
    <n v="0"/>
    <n v="0"/>
    <n v="44316515.039999999"/>
    <n v="43039337.630000003"/>
    <n v="6839299.96"/>
    <n v="0.8663045450453678"/>
  </r>
  <r>
    <s v="21375803"/>
    <s v="TEATRO NACIONAL"/>
    <x v="15"/>
    <s v="001"/>
    <x v="121"/>
    <s v="MATERIALES Y PRODUCTOS METALICOS"/>
    <n v="8770786"/>
    <n v="12270786"/>
    <n v="12270786"/>
    <n v="0"/>
    <n v="0"/>
    <n v="0"/>
    <n v="10790486.93"/>
    <n v="10677794.77"/>
    <n v="1480299.07"/>
    <n v="0.87936395679950741"/>
  </r>
  <r>
    <s v="21375803"/>
    <s v="TEATRO NACIONAL"/>
    <x v="15"/>
    <s v="001"/>
    <x v="145"/>
    <s v="MATERIALES Y PRODUCTOS MINERALES Y ASFALTICOS"/>
    <n v="1000000"/>
    <n v="1000000"/>
    <n v="1000000"/>
    <n v="0"/>
    <n v="0"/>
    <n v="0"/>
    <n v="190009.5"/>
    <n v="186646.5"/>
    <n v="809990.5"/>
    <n v="0.1900095"/>
  </r>
  <r>
    <s v="21375803"/>
    <s v="TEATRO NACIONAL"/>
    <x v="15"/>
    <s v="001"/>
    <x v="146"/>
    <s v="MADERA Y SUS DERIVADOS"/>
    <n v="2500000"/>
    <n v="2500000"/>
    <n v="2500000"/>
    <n v="0"/>
    <n v="0"/>
    <n v="0"/>
    <n v="2490193.4300000002"/>
    <n v="2490193.4300000002"/>
    <n v="9806.57"/>
    <n v="0.99607737200000002"/>
  </r>
  <r>
    <s v="21375803"/>
    <s v="TEATRO NACIONAL"/>
    <x v="15"/>
    <s v="001"/>
    <x v="70"/>
    <s v="MAT. Y PROD. ELECTRICOS, TELEFONICOS Y DE COMPUTO"/>
    <n v="16295155"/>
    <n v="26185029"/>
    <n v="26185029"/>
    <n v="0"/>
    <n v="0"/>
    <n v="0"/>
    <n v="24072429.41"/>
    <n v="23193273"/>
    <n v="2112599.59"/>
    <n v="0.91932032651176365"/>
  </r>
  <r>
    <s v="21375803"/>
    <s v="TEATRO NACIONAL"/>
    <x v="15"/>
    <s v="001"/>
    <x v="147"/>
    <s v="MATERIALES Y PRODUCTOS DE VIDRIO"/>
    <n v="500000"/>
    <n v="500000"/>
    <n v="500000"/>
    <n v="0"/>
    <n v="0"/>
    <n v="0"/>
    <n v="0"/>
    <n v="0"/>
    <n v="500000"/>
    <n v="0"/>
  </r>
  <r>
    <s v="21375803"/>
    <s v="TEATRO NACIONAL"/>
    <x v="15"/>
    <s v="001"/>
    <x v="148"/>
    <s v="MATERIALES Y PRODUCTOS DE PLASTICO"/>
    <n v="3000000"/>
    <n v="3000000"/>
    <n v="3000000"/>
    <n v="0"/>
    <n v="0"/>
    <n v="0"/>
    <n v="2164711.23"/>
    <n v="2147165.39"/>
    <n v="835288.77"/>
    <n v="0.72157041"/>
  </r>
  <r>
    <s v="21375803"/>
    <s v="TEATRO NACIONAL"/>
    <x v="15"/>
    <s v="001"/>
    <x v="149"/>
    <s v="OTROS MAT. Y PROD.DE USO EN LA CONSTRU. Y MANTENIM"/>
    <n v="5700000"/>
    <n v="5700000"/>
    <n v="5700000"/>
    <n v="0"/>
    <n v="0"/>
    <n v="0"/>
    <n v="4608684.54"/>
    <n v="4344264.54"/>
    <n v="1091315.46"/>
    <n v="0.80854114736842109"/>
  </r>
  <r>
    <s v="21375803"/>
    <s v="TEATRO NACIONAL"/>
    <x v="15"/>
    <s v="001"/>
    <x v="71"/>
    <s v="HERRAMIENTAS, REPUESTOS Y ACCESORIOS"/>
    <n v="20444216"/>
    <n v="19644216"/>
    <n v="19644216"/>
    <n v="0"/>
    <n v="0"/>
    <n v="0"/>
    <n v="15520703.789999999"/>
    <n v="12996362.91"/>
    <n v="4123512.21"/>
    <n v="0.79009026321030063"/>
  </r>
  <r>
    <s v="21375803"/>
    <s v="TEATRO NACIONAL"/>
    <x v="15"/>
    <s v="001"/>
    <x v="72"/>
    <s v="HERRAMIENTAS E INSTRUMENTOS"/>
    <n v="3712000"/>
    <n v="4912000"/>
    <n v="4912000"/>
    <n v="0"/>
    <n v="0"/>
    <n v="0"/>
    <n v="1984212.3"/>
    <n v="1960897.8"/>
    <n v="2927787.7"/>
    <n v="0.40395201547231269"/>
  </r>
  <r>
    <s v="21375803"/>
    <s v="TEATRO NACIONAL"/>
    <x v="15"/>
    <s v="001"/>
    <x v="73"/>
    <s v="REPUESTOS Y ACCESORIOS"/>
    <n v="16732216"/>
    <n v="14732216"/>
    <n v="14732216"/>
    <n v="0"/>
    <n v="0"/>
    <n v="0"/>
    <n v="13536491.49"/>
    <n v="11035465.109999999"/>
    <n v="1195724.51"/>
    <n v="0.91883607259084443"/>
  </r>
  <r>
    <s v="21375803"/>
    <s v="TEATRO NACIONAL"/>
    <x v="15"/>
    <s v="001"/>
    <x v="74"/>
    <s v="UTILES, MATERIALES Y SUMINISTROS DIVERSOS"/>
    <n v="45865022"/>
    <n v="45865022"/>
    <n v="45865022"/>
    <n v="0"/>
    <n v="0"/>
    <n v="0"/>
    <n v="28437894.879999999"/>
    <n v="26069134.48"/>
    <n v="17427127.120000001"/>
    <n v="0.62003447594552552"/>
  </r>
  <r>
    <s v="21375803"/>
    <s v="TEATRO NACIONAL"/>
    <x v="15"/>
    <s v="001"/>
    <x v="75"/>
    <s v="UTILES Y MATERIALES DE OFICINA Y COMPUTO"/>
    <n v="5396608"/>
    <n v="5396608"/>
    <n v="5396608"/>
    <n v="0"/>
    <n v="0"/>
    <n v="0"/>
    <n v="4128253.31"/>
    <n v="2941112.6"/>
    <n v="1268354.69"/>
    <n v="0.76497186936683192"/>
  </r>
  <r>
    <s v="21375803"/>
    <s v="TEATRO NACIONAL"/>
    <x v="15"/>
    <s v="001"/>
    <x v="150"/>
    <s v="UTILES Y MATERIALES MEDICO, HOSPITALARIO Y DE INV."/>
    <n v="750000"/>
    <n v="750000"/>
    <n v="750000"/>
    <n v="0"/>
    <n v="0"/>
    <n v="0"/>
    <n v="244650.5"/>
    <n v="244650.5"/>
    <n v="505349.5"/>
    <n v="0.32620066666666669"/>
  </r>
  <r>
    <s v="21375803"/>
    <s v="TEATRO NACIONAL"/>
    <x v="15"/>
    <s v="001"/>
    <x v="76"/>
    <s v="PRODUCTOS DE PAPEL, CARTON E IMPRESOS"/>
    <n v="5820000"/>
    <n v="5820000"/>
    <n v="5820000"/>
    <n v="0"/>
    <n v="0"/>
    <n v="0"/>
    <n v="3578366.9"/>
    <n v="3574453.62"/>
    <n v="2241633.1"/>
    <n v="0.61483967353951885"/>
  </r>
  <r>
    <s v="21375803"/>
    <s v="TEATRO NACIONAL"/>
    <x v="15"/>
    <s v="001"/>
    <x v="122"/>
    <s v="TEXTILES Y VESTUARIO"/>
    <n v="6540000"/>
    <n v="6540000"/>
    <n v="6540000"/>
    <n v="0"/>
    <n v="0"/>
    <n v="0"/>
    <n v="6424307.1399999997"/>
    <n v="6350311.4400000004"/>
    <n v="115692.86"/>
    <n v="0.98230996024464823"/>
  </r>
  <r>
    <s v="21375803"/>
    <s v="TEATRO NACIONAL"/>
    <x v="15"/>
    <s v="001"/>
    <x v="77"/>
    <s v="UTILES Y MATERIALES DE LIMPIEZA"/>
    <n v="14000000"/>
    <n v="14000000"/>
    <n v="14000000"/>
    <n v="0"/>
    <n v="0"/>
    <n v="0"/>
    <n v="9212824.5199999996"/>
    <n v="8398464.4900000002"/>
    <n v="4787175.4800000004"/>
    <n v="0.65805889428571429"/>
  </r>
  <r>
    <s v="21375803"/>
    <s v="TEATRO NACIONAL"/>
    <x v="15"/>
    <s v="001"/>
    <x v="78"/>
    <s v="UTILES Y MATERIALES DE RESGUARDO Y SEGURIDAD"/>
    <n v="6000000"/>
    <n v="6000000"/>
    <n v="6000000"/>
    <n v="0"/>
    <n v="0"/>
    <n v="0"/>
    <n v="1708975.84"/>
    <n v="1445775"/>
    <n v="4291024.16"/>
    <n v="0.28482930666666667"/>
  </r>
  <r>
    <s v="21375803"/>
    <s v="TEATRO NACIONAL"/>
    <x v="15"/>
    <s v="001"/>
    <x v="123"/>
    <s v="OTROS UTILES, MATERIALES Y SUMINISTROS DIVERSOS"/>
    <n v="7358414"/>
    <n v="7358414"/>
    <n v="7358414"/>
    <n v="0"/>
    <n v="0"/>
    <n v="0"/>
    <n v="3140516.67"/>
    <n v="3114366.83"/>
    <n v="4217897.33"/>
    <n v="0.42679260367791211"/>
  </r>
  <r>
    <s v="21375803"/>
    <s v="TEATRO NACIONAL"/>
    <x v="15"/>
    <s v="001"/>
    <x v="80"/>
    <s v="TRANSFERENCIAS CORRIENTES"/>
    <n v="48628418"/>
    <n v="46498367"/>
    <n v="46498367"/>
    <n v="0"/>
    <n v="0"/>
    <n v="0"/>
    <n v="44564598.030000001"/>
    <n v="42981976.310000002"/>
    <n v="1933768.97"/>
    <n v="0.95841211004248816"/>
  </r>
  <r>
    <s v="21375803"/>
    <s v="TEATRO NACIONAL"/>
    <x v="15"/>
    <s v="001"/>
    <x v="81"/>
    <s v="TRANSFERENCIAS CORRIENTES AL SECTOR PUBLICO"/>
    <n v="20628418"/>
    <n v="20498367"/>
    <n v="20498367"/>
    <n v="0"/>
    <n v="0"/>
    <n v="0"/>
    <n v="19680337.600000001"/>
    <n v="18097715.879999999"/>
    <n v="818029.4"/>
    <n v="0.96009294789189803"/>
  </r>
  <r>
    <s v="21375803"/>
    <s v="TEATRO NACIONAL"/>
    <x v="15"/>
    <s v="001"/>
    <x v="262"/>
    <s v="CCSS CONTRIBUCION ESTATAL SEGURO PENSIONES (CONTRIBUCION ESTATAL AL SEGURO DE PENSIONES, SEGUN LEY NO. 17 DEL 22 DE OCTUBRE DE 1943, LEY"/>
    <n v="17794844"/>
    <n v="17682657"/>
    <n v="17682657"/>
    <n v="0"/>
    <n v="0"/>
    <n v="0"/>
    <n v="17002901.66"/>
    <n v="15637773.83"/>
    <n v="679755.34"/>
    <n v="0.96155807693380013"/>
  </r>
  <r>
    <s v="21375803"/>
    <s v="TEATRO NACIONAL"/>
    <x v="15"/>
    <s v="001"/>
    <x v="263"/>
    <s v="CCSS CONTRIBUCION ESTATAL SEGURO SALUD (CONTRIBUCION ESTATAL AL SEGURO DE SALUD, SEGUN LEY NO. 17 DEL 22 DE OCTUBRE DE 1943, LEY"/>
    <n v="2833574"/>
    <n v="2815710"/>
    <n v="2815710"/>
    <n v="0"/>
    <n v="0"/>
    <n v="0"/>
    <n v="2677435.94"/>
    <n v="2459942.0499999998"/>
    <n v="138274.06"/>
    <n v="0.95089193844536546"/>
  </r>
  <r>
    <s v="21375803"/>
    <s v="TEATRO NACIONAL"/>
    <x v="15"/>
    <s v="001"/>
    <x v="85"/>
    <s v="TRANSFERENCIAS CORRIENTES A PERSONAS"/>
    <n v="4100000"/>
    <n v="4100000"/>
    <n v="4100000"/>
    <n v="0"/>
    <n v="0"/>
    <n v="0"/>
    <n v="4100000"/>
    <n v="4100000"/>
    <n v="0"/>
    <n v="1"/>
  </r>
  <r>
    <s v="21375803"/>
    <s v="TEATRO NACIONAL"/>
    <x v="15"/>
    <s v="001"/>
    <x v="87"/>
    <s v="OTRAS TRANSFERENCIAS A PERSONAS"/>
    <n v="4100000"/>
    <n v="4100000"/>
    <n v="4100000"/>
    <n v="0"/>
    <n v="0"/>
    <n v="0"/>
    <n v="4100000"/>
    <n v="4100000"/>
    <n v="0"/>
    <n v="1"/>
  </r>
  <r>
    <s v="21375803"/>
    <s v="TEATRO NACIONAL"/>
    <x v="15"/>
    <s v="001"/>
    <x v="88"/>
    <s v="PRESTACIONES"/>
    <n v="18900000"/>
    <n v="16900000"/>
    <n v="16900000"/>
    <n v="0"/>
    <n v="0"/>
    <n v="0"/>
    <n v="16241084.35"/>
    <n v="16241084.35"/>
    <n v="658915.65"/>
    <n v="0.96101090828402369"/>
  </r>
  <r>
    <s v="21375803"/>
    <s v="TEATRO NACIONAL"/>
    <x v="15"/>
    <s v="001"/>
    <x v="89"/>
    <s v="PRESTACIONES LEGALES"/>
    <n v="11900000"/>
    <n v="4900000"/>
    <n v="4900000"/>
    <n v="0"/>
    <n v="0"/>
    <n v="0"/>
    <n v="4608036.43"/>
    <n v="4608036.43"/>
    <n v="291963.57"/>
    <n v="0.94041559795918361"/>
  </r>
  <r>
    <s v="21375803"/>
    <s v="TEATRO NACIONAL"/>
    <x v="15"/>
    <s v="001"/>
    <x v="90"/>
    <s v="OTRAS PRESTACIONES"/>
    <n v="7000000"/>
    <n v="12000000"/>
    <n v="12000000"/>
    <n v="0"/>
    <n v="0"/>
    <n v="0"/>
    <n v="11633047.92"/>
    <n v="11633047.92"/>
    <n v="366952.08"/>
    <n v="0.96942066000000005"/>
  </r>
  <r>
    <s v="21375803"/>
    <s v="TEATRO NACIONAL"/>
    <x v="15"/>
    <s v="001"/>
    <x v="95"/>
    <s v="OTRAS TRANSFERENCIAS CORRIENTES AL SECTOR PRIVADO"/>
    <n v="5000000"/>
    <n v="5000000"/>
    <n v="5000000"/>
    <n v="0"/>
    <n v="0"/>
    <n v="0"/>
    <n v="4543176.08"/>
    <n v="4543176.08"/>
    <n v="456823.92"/>
    <n v="0.90863521599999997"/>
  </r>
  <r>
    <s v="21375803"/>
    <s v="TEATRO NACIONAL"/>
    <x v="15"/>
    <s v="001"/>
    <x v="96"/>
    <s v="INDEMNIZACIONES"/>
    <n v="5000000"/>
    <n v="5000000"/>
    <n v="5000000"/>
    <n v="0"/>
    <n v="0"/>
    <n v="0"/>
    <n v="4543176.08"/>
    <n v="4543176.08"/>
    <n v="456823.92"/>
    <n v="0.90863521599999997"/>
  </r>
  <r>
    <s v="21375803"/>
    <s v="TEATRO NACIONAL"/>
    <x v="15"/>
    <s v="280"/>
    <x v="100"/>
    <s v="BIENES DURADEROS"/>
    <n v="334256000"/>
    <n v="334256000"/>
    <n v="334256000"/>
    <n v="0"/>
    <n v="0"/>
    <n v="0"/>
    <n v="213144485.53999999"/>
    <n v="184840662.25"/>
    <n v="121111514.45999999"/>
    <n v="0.63766839051505431"/>
  </r>
  <r>
    <s v="21375803"/>
    <s v="TEATRO NACIONAL"/>
    <x v="15"/>
    <s v="280"/>
    <x v="101"/>
    <s v="MAQUINARIA, EQUIPO Y MOBILIARIO"/>
    <n v="106300000"/>
    <n v="106300000"/>
    <n v="106300000"/>
    <n v="0"/>
    <n v="0"/>
    <n v="0"/>
    <n v="103689190.56"/>
    <n v="76878386.969999999"/>
    <n v="2610809.44"/>
    <n v="0.97543923386641584"/>
  </r>
  <r>
    <s v="21375803"/>
    <s v="TEATRO NACIONAL"/>
    <x v="15"/>
    <s v="280"/>
    <x v="103"/>
    <s v="EQUIPO DE COMUNICACION"/>
    <n v="27743109"/>
    <n v="27743109"/>
    <n v="27743109"/>
    <n v="0"/>
    <n v="0"/>
    <n v="0"/>
    <n v="27172701.02"/>
    <n v="14783290.25"/>
    <n v="570407.98"/>
    <n v="0.97943965184291348"/>
  </r>
  <r>
    <s v="21375803"/>
    <s v="TEATRO NACIONAL"/>
    <x v="15"/>
    <s v="280"/>
    <x v="104"/>
    <s v="EQUIPO Y MOBILIARIO DE OFICINA"/>
    <n v="1421275"/>
    <n v="1421275"/>
    <n v="1421275"/>
    <n v="0"/>
    <n v="0"/>
    <n v="0"/>
    <n v="1267265.9099999999"/>
    <n v="1245774.73"/>
    <n v="154009.09"/>
    <n v="0.89164018926667954"/>
  </r>
  <r>
    <s v="21375803"/>
    <s v="TEATRO NACIONAL"/>
    <x v="15"/>
    <s v="280"/>
    <x v="105"/>
    <s v="EQUIPO Y PROGRAMAS DE COMPUTO"/>
    <n v="56135616"/>
    <n v="56135616"/>
    <n v="56135616"/>
    <n v="0"/>
    <n v="0"/>
    <n v="0"/>
    <n v="55036870.979999997"/>
    <n v="50019577.759999998"/>
    <n v="1098745.02"/>
    <n v="0.98042695354051157"/>
  </r>
  <r>
    <s v="21375803"/>
    <s v="TEATRO NACIONAL"/>
    <x v="15"/>
    <s v="280"/>
    <x v="205"/>
    <s v="EQUIPO SANITARIO, DE LABORATORIO E INVESTIGACION"/>
    <n v="5000000"/>
    <n v="5000000"/>
    <n v="5000000"/>
    <n v="0"/>
    <n v="0"/>
    <n v="0"/>
    <n v="4832013.67"/>
    <n v="4795886.95"/>
    <n v="167986.33"/>
    <n v="0.96640273399999999"/>
  </r>
  <r>
    <s v="21375803"/>
    <s v="TEATRO NACIONAL"/>
    <x v="15"/>
    <s v="280"/>
    <x v="106"/>
    <s v="MAQUINARIA, EQUIPO Y MOBILIARIO DIVERSO"/>
    <n v="16000000"/>
    <n v="16000000"/>
    <n v="16000000"/>
    <n v="0"/>
    <n v="0"/>
    <n v="0"/>
    <n v="15380338.98"/>
    <n v="6033857.2800000003"/>
    <n v="619661.02"/>
    <n v="0.96127118625000008"/>
  </r>
  <r>
    <s v="21375803"/>
    <s v="TEATRO NACIONAL"/>
    <x v="15"/>
    <s v="280"/>
    <x v="107"/>
    <s v="CONSTRUCCIONES, ADICIONES Y MEJORAS"/>
    <n v="211956000"/>
    <n v="211956000"/>
    <n v="211956000"/>
    <n v="0"/>
    <n v="0"/>
    <n v="0"/>
    <n v="93751912.310000002"/>
    <n v="92432959.189999998"/>
    <n v="118204087.69"/>
    <n v="0.44231780327049014"/>
  </r>
  <r>
    <s v="21375803"/>
    <s v="TEATRO NACIONAL"/>
    <x v="15"/>
    <s v="280"/>
    <x v="108"/>
    <s v="EDIFICIOS"/>
    <n v="211956000"/>
    <n v="211956000"/>
    <n v="211956000"/>
    <n v="0"/>
    <n v="0"/>
    <n v="0"/>
    <n v="93751912.310000002"/>
    <n v="92432959.189999998"/>
    <n v="118204087.69"/>
    <n v="0.44231780327049014"/>
  </r>
  <r>
    <s v="21375803"/>
    <s v="TEATRO NACIONAL"/>
    <x v="15"/>
    <s v="280"/>
    <x v="110"/>
    <s v="BIENES DURADEROS DIVERSOS"/>
    <n v="16000000"/>
    <n v="16000000"/>
    <n v="16000000"/>
    <n v="0"/>
    <n v="0"/>
    <n v="0"/>
    <n v="15703382.67"/>
    <n v="15529316.09"/>
    <n v="296617.33"/>
    <n v="0.98146141687499999"/>
  </r>
  <r>
    <s v="21375803"/>
    <s v="TEATRO NACIONAL"/>
    <x v="15"/>
    <s v="280"/>
    <x v="111"/>
    <s v="BIENES INTANGIBLES"/>
    <n v="16000000"/>
    <n v="16000000"/>
    <n v="16000000"/>
    <n v="0"/>
    <n v="0"/>
    <n v="0"/>
    <n v="15703382.67"/>
    <n v="15529316.09"/>
    <n v="296617.33"/>
    <n v="0.98146141687499999"/>
  </r>
  <r>
    <s v="21375804"/>
    <s v="TEATRO POPULAR MELICO SALAZAR"/>
    <x v="16"/>
    <s v="001"/>
    <x v="0"/>
    <s v=""/>
    <n v="3290536313"/>
    <n v="3317967258"/>
    <n v="3317967258"/>
    <n v="0"/>
    <n v="0"/>
    <n v="0"/>
    <n v="3201439771.9099998"/>
    <n v="3113188435.27"/>
    <n v="116527486.09"/>
    <n v="0.96487985654197195"/>
  </r>
  <r>
    <s v="21375804"/>
    <s v="TEATRO POPULAR MELICO SALAZAR"/>
    <x v="16"/>
    <s v="001"/>
    <x v="1"/>
    <s v="REMUNERACIONES"/>
    <n v="1992356412"/>
    <n v="2005058113"/>
    <n v="2005058113"/>
    <n v="0"/>
    <n v="0"/>
    <n v="0"/>
    <n v="1940265131.71"/>
    <n v="1900752868.3599999"/>
    <n v="64792981.289999999"/>
    <n v="0.96768523522091054"/>
  </r>
  <r>
    <s v="21375804"/>
    <s v="TEATRO POPULAR MELICO SALAZAR"/>
    <x v="16"/>
    <s v="001"/>
    <x v="2"/>
    <s v="REMUNERACIONES BASICAS"/>
    <n v="920110672"/>
    <n v="973037960"/>
    <n v="973037960"/>
    <n v="0"/>
    <n v="0"/>
    <n v="0"/>
    <n v="920541677.17999995"/>
    <n v="904765985.83000004"/>
    <n v="52496282.82"/>
    <n v="0.94604909060279618"/>
  </r>
  <r>
    <s v="21375804"/>
    <s v="TEATRO POPULAR MELICO SALAZAR"/>
    <x v="16"/>
    <s v="001"/>
    <x v="3"/>
    <s v="SUELDOS PARA CARGOS FIJOS"/>
    <n v="920110672"/>
    <n v="973037960"/>
    <n v="973037960"/>
    <n v="0"/>
    <n v="0"/>
    <n v="0"/>
    <n v="920541677.17999995"/>
    <n v="904765985.83000004"/>
    <n v="52496282.82"/>
    <n v="0.94604909060279618"/>
  </r>
  <r>
    <s v="21375804"/>
    <s v="TEATRO POPULAR MELICO SALAZAR"/>
    <x v="16"/>
    <s v="001"/>
    <x v="5"/>
    <s v="REMUNERACIONES EVENTUALES"/>
    <n v="128200000"/>
    <n v="133200000"/>
    <n v="133200000"/>
    <n v="0"/>
    <n v="0"/>
    <n v="0"/>
    <n v="132488122.22"/>
    <n v="132488122.22"/>
    <n v="711877.78"/>
    <n v="0.99465557222222223"/>
  </r>
  <r>
    <s v="21375804"/>
    <s v="TEATRO POPULAR MELICO SALAZAR"/>
    <x v="16"/>
    <s v="001"/>
    <x v="6"/>
    <s v="TIEMPO EXTRAORDINARIO"/>
    <n v="128200000"/>
    <n v="133200000"/>
    <n v="133200000"/>
    <n v="0"/>
    <n v="0"/>
    <n v="0"/>
    <n v="132488122.22"/>
    <n v="132488122.22"/>
    <n v="711877.78"/>
    <n v="0.99465557222222223"/>
  </r>
  <r>
    <s v="21375804"/>
    <s v="TEATRO POPULAR MELICO SALAZAR"/>
    <x v="16"/>
    <s v="001"/>
    <x v="7"/>
    <s v="INCENTIVOS SALARIALES"/>
    <n v="621433920"/>
    <n v="565005534"/>
    <n v="565005534"/>
    <n v="0"/>
    <n v="0"/>
    <n v="0"/>
    <n v="556989275.61000001"/>
    <n v="556989275.61000001"/>
    <n v="8016258.3899999997"/>
    <n v="0.98581207101946722"/>
  </r>
  <r>
    <s v="21375804"/>
    <s v="TEATRO POPULAR MELICO SALAZAR"/>
    <x v="16"/>
    <s v="001"/>
    <x v="8"/>
    <s v="RETRIBUCION POR AÑOS SERVIDOS"/>
    <n v="232104000"/>
    <n v="203766466"/>
    <n v="203766466"/>
    <n v="0"/>
    <n v="0"/>
    <n v="0"/>
    <n v="203766466"/>
    <n v="203766466"/>
    <n v="0"/>
    <n v="1"/>
  </r>
  <r>
    <s v="21375804"/>
    <s v="TEATRO POPULAR MELICO SALAZAR"/>
    <x v="16"/>
    <s v="001"/>
    <x v="9"/>
    <s v="RESTRICCION AL EJERCICIO LIBERAL DE LA PROFESION"/>
    <n v="114618210"/>
    <n v="100571894"/>
    <n v="100571894"/>
    <n v="0"/>
    <n v="0"/>
    <n v="0"/>
    <n v="100571894"/>
    <n v="100571894"/>
    <n v="0"/>
    <n v="1"/>
  </r>
  <r>
    <s v="21375804"/>
    <s v="TEATRO POPULAR MELICO SALAZAR"/>
    <x v="16"/>
    <s v="001"/>
    <x v="10"/>
    <s v="DECIMOTERCER MES"/>
    <n v="129776033"/>
    <n v="130692333"/>
    <n v="130692333"/>
    <n v="0"/>
    <n v="0"/>
    <n v="0"/>
    <n v="122811117.3"/>
    <n v="122811117.3"/>
    <n v="7881215.7000000002"/>
    <n v="0.93969641891693823"/>
  </r>
  <r>
    <s v="21375804"/>
    <s v="TEATRO POPULAR MELICO SALAZAR"/>
    <x v="16"/>
    <s v="001"/>
    <x v="11"/>
    <s v="SALARIO ESCOLAR"/>
    <n v="112035677"/>
    <n v="101962277"/>
    <n v="101962277"/>
    <n v="0"/>
    <n v="0"/>
    <n v="0"/>
    <n v="101827234.31"/>
    <n v="101827234.31"/>
    <n v="135042.69"/>
    <n v="0.99867556223759113"/>
  </r>
  <r>
    <s v="21375804"/>
    <s v="TEATRO POPULAR MELICO SALAZAR"/>
    <x v="16"/>
    <s v="001"/>
    <x v="12"/>
    <s v="OTROS INCENTIVOS SALARIALES"/>
    <n v="32900000"/>
    <n v="28012564"/>
    <n v="28012564"/>
    <n v="0"/>
    <n v="0"/>
    <n v="0"/>
    <n v="28012564"/>
    <n v="28012564"/>
    <n v="0"/>
    <n v="1"/>
  </r>
  <r>
    <s v="21375804"/>
    <s v="TEATRO POPULAR MELICO SALAZAR"/>
    <x v="16"/>
    <s v="001"/>
    <x v="13"/>
    <s v="CONTRIB. PATRONALES AL DES. Y LA SEGURIDAD SOCIAL"/>
    <n v="150146936"/>
    <n v="154404521"/>
    <n v="154404521"/>
    <n v="0"/>
    <n v="0"/>
    <n v="0"/>
    <n v="153430158.69"/>
    <n v="141662218.69"/>
    <n v="974362.31"/>
    <n v="0.99368954805410137"/>
  </r>
  <r>
    <s v="21375804"/>
    <s v="TEATRO POPULAR MELICO SALAZAR"/>
    <x v="16"/>
    <s v="001"/>
    <x v="264"/>
    <s v="CCSS CONTRIBUCION PATRONAL SEGURO SALUD (CONTRIBUCION PATRONAL SEGURO DE SALUD, SEGUN LEY NO. 17 DEL 22 DE OCTUBRE DE 1943, LEY"/>
    <n v="142447093"/>
    <n v="146544408"/>
    <n v="146544408"/>
    <n v="0"/>
    <n v="0"/>
    <n v="0"/>
    <n v="145696084.40000001"/>
    <n v="134531365.40000001"/>
    <n v="848323.6"/>
    <n v="0.99421114997441595"/>
  </r>
  <r>
    <s v="21375804"/>
    <s v="TEATRO POPULAR MELICO SALAZAR"/>
    <x v="16"/>
    <s v="001"/>
    <x v="265"/>
    <s v="BANCO POPULAR Y DE DESARROLLO COMUNAL. (BPDC) (SEGUN LEY NO. 4351 DEL 11 DE JULIO DE 1969, LEY ORGANICA DEL B.P.D.C. FINANCIADO EN PARTE"/>
    <n v="7699843"/>
    <n v="7860113"/>
    <n v="7860113"/>
    <n v="0"/>
    <n v="0"/>
    <n v="0"/>
    <n v="7734074.29"/>
    <n v="7130853.29"/>
    <n v="126038.71"/>
    <n v="0.98396477124438286"/>
  </r>
  <r>
    <s v="21375804"/>
    <s v="TEATRO POPULAR MELICO SALAZAR"/>
    <x v="16"/>
    <s v="001"/>
    <x v="16"/>
    <s v="CONTRIB PATRONALES A FOND PENS Y OTROS FOND CAPIT."/>
    <n v="172464884"/>
    <n v="179410098"/>
    <n v="179410098"/>
    <n v="0"/>
    <n v="0"/>
    <n v="0"/>
    <n v="176815898.00999999"/>
    <n v="164847266.00999999"/>
    <n v="2594199.9900000002"/>
    <n v="0.98554039031849805"/>
  </r>
  <r>
    <s v="21375804"/>
    <s v="TEATRO POPULAR MELICO SALAZAR"/>
    <x v="16"/>
    <s v="001"/>
    <x v="266"/>
    <s v="CCSS CONTRIBUCION PATRONAL SEGURO PENSIONES (CONTRIBUCION PATRONAL SEGURO DE PENSIONES, SEGUN LEY NO. 17 DEL 22 DE OCTUBRE DE 1943, LEY"/>
    <n v="83466297"/>
    <n v="85769077"/>
    <n v="85769077"/>
    <n v="0"/>
    <n v="0"/>
    <n v="0"/>
    <n v="84472851.900000006"/>
    <n v="77933157.900000006"/>
    <n v="1296225.1000000001"/>
    <n v="0.98488703451944581"/>
  </r>
  <r>
    <s v="21375804"/>
    <s v="TEATRO POPULAR MELICO SALAZAR"/>
    <x v="16"/>
    <s v="001"/>
    <x v="267"/>
    <s v="CCSS APORTE PATRONAL REGIMEN PENSIONES (APORTE PATRONAL AL REGIMEN DE PENSIONES, SEGUN LEY DE PROTECCION AL TRABAJADOR NO. 7983 DEL 16"/>
    <n v="46199058"/>
    <n v="47160681"/>
    <n v="47160681"/>
    <n v="0"/>
    <n v="0"/>
    <n v="0"/>
    <n v="46404419.68"/>
    <n v="42785129.68"/>
    <n v="756261.32"/>
    <n v="0.98396415607314913"/>
  </r>
  <r>
    <s v="21375804"/>
    <s v="TEATRO POPULAR MELICO SALAZAR"/>
    <x v="16"/>
    <s v="001"/>
    <x v="268"/>
    <s v="CCSS APORTE PATRONAL FONDO CAPITALIZACION LABORAL (APORTE PATRONAL AL FONDO DE CAPITALIZACION LABORAL, SEGUN LEY DE PROTECCION AL TRABAJADOR"/>
    <n v="23099529"/>
    <n v="23580340"/>
    <n v="23580340"/>
    <n v="0"/>
    <n v="0"/>
    <n v="0"/>
    <n v="23209911.5"/>
    <n v="21400263.5"/>
    <n v="370428.5"/>
    <n v="0.98429079054839752"/>
  </r>
  <r>
    <s v="21375804"/>
    <s v="TEATRO POPULAR MELICO SALAZAR"/>
    <x v="16"/>
    <s v="001"/>
    <x v="269"/>
    <s v="ASOCIACION DE EMPLEADOS DEL MINISTERIO DE CULTURA Y JUVENTUD (ASEMICULTURA). (APORTE PATRONAL A LA ASOCIACION DE EMPLEADOS DEL MINISTERIO DE CULTURA"/>
    <n v="19700000"/>
    <n v="22900000"/>
    <n v="22900000"/>
    <n v="0"/>
    <n v="0"/>
    <n v="0"/>
    <n v="22728714.93"/>
    <n v="22728714.93"/>
    <n v="171285.07"/>
    <n v="0.99252030262008728"/>
  </r>
  <r>
    <s v="21375804"/>
    <s v="TEATRO POPULAR MELICO SALAZAR"/>
    <x v="16"/>
    <s v="001"/>
    <x v="21"/>
    <s v="SERVICIOS"/>
    <n v="949137106"/>
    <n v="949137106"/>
    <n v="949137106"/>
    <n v="0"/>
    <n v="0"/>
    <n v="0"/>
    <n v="914073647.44000006"/>
    <n v="885409312.67999995"/>
    <n v="35063458.560000002"/>
    <n v="0.96305754106720176"/>
  </r>
  <r>
    <s v="21375804"/>
    <s v="TEATRO POPULAR MELICO SALAZAR"/>
    <x v="16"/>
    <s v="001"/>
    <x v="22"/>
    <s v="ALQUILERES"/>
    <n v="85531321"/>
    <n v="86712571"/>
    <n v="86712571"/>
    <n v="0"/>
    <n v="0"/>
    <n v="0"/>
    <n v="85850731.329999998"/>
    <n v="85691837.439999998"/>
    <n v="861839.67"/>
    <n v="0.99006096048057435"/>
  </r>
  <r>
    <s v="21375804"/>
    <s v="TEATRO POPULAR MELICO SALAZAR"/>
    <x v="16"/>
    <s v="001"/>
    <x v="159"/>
    <s v="ALQUILER DE EDIFICIOS, LOCALES Y TERRENOS"/>
    <n v="51540000"/>
    <n v="52721250"/>
    <n v="52721250"/>
    <n v="0"/>
    <n v="0"/>
    <n v="0"/>
    <n v="52667368.829999998"/>
    <n v="52590401.009999998"/>
    <n v="53881.17"/>
    <n v="0.99897799900419659"/>
  </r>
  <r>
    <s v="21375804"/>
    <s v="TEATRO POPULAR MELICO SALAZAR"/>
    <x v="16"/>
    <s v="001"/>
    <x v="23"/>
    <s v="ALQUILER DE EQUIPO DE COMPUTO"/>
    <n v="33991321"/>
    <n v="33991321"/>
    <n v="33991321"/>
    <n v="0"/>
    <n v="0"/>
    <n v="0"/>
    <n v="33183362.5"/>
    <n v="33101436.43"/>
    <n v="807958.5"/>
    <n v="0.97623044717797225"/>
  </r>
  <r>
    <s v="21375804"/>
    <s v="TEATRO POPULAR MELICO SALAZAR"/>
    <x v="16"/>
    <s v="001"/>
    <x v="24"/>
    <s v="SERVICIOS BASICOS"/>
    <n v="74707988"/>
    <n v="79128120"/>
    <n v="79128120"/>
    <n v="0"/>
    <n v="0"/>
    <n v="0"/>
    <n v="76682083.849999994"/>
    <n v="76464648.390000001"/>
    <n v="2446036.15"/>
    <n v="0.96908764987718643"/>
  </r>
  <r>
    <s v="21375804"/>
    <s v="TEATRO POPULAR MELICO SALAZAR"/>
    <x v="16"/>
    <s v="001"/>
    <x v="25"/>
    <s v="SERVICIO DE AGUA Y ALCANTARILLADO"/>
    <n v="9745552"/>
    <n v="9745552"/>
    <n v="9745552"/>
    <n v="0"/>
    <n v="0"/>
    <n v="0"/>
    <n v="9437875"/>
    <n v="9437875"/>
    <n v="307677"/>
    <n v="0.96842898175495862"/>
  </r>
  <r>
    <s v="21375804"/>
    <s v="TEATRO POPULAR MELICO SALAZAR"/>
    <x v="16"/>
    <s v="001"/>
    <x v="26"/>
    <s v="SERVICIO DE ENERGIA ELECTRICA"/>
    <n v="37200000"/>
    <n v="41469132"/>
    <n v="41469132"/>
    <n v="0"/>
    <n v="0"/>
    <n v="0"/>
    <n v="41111505.649999999"/>
    <n v="41107528.450000003"/>
    <n v="357626.35"/>
    <n v="0.99137608305859881"/>
  </r>
  <r>
    <s v="21375804"/>
    <s v="TEATRO POPULAR MELICO SALAZAR"/>
    <x v="16"/>
    <s v="001"/>
    <x v="27"/>
    <s v="SERVICIO DE TELECOMUNICACIONES"/>
    <n v="20160000"/>
    <n v="20160000"/>
    <n v="20160000"/>
    <n v="0"/>
    <n v="0"/>
    <n v="0"/>
    <n v="18434839.949999999"/>
    <n v="18221381.690000001"/>
    <n v="1725160.05"/>
    <n v="0.91442658482142858"/>
  </r>
  <r>
    <s v="21375804"/>
    <s v="TEATRO POPULAR MELICO SALAZAR"/>
    <x v="16"/>
    <s v="001"/>
    <x v="28"/>
    <s v="OTROS SERVICIOS BASICOS"/>
    <n v="7602436"/>
    <n v="7753436"/>
    <n v="7753436"/>
    <n v="0"/>
    <n v="0"/>
    <n v="0"/>
    <n v="7697863.25"/>
    <n v="7697863.25"/>
    <n v="55572.75"/>
    <n v="0.99283250032630699"/>
  </r>
  <r>
    <s v="21375804"/>
    <s v="TEATRO POPULAR MELICO SALAZAR"/>
    <x v="16"/>
    <s v="001"/>
    <x v="29"/>
    <s v="SERVICIOS COMERCIALES Y FINANCIEROS"/>
    <n v="45244243"/>
    <n v="24270471"/>
    <n v="24270471"/>
    <n v="0"/>
    <n v="0"/>
    <n v="0"/>
    <n v="14928057.23"/>
    <n v="14818393.869999999"/>
    <n v="9342413.7699999996"/>
    <n v="0.61507076768308289"/>
  </r>
  <r>
    <s v="21375804"/>
    <s v="TEATRO POPULAR MELICO SALAZAR"/>
    <x v="16"/>
    <s v="001"/>
    <x v="30"/>
    <s v="INFORMACION"/>
    <n v="400000"/>
    <n v="1400000"/>
    <n v="1400000"/>
    <n v="0"/>
    <n v="0"/>
    <n v="0"/>
    <n v="700306.2"/>
    <n v="692766.2"/>
    <n v="699693.8"/>
    <n v="0.50021871428571429"/>
  </r>
  <r>
    <s v="21375804"/>
    <s v="TEATRO POPULAR MELICO SALAZAR"/>
    <x v="16"/>
    <s v="001"/>
    <x v="31"/>
    <s v="PUBLICIDAD Y PROPAGANDA"/>
    <n v="0"/>
    <n v="300000"/>
    <n v="300000"/>
    <n v="0"/>
    <n v="0"/>
    <n v="0"/>
    <n v="0"/>
    <n v="0"/>
    <n v="300000"/>
    <n v="0"/>
  </r>
  <r>
    <s v="21375804"/>
    <s v="TEATRO POPULAR MELICO SALAZAR"/>
    <x v="16"/>
    <s v="001"/>
    <x v="32"/>
    <s v="IMPRESION, ENCUADERNACION Y OTROS"/>
    <n v="0"/>
    <n v="462000"/>
    <n v="462000"/>
    <n v="0"/>
    <n v="0"/>
    <n v="0"/>
    <n v="10000"/>
    <n v="10000"/>
    <n v="452000"/>
    <n v="2.1645021645021644E-2"/>
  </r>
  <r>
    <s v="21375804"/>
    <s v="TEATRO POPULAR MELICO SALAZAR"/>
    <x v="16"/>
    <s v="001"/>
    <x v="33"/>
    <s v="COMIS. Y GASTOS POR SERV. FINANCIEROS Y COMERCIAL."/>
    <n v="36143285"/>
    <n v="12921863"/>
    <n v="12921863"/>
    <n v="0"/>
    <n v="0"/>
    <n v="0"/>
    <n v="6331568.1100000003"/>
    <n v="6317922.8899999997"/>
    <n v="6590294.8899999997"/>
    <n v="0.4899887972810113"/>
  </r>
  <r>
    <s v="21375804"/>
    <s v="TEATRO POPULAR MELICO SALAZAR"/>
    <x v="16"/>
    <s v="001"/>
    <x v="34"/>
    <s v="SERVICIOS DE TECNOLOGIAS DE INFORMACION"/>
    <n v="8700958"/>
    <n v="9186608"/>
    <n v="9186608"/>
    <n v="0"/>
    <n v="0"/>
    <n v="0"/>
    <n v="7886182.9199999999"/>
    <n v="7797704.7800000003"/>
    <n v="1300425.08"/>
    <n v="0.85844339063994024"/>
  </r>
  <r>
    <s v="21375804"/>
    <s v="TEATRO POPULAR MELICO SALAZAR"/>
    <x v="16"/>
    <s v="001"/>
    <x v="35"/>
    <s v="SERVICIOS DE GESTION Y APOYO"/>
    <n v="585440999"/>
    <n v="599752200"/>
    <n v="599752200"/>
    <n v="0"/>
    <n v="0"/>
    <n v="0"/>
    <n v="588685334.57000005"/>
    <n v="573183553.37"/>
    <n v="11066865.43"/>
    <n v="0.98154760344355563"/>
  </r>
  <r>
    <s v="21375804"/>
    <s v="TEATRO POPULAR MELICO SALAZAR"/>
    <x v="16"/>
    <s v="001"/>
    <x v="270"/>
    <s v="SERVICIOS EN CIENCIAS DE LA SALUD"/>
    <n v="1500000"/>
    <n v="1500000"/>
    <n v="1500000"/>
    <n v="0"/>
    <n v="0"/>
    <n v="0"/>
    <n v="1489488"/>
    <n v="1476164.96"/>
    <n v="10512"/>
    <n v="0.99299199999999999"/>
  </r>
  <r>
    <s v="21375804"/>
    <s v="TEATRO POPULAR MELICO SALAZAR"/>
    <x v="16"/>
    <s v="001"/>
    <x v="141"/>
    <s v="SERVICIOS DE INGENIERIA Y ARQUITECTURA"/>
    <n v="6000000"/>
    <n v="4627172"/>
    <n v="4627172"/>
    <n v="0"/>
    <n v="0"/>
    <n v="0"/>
    <n v="0"/>
    <n v="0"/>
    <n v="4627172"/>
    <n v="0"/>
  </r>
  <r>
    <s v="21375804"/>
    <s v="TEATRO POPULAR MELICO SALAZAR"/>
    <x v="16"/>
    <s v="001"/>
    <x v="36"/>
    <s v="SERVICIOS EN CIENCIAS ECONOMICAS Y SOCIALES"/>
    <n v="17000000"/>
    <n v="3000000"/>
    <n v="3000000"/>
    <n v="0"/>
    <n v="0"/>
    <n v="0"/>
    <n v="2564615.23"/>
    <n v="2519223.81"/>
    <n v="435384.77"/>
    <n v="0.85487174333333338"/>
  </r>
  <r>
    <s v="21375804"/>
    <s v="TEATRO POPULAR MELICO SALAZAR"/>
    <x v="16"/>
    <s v="001"/>
    <x v="37"/>
    <s v="SERVICIOS INFORMATICOS"/>
    <n v="7000000"/>
    <n v="18000000"/>
    <n v="18000000"/>
    <n v="0"/>
    <n v="0"/>
    <n v="0"/>
    <n v="14114400.26"/>
    <n v="0"/>
    <n v="3885599.74"/>
    <n v="0.78413334777777777"/>
  </r>
  <r>
    <s v="21375804"/>
    <s v="TEATRO POPULAR MELICO SALAZAR"/>
    <x v="16"/>
    <s v="001"/>
    <x v="38"/>
    <s v="SERVICIOS GENERALES"/>
    <n v="264440999"/>
    <n v="270010678"/>
    <n v="270010678"/>
    <n v="0"/>
    <n v="0"/>
    <n v="0"/>
    <n v="267928079.25"/>
    <n v="267295266.75999999"/>
    <n v="2082598.75"/>
    <n v="0.99228697633209895"/>
  </r>
  <r>
    <s v="21375804"/>
    <s v="TEATRO POPULAR MELICO SALAZAR"/>
    <x v="16"/>
    <s v="001"/>
    <x v="39"/>
    <s v="OTROS SERVICIOS DE GESTION Y APOYO"/>
    <n v="289500000"/>
    <n v="302614350"/>
    <n v="302614350"/>
    <n v="0"/>
    <n v="0"/>
    <n v="0"/>
    <n v="302588751.82999998"/>
    <n v="301892897.83999997"/>
    <n v="25598.17"/>
    <n v="0.99991540992685901"/>
  </r>
  <r>
    <s v="21375804"/>
    <s v="TEATRO POPULAR MELICO SALAZAR"/>
    <x v="16"/>
    <s v="001"/>
    <x v="40"/>
    <s v="GASTOS DE VIAJE Y DE TRANSPORTE"/>
    <n v="21500000"/>
    <n v="21500000"/>
    <n v="21500000"/>
    <n v="0"/>
    <n v="0"/>
    <n v="0"/>
    <n v="18511377.370000001"/>
    <n v="18510806.719999999"/>
    <n v="2988622.63"/>
    <n v="0.86099429627906987"/>
  </r>
  <r>
    <s v="21375804"/>
    <s v="TEATRO POPULAR MELICO SALAZAR"/>
    <x v="16"/>
    <s v="001"/>
    <x v="41"/>
    <s v="TRANSPORTE DENTRO DEL PAIS"/>
    <n v="1500000"/>
    <n v="1500000"/>
    <n v="1500000"/>
    <n v="0"/>
    <n v="0"/>
    <n v="0"/>
    <n v="757060.91"/>
    <n v="756490.26"/>
    <n v="742939.09"/>
    <n v="0.50470727333333332"/>
  </r>
  <r>
    <s v="21375804"/>
    <s v="TEATRO POPULAR MELICO SALAZAR"/>
    <x v="16"/>
    <s v="001"/>
    <x v="42"/>
    <s v="VIATICOS DENTRO DEL PAIS"/>
    <n v="17000000"/>
    <n v="17000000"/>
    <n v="17000000"/>
    <n v="0"/>
    <n v="0"/>
    <n v="0"/>
    <n v="16169191.57"/>
    <n v="16169191.57"/>
    <n v="830808.43"/>
    <n v="0.95112891588235293"/>
  </r>
  <r>
    <s v="21375804"/>
    <s v="TEATRO POPULAR MELICO SALAZAR"/>
    <x v="16"/>
    <s v="001"/>
    <x v="43"/>
    <s v="TRANSPORTE EN EL EXTERIOR"/>
    <n v="2000000"/>
    <n v="2000000"/>
    <n v="2000000"/>
    <n v="0"/>
    <n v="0"/>
    <n v="0"/>
    <n v="923534.84"/>
    <n v="923534.84"/>
    <n v="1076465.1599999999"/>
    <n v="0.46176741999999998"/>
  </r>
  <r>
    <s v="21375804"/>
    <s v="TEATRO POPULAR MELICO SALAZAR"/>
    <x v="16"/>
    <s v="001"/>
    <x v="44"/>
    <s v="VIATICOS EN EL EXTERIOR"/>
    <n v="1000000"/>
    <n v="1000000"/>
    <n v="1000000"/>
    <n v="0"/>
    <n v="0"/>
    <n v="0"/>
    <n v="661590.05000000005"/>
    <n v="661590.05000000005"/>
    <n v="338409.95"/>
    <n v="0.66159005000000004"/>
  </r>
  <r>
    <s v="21375804"/>
    <s v="TEATRO POPULAR MELICO SALAZAR"/>
    <x v="16"/>
    <s v="001"/>
    <x v="45"/>
    <s v="SEGUROS, REASEGUROS Y OTRAS OBLIGACIONES"/>
    <n v="12400000"/>
    <n v="15400000"/>
    <n v="15400000"/>
    <n v="0"/>
    <n v="0"/>
    <n v="0"/>
    <n v="13402882.4"/>
    <n v="13315630.949999999"/>
    <n v="1997117.6"/>
    <n v="0.87031703896103896"/>
  </r>
  <r>
    <s v="21375804"/>
    <s v="TEATRO POPULAR MELICO SALAZAR"/>
    <x v="16"/>
    <s v="001"/>
    <x v="46"/>
    <s v="SEGUROS"/>
    <n v="12400000"/>
    <n v="15400000"/>
    <n v="15400000"/>
    <n v="0"/>
    <n v="0"/>
    <n v="0"/>
    <n v="13402882.4"/>
    <n v="13315630.949999999"/>
    <n v="1997117.6"/>
    <n v="0.87031703896103896"/>
  </r>
  <r>
    <s v="21375804"/>
    <s v="TEATRO POPULAR MELICO SALAZAR"/>
    <x v="16"/>
    <s v="001"/>
    <x v="47"/>
    <s v="CAPACITACION Y PROTOCOLO"/>
    <n v="6200000"/>
    <n v="6200000"/>
    <n v="6200000"/>
    <n v="0"/>
    <n v="0"/>
    <n v="0"/>
    <n v="5801978.7999999998"/>
    <n v="5758178.7999999998"/>
    <n v="398021.2"/>
    <n v="0.93580303225806449"/>
  </r>
  <r>
    <s v="21375804"/>
    <s v="TEATRO POPULAR MELICO SALAZAR"/>
    <x v="16"/>
    <s v="001"/>
    <x v="48"/>
    <s v="ACTIVIDADES DE CAPACITACION"/>
    <n v="6200000"/>
    <n v="6200000"/>
    <n v="6200000"/>
    <n v="0"/>
    <n v="0"/>
    <n v="0"/>
    <n v="5801978.7999999998"/>
    <n v="5758178.7999999998"/>
    <n v="398021.2"/>
    <n v="0.93580303225806449"/>
  </r>
  <r>
    <s v="21375804"/>
    <s v="TEATRO POPULAR MELICO SALAZAR"/>
    <x v="16"/>
    <s v="001"/>
    <x v="51"/>
    <s v="MANTENIMIENTO Y REPARACION"/>
    <n v="117083085"/>
    <n v="115144274"/>
    <n v="115144274"/>
    <n v="0"/>
    <n v="0"/>
    <n v="0"/>
    <n v="109587215.05"/>
    <n v="97042276.299999997"/>
    <n v="5557058.9500000002"/>
    <n v="0.95173829529725462"/>
  </r>
  <r>
    <s v="21375804"/>
    <s v="TEATRO POPULAR MELICO SALAZAR"/>
    <x v="16"/>
    <s v="001"/>
    <x v="52"/>
    <s v="MANTENIMIENTO DE EDIFICIOS, LOCALES Y TERRENOS"/>
    <n v="89204987"/>
    <n v="88335855"/>
    <n v="88335855"/>
    <n v="0"/>
    <n v="0"/>
    <n v="0"/>
    <n v="87226577.319999993"/>
    <n v="74770798.930000007"/>
    <n v="1109277.68"/>
    <n v="0.98744249795284134"/>
  </r>
  <r>
    <s v="21375804"/>
    <s v="TEATRO POPULAR MELICO SALAZAR"/>
    <x v="16"/>
    <s v="001"/>
    <x v="53"/>
    <s v="MANT. Y REPARACION DE MAQUINARIA Y EQUIPO DE PROD."/>
    <n v="3900000"/>
    <n v="1080321"/>
    <n v="1080321"/>
    <n v="0"/>
    <n v="0"/>
    <n v="0"/>
    <n v="540160.44999999995"/>
    <n v="530600.09"/>
    <n v="540160.55000000005"/>
    <n v="0.49999995371745987"/>
  </r>
  <r>
    <s v="21375804"/>
    <s v="TEATRO POPULAR MELICO SALAZAR"/>
    <x v="16"/>
    <s v="001"/>
    <x v="54"/>
    <s v="MANT. Y REPARACION DE EQUIPO DE TRANSPORTE"/>
    <n v="5500000"/>
    <n v="6500000"/>
    <n v="6500000"/>
    <n v="0"/>
    <n v="0"/>
    <n v="0"/>
    <n v="4743006.5"/>
    <n v="4743006.5"/>
    <n v="1756993.5"/>
    <n v="0.72969330769230767"/>
  </r>
  <r>
    <s v="21375804"/>
    <s v="TEATRO POPULAR MELICO SALAZAR"/>
    <x v="16"/>
    <s v="001"/>
    <x v="119"/>
    <s v="MANT. Y REPARACION DE EQUIPO DE COMUNICAC."/>
    <n v="1300000"/>
    <n v="1300000"/>
    <n v="1300000"/>
    <n v="0"/>
    <n v="0"/>
    <n v="0"/>
    <n v="0"/>
    <n v="0"/>
    <n v="1300000"/>
    <n v="0"/>
  </r>
  <r>
    <s v="21375804"/>
    <s v="TEATRO POPULAR MELICO SALAZAR"/>
    <x v="16"/>
    <s v="001"/>
    <x v="55"/>
    <s v="MANT. Y REPARACION DE EQUIPO Y MOBILIARIO DE OFIC."/>
    <n v="4300000"/>
    <n v="2550000"/>
    <n v="2550000"/>
    <n v="0"/>
    <n v="0"/>
    <n v="0"/>
    <n v="1896972.85"/>
    <n v="1896972.85"/>
    <n v="653027.15"/>
    <n v="0.74391092156862748"/>
  </r>
  <r>
    <s v="21375804"/>
    <s v="TEATRO POPULAR MELICO SALAZAR"/>
    <x v="16"/>
    <s v="001"/>
    <x v="56"/>
    <s v="MANT. Y REP. DE EQUIPO DE COMPUTO Y SIST. DE INF."/>
    <n v="11878098"/>
    <n v="9878098"/>
    <n v="9878098"/>
    <n v="0"/>
    <n v="0"/>
    <n v="0"/>
    <n v="9878097.9299999997"/>
    <n v="9878097.9299999997"/>
    <n v="7.0000000000000007E-2"/>
    <n v="0.99999999291361552"/>
  </r>
  <r>
    <s v="21375804"/>
    <s v="TEATRO POPULAR MELICO SALAZAR"/>
    <x v="16"/>
    <s v="001"/>
    <x v="57"/>
    <s v="MANTENIMIENTO Y REPARACION DE OTROS EQUIPOS"/>
    <n v="1000000"/>
    <n v="5500000"/>
    <n v="5500000"/>
    <n v="0"/>
    <n v="0"/>
    <n v="0"/>
    <n v="5302400"/>
    <n v="5222800"/>
    <n v="197600"/>
    <n v="0.9640727272727273"/>
  </r>
  <r>
    <s v="21375804"/>
    <s v="TEATRO POPULAR MELICO SALAZAR"/>
    <x v="16"/>
    <s v="001"/>
    <x v="58"/>
    <s v="IMPUESTOS"/>
    <n v="1029470"/>
    <n v="1029470"/>
    <n v="1029470"/>
    <n v="0"/>
    <n v="0"/>
    <n v="0"/>
    <n v="623986.84"/>
    <n v="623986.84"/>
    <n v="405483.16"/>
    <n v="0.60612435525076003"/>
  </r>
  <r>
    <s v="21375804"/>
    <s v="TEATRO POPULAR MELICO SALAZAR"/>
    <x v="16"/>
    <s v="001"/>
    <x v="59"/>
    <s v="OTROS IMPUESTOS"/>
    <n v="1029470"/>
    <n v="1029470"/>
    <n v="1029470"/>
    <n v="0"/>
    <n v="0"/>
    <n v="0"/>
    <n v="623986.84"/>
    <n v="623986.84"/>
    <n v="405483.16"/>
    <n v="0.60612435525076003"/>
  </r>
  <r>
    <s v="21375804"/>
    <s v="TEATRO POPULAR MELICO SALAZAR"/>
    <x v="16"/>
    <s v="001"/>
    <x v="62"/>
    <s v="MATERIALES Y SUMINISTROS"/>
    <n v="49388019"/>
    <n v="49388019"/>
    <n v="49388019"/>
    <n v="0"/>
    <n v="0"/>
    <n v="0"/>
    <n v="44949878.990000002"/>
    <n v="44090223.549999997"/>
    <n v="4438140.01"/>
    <n v="0.91013731467949754"/>
  </r>
  <r>
    <s v="21375804"/>
    <s v="TEATRO POPULAR MELICO SALAZAR"/>
    <x v="16"/>
    <s v="001"/>
    <x v="63"/>
    <s v="PRODUCTOS QUIMICOS Y CONEXOS"/>
    <n v="7588019"/>
    <n v="7188019"/>
    <n v="7188019"/>
    <n v="0"/>
    <n v="0"/>
    <n v="0"/>
    <n v="5641217.3700000001"/>
    <n v="5280306.57"/>
    <n v="1546801.63"/>
    <n v="0.7848083554036237"/>
  </r>
  <r>
    <s v="21375804"/>
    <s v="TEATRO POPULAR MELICO SALAZAR"/>
    <x v="16"/>
    <s v="001"/>
    <x v="64"/>
    <s v="COMBUSTIBLES Y LUBRICANTES"/>
    <n v="4600000"/>
    <n v="4600000"/>
    <n v="4600000"/>
    <n v="0"/>
    <n v="0"/>
    <n v="0"/>
    <n v="3258077.37"/>
    <n v="2906741.89"/>
    <n v="1341922.6299999999"/>
    <n v="0.70827768913043476"/>
  </r>
  <r>
    <s v="21375804"/>
    <s v="TEATRO POPULAR MELICO SALAZAR"/>
    <x v="16"/>
    <s v="001"/>
    <x v="65"/>
    <s v="TINTAS, PINTURAS Y DILUYENTES"/>
    <n v="1988019"/>
    <n v="1988019"/>
    <n v="1988019"/>
    <n v="0"/>
    <n v="0"/>
    <n v="0"/>
    <n v="1783140"/>
    <n v="1783140"/>
    <n v="204879"/>
    <n v="0.89694313786739466"/>
  </r>
  <r>
    <s v="21375804"/>
    <s v="TEATRO POPULAR MELICO SALAZAR"/>
    <x v="16"/>
    <s v="001"/>
    <x v="144"/>
    <s v="OTROS PRODUCTOS QUIMICOS Y CONEXOS"/>
    <n v="1000000"/>
    <n v="600000"/>
    <n v="600000"/>
    <n v="0"/>
    <n v="0"/>
    <n v="0"/>
    <n v="600000"/>
    <n v="590424.68000000005"/>
    <n v="0"/>
    <n v="1"/>
  </r>
  <r>
    <s v="21375804"/>
    <s v="TEATRO POPULAR MELICO SALAZAR"/>
    <x v="16"/>
    <s v="001"/>
    <x v="69"/>
    <s v="MATERIALES Y PROD DE USO EN LA CONSTRUC Y MANT."/>
    <n v="26000000"/>
    <n v="21900000"/>
    <n v="21900000"/>
    <n v="0"/>
    <n v="0"/>
    <n v="0"/>
    <n v="20326986.280000001"/>
    <n v="20232822.800000001"/>
    <n v="1573013.72"/>
    <n v="0.92817288949771692"/>
  </r>
  <r>
    <s v="21375804"/>
    <s v="TEATRO POPULAR MELICO SALAZAR"/>
    <x v="16"/>
    <s v="001"/>
    <x v="121"/>
    <s v="MATERIALES Y PRODUCTOS METALICOS"/>
    <n v="16000000"/>
    <n v="16500000"/>
    <n v="16500000"/>
    <n v="0"/>
    <n v="0"/>
    <n v="0"/>
    <n v="16136725.01"/>
    <n v="16062775.01"/>
    <n v="363274.99"/>
    <n v="0.97798333393939396"/>
  </r>
  <r>
    <s v="21375804"/>
    <s v="TEATRO POPULAR MELICO SALAZAR"/>
    <x v="16"/>
    <s v="001"/>
    <x v="70"/>
    <s v="MAT. Y PROD. ELECTRICOS, TELEFONICOS Y DE COMPUTO"/>
    <n v="10000000"/>
    <n v="5400000"/>
    <n v="5400000"/>
    <n v="0"/>
    <n v="0"/>
    <n v="0"/>
    <n v="4190261.27"/>
    <n v="4170047.79"/>
    <n v="1209738.73"/>
    <n v="0.77597430925925925"/>
  </r>
  <r>
    <s v="21375804"/>
    <s v="TEATRO POPULAR MELICO SALAZAR"/>
    <x v="16"/>
    <s v="001"/>
    <x v="71"/>
    <s v="HERRAMIENTAS, REPUESTOS Y ACCESORIOS"/>
    <n v="5000000"/>
    <n v="4000000"/>
    <n v="4000000"/>
    <n v="0"/>
    <n v="0"/>
    <n v="0"/>
    <n v="3530819.56"/>
    <n v="3530819.56"/>
    <n v="469180.44"/>
    <n v="0.88270488999999996"/>
  </r>
  <r>
    <s v="21375804"/>
    <s v="TEATRO POPULAR MELICO SALAZAR"/>
    <x v="16"/>
    <s v="001"/>
    <x v="72"/>
    <s v="HERRAMIENTAS E INSTRUMENTOS"/>
    <n v="2000000"/>
    <n v="1000000"/>
    <n v="1000000"/>
    <n v="0"/>
    <n v="0"/>
    <n v="0"/>
    <n v="956658"/>
    <n v="956658"/>
    <n v="43342"/>
    <n v="0.95665800000000001"/>
  </r>
  <r>
    <s v="21375804"/>
    <s v="TEATRO POPULAR MELICO SALAZAR"/>
    <x v="16"/>
    <s v="001"/>
    <x v="73"/>
    <s v="REPUESTOS Y ACCESORIOS"/>
    <n v="3000000"/>
    <n v="3000000"/>
    <n v="3000000"/>
    <n v="0"/>
    <n v="0"/>
    <n v="0"/>
    <n v="2574161.56"/>
    <n v="2574161.56"/>
    <n v="425838.44"/>
    <n v="0.85805385333333339"/>
  </r>
  <r>
    <s v="21375804"/>
    <s v="TEATRO POPULAR MELICO SALAZAR"/>
    <x v="16"/>
    <s v="001"/>
    <x v="74"/>
    <s v="UTILES, MATERIALES Y SUMINISTROS DIVERSOS"/>
    <n v="10800000"/>
    <n v="16300000"/>
    <n v="16300000"/>
    <n v="0"/>
    <n v="0"/>
    <n v="0"/>
    <n v="15450855.779999999"/>
    <n v="15046274.619999999"/>
    <n v="849144.22"/>
    <n v="0.94790526257668706"/>
  </r>
  <r>
    <s v="21375804"/>
    <s v="TEATRO POPULAR MELICO SALAZAR"/>
    <x v="16"/>
    <s v="001"/>
    <x v="75"/>
    <s v="UTILES Y MATERIALES DE OFICINA Y COMPUTO"/>
    <n v="1800000"/>
    <n v="2600000"/>
    <n v="2600000"/>
    <n v="0"/>
    <n v="0"/>
    <n v="0"/>
    <n v="1915701.21"/>
    <n v="1563955.52"/>
    <n v="684298.79"/>
    <n v="0.73680815769230767"/>
  </r>
  <r>
    <s v="21375804"/>
    <s v="TEATRO POPULAR MELICO SALAZAR"/>
    <x v="16"/>
    <s v="001"/>
    <x v="122"/>
    <s v="TEXTILES Y VESTUARIO"/>
    <n v="0"/>
    <n v="2200000"/>
    <n v="2200000"/>
    <n v="0"/>
    <n v="0"/>
    <n v="0"/>
    <n v="2195251"/>
    <n v="2145997"/>
    <n v="4749"/>
    <n v="0.99784136363636367"/>
  </r>
  <r>
    <s v="21375804"/>
    <s v="TEATRO POPULAR MELICO SALAZAR"/>
    <x v="16"/>
    <s v="001"/>
    <x v="77"/>
    <s v="UTILES Y MATERIALES DE LIMPIEZA"/>
    <n v="8000000"/>
    <n v="10500000"/>
    <n v="10500000"/>
    <n v="0"/>
    <n v="0"/>
    <n v="0"/>
    <n v="10384673.57"/>
    <n v="10381092.1"/>
    <n v="115326.43"/>
    <n v="0.98901653047619054"/>
  </r>
  <r>
    <s v="21375804"/>
    <s v="TEATRO POPULAR MELICO SALAZAR"/>
    <x v="16"/>
    <s v="001"/>
    <x v="78"/>
    <s v="UTILES Y MATERIALES DE RESGUARDO Y SEGURIDAD"/>
    <n v="1000000"/>
    <n v="1000000"/>
    <n v="1000000"/>
    <n v="0"/>
    <n v="0"/>
    <n v="0"/>
    <n v="955230"/>
    <n v="955230"/>
    <n v="44770"/>
    <n v="0.95523000000000002"/>
  </r>
  <r>
    <s v="21375804"/>
    <s v="TEATRO POPULAR MELICO SALAZAR"/>
    <x v="16"/>
    <s v="001"/>
    <x v="80"/>
    <s v="TRANSFERENCIAS CORRIENTES"/>
    <n v="256605585"/>
    <n v="241134829"/>
    <n v="241134829"/>
    <n v="0"/>
    <n v="0"/>
    <n v="0"/>
    <n v="238094035.66"/>
    <n v="235302976.25"/>
    <n v="3040793.34"/>
    <n v="0.9873896551874719"/>
  </r>
  <r>
    <s v="21375804"/>
    <s v="TEATRO POPULAR MELICO SALAZAR"/>
    <x v="16"/>
    <s v="001"/>
    <x v="81"/>
    <s v="TRANSFERENCIAS CORRIENTES AL SECTOR PUBLICO"/>
    <n v="28027429"/>
    <n v="28164829"/>
    <n v="28164829"/>
    <n v="0"/>
    <n v="0"/>
    <n v="0"/>
    <n v="25216550.559999999"/>
    <n v="23020844.149999999"/>
    <n v="2948278.44"/>
    <n v="0.89532056310372055"/>
  </r>
  <r>
    <s v="21375804"/>
    <s v="TEATRO POPULAR MELICO SALAZAR"/>
    <x v="16"/>
    <s v="001"/>
    <x v="271"/>
    <s v="CCSS CONTRIBUCION ESTATAL SEGURO PENSIONES (CONTRIBUCION ESTATAL AL SEGURO DE PENSIONES, SEGUN LEY NO. 17 DEL 22 DE OCTUBRE DE 1943, LEY"/>
    <n v="24177507"/>
    <n v="24287407"/>
    <n v="24287407"/>
    <n v="0"/>
    <n v="0"/>
    <n v="0"/>
    <n v="21752738.649999999"/>
    <n v="19858640.260000002"/>
    <n v="2534668.35"/>
    <n v="0.89563857722646134"/>
  </r>
  <r>
    <s v="21375804"/>
    <s v="TEATRO POPULAR MELICO SALAZAR"/>
    <x v="16"/>
    <s v="001"/>
    <x v="272"/>
    <s v="CCSS CONTRIBUCION ESTATAL SEGURO SALUD (CONTRIBUCION ESTATAL AL SEGURO DE SALUD, SEGUN LEY NO. 17 DEL 22 DE OCTUBRE DE 1943, LEY"/>
    <n v="3849922"/>
    <n v="3877422"/>
    <n v="3877422"/>
    <n v="0"/>
    <n v="0"/>
    <n v="0"/>
    <n v="3463811.91"/>
    <n v="3162203.89"/>
    <n v="413610.09"/>
    <n v="0.89332858533324466"/>
  </r>
  <r>
    <s v="21375804"/>
    <s v="TEATRO POPULAR MELICO SALAZAR"/>
    <x v="16"/>
    <s v="001"/>
    <x v="85"/>
    <s v="TRANSFERENCIAS CORRIENTES A PERSONAS"/>
    <n v="131000000"/>
    <n v="131000000"/>
    <n v="131000000"/>
    <n v="0"/>
    <n v="0"/>
    <n v="0"/>
    <n v="130963800"/>
    <n v="130963800"/>
    <n v="36200"/>
    <n v="0.99972366412213742"/>
  </r>
  <r>
    <s v="21375804"/>
    <s v="TEATRO POPULAR MELICO SALAZAR"/>
    <x v="16"/>
    <s v="001"/>
    <x v="87"/>
    <s v="OTRAS TRANSFERENCIAS A PERSONAS"/>
    <n v="131000000"/>
    <n v="131000000"/>
    <n v="131000000"/>
    <n v="0"/>
    <n v="0"/>
    <n v="0"/>
    <n v="130963800"/>
    <n v="130963800"/>
    <n v="36200"/>
    <n v="0.99972366412213742"/>
  </r>
  <r>
    <s v="21375804"/>
    <s v="TEATRO POPULAR MELICO SALAZAR"/>
    <x v="16"/>
    <s v="001"/>
    <x v="88"/>
    <s v="PRESTACIONES"/>
    <n v="20800000"/>
    <n v="23490000"/>
    <n v="23490000"/>
    <n v="0"/>
    <n v="0"/>
    <n v="0"/>
    <n v="23435701.739999998"/>
    <n v="23435701.739999998"/>
    <n v="54298.26"/>
    <n v="0.99768845210727963"/>
  </r>
  <r>
    <s v="21375804"/>
    <s v="TEATRO POPULAR MELICO SALAZAR"/>
    <x v="16"/>
    <s v="001"/>
    <x v="89"/>
    <s v="PRESTACIONES LEGALES"/>
    <n v="17800000"/>
    <n v="20490000"/>
    <n v="20490000"/>
    <n v="0"/>
    <n v="0"/>
    <n v="0"/>
    <n v="20435701.75"/>
    <n v="20435701.75"/>
    <n v="54298.25"/>
    <n v="0.99735001220107367"/>
  </r>
  <r>
    <s v="21375804"/>
    <s v="TEATRO POPULAR MELICO SALAZAR"/>
    <x v="16"/>
    <s v="001"/>
    <x v="90"/>
    <s v="OTRAS PRESTACIONES"/>
    <n v="3000000"/>
    <n v="3000000"/>
    <n v="3000000"/>
    <n v="0"/>
    <n v="0"/>
    <n v="0"/>
    <n v="2999999.99"/>
    <n v="2999999.99"/>
    <n v="0.01"/>
    <n v="0.99999999666666672"/>
  </r>
  <r>
    <s v="21375804"/>
    <s v="TEATRO POPULAR MELICO SALAZAR"/>
    <x v="16"/>
    <s v="001"/>
    <x v="95"/>
    <s v="OTRAS TRANSFERENCIAS CORRIENTES AL SECTOR PRIVADO"/>
    <n v="5000000"/>
    <n v="4210000"/>
    <n v="4210000"/>
    <n v="0"/>
    <n v="0"/>
    <n v="0"/>
    <n v="4207983.3600000003"/>
    <n v="3612630.36"/>
    <n v="2016.64"/>
    <n v="0.99952098812351553"/>
  </r>
  <r>
    <s v="21375804"/>
    <s v="TEATRO POPULAR MELICO SALAZAR"/>
    <x v="16"/>
    <s v="001"/>
    <x v="96"/>
    <s v="INDEMNIZACIONES"/>
    <n v="5000000"/>
    <n v="4210000"/>
    <n v="4210000"/>
    <n v="0"/>
    <n v="0"/>
    <n v="0"/>
    <n v="4207983.3600000003"/>
    <n v="3612630.36"/>
    <n v="2016.64"/>
    <n v="0.99952098812351553"/>
  </r>
  <r>
    <s v="21375804"/>
    <s v="TEATRO POPULAR MELICO SALAZAR"/>
    <x v="16"/>
    <s v="001"/>
    <x v="97"/>
    <s v="TRANSFERENCIAS CORRIENTES AL SECTOR EXTERNO"/>
    <n v="71778156"/>
    <n v="54270000"/>
    <n v="54270000"/>
    <n v="0"/>
    <n v="0"/>
    <n v="0"/>
    <n v="54270000"/>
    <n v="54270000"/>
    <n v="0"/>
    <n v="1"/>
  </r>
  <r>
    <s v="21375804"/>
    <s v="TEATRO POPULAR MELICO SALAZAR"/>
    <x v="16"/>
    <s v="001"/>
    <x v="273"/>
    <s v="ORGANIZACION DE ESTADOS IBEROAMERICANOS (CUOTA ANUAL DE MEMBRESIA, SEGUN LA DECLARACION DE XVI CUMBRE EN MONTEVIDEO - URUGUAY DE JEFES DE"/>
    <n v="71778156"/>
    <n v="54270000"/>
    <n v="54270000"/>
    <n v="0"/>
    <n v="0"/>
    <n v="0"/>
    <n v="54270000"/>
    <n v="54270000"/>
    <n v="0"/>
    <n v="1"/>
  </r>
  <r>
    <s v="21375804"/>
    <s v="TEATRO POPULAR MELICO SALAZAR"/>
    <x v="16"/>
    <s v="280"/>
    <x v="100"/>
    <s v="BIENES DURADEROS"/>
    <n v="43049191"/>
    <n v="73249191"/>
    <n v="73249191"/>
    <n v="0"/>
    <n v="0"/>
    <n v="0"/>
    <n v="64057078.109999999"/>
    <n v="47633054.43"/>
    <n v="9192112.8900000006"/>
    <n v="0.87450901826342353"/>
  </r>
  <r>
    <s v="21375804"/>
    <s v="TEATRO POPULAR MELICO SALAZAR"/>
    <x v="16"/>
    <s v="280"/>
    <x v="101"/>
    <s v="MAQUINARIA, EQUIPO Y MOBILIARIO"/>
    <n v="18200000"/>
    <n v="50154620"/>
    <n v="50154620"/>
    <n v="0"/>
    <n v="0"/>
    <n v="0"/>
    <n v="48533405.840000004"/>
    <n v="32302360.82"/>
    <n v="1621214.16"/>
    <n v="0.96767567653787434"/>
  </r>
  <r>
    <s v="21375804"/>
    <s v="TEATRO POPULAR MELICO SALAZAR"/>
    <x v="16"/>
    <s v="280"/>
    <x v="103"/>
    <s v="EQUIPO DE COMUNICACION"/>
    <n v="0"/>
    <n v="24500000"/>
    <n v="24500000"/>
    <n v="0"/>
    <n v="0"/>
    <n v="0"/>
    <n v="24452324.25"/>
    <n v="24452324.25"/>
    <n v="47675.75"/>
    <n v="0.99805405102040812"/>
  </r>
  <r>
    <s v="21375804"/>
    <s v="TEATRO POPULAR MELICO SALAZAR"/>
    <x v="16"/>
    <s v="280"/>
    <x v="105"/>
    <s v="EQUIPO Y PROGRAMAS DE COMPUTO"/>
    <n v="12200000"/>
    <n v="12200000"/>
    <n v="12200000"/>
    <n v="0"/>
    <n v="0"/>
    <n v="0"/>
    <n v="11398672.25"/>
    <n v="128575.57"/>
    <n v="801327.75"/>
    <n v="0.93431739754098364"/>
  </r>
  <r>
    <s v="21375804"/>
    <s v="TEATRO POPULAR MELICO SALAZAR"/>
    <x v="16"/>
    <s v="280"/>
    <x v="106"/>
    <s v="MAQUINARIA, EQUIPO Y MOBILIARIO DIVERSO"/>
    <n v="6000000"/>
    <n v="13454620"/>
    <n v="13454620"/>
    <n v="0"/>
    <n v="0"/>
    <n v="0"/>
    <n v="12682409.34"/>
    <n v="7721461"/>
    <n v="772210.66"/>
    <n v="0.94260628245167832"/>
  </r>
  <r>
    <s v="21375804"/>
    <s v="TEATRO POPULAR MELICO SALAZAR"/>
    <x v="16"/>
    <s v="280"/>
    <x v="107"/>
    <s v="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09"/>
    <s v="OTRAS 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10"/>
    <s v="BIENES DURADEROS DIVERSOS"/>
    <n v="20149191"/>
    <n v="18394571"/>
    <n v="18394571"/>
    <n v="0"/>
    <n v="0"/>
    <n v="0"/>
    <n v="15523672.27"/>
    <n v="15330693.609999999"/>
    <n v="2870898.73"/>
    <n v="0.84392684504574744"/>
  </r>
  <r>
    <s v="21375804"/>
    <s v="TEATRO POPULAR MELICO SALAZAR"/>
    <x v="16"/>
    <s v="280"/>
    <x v="111"/>
    <s v="BIENES INTANGIBLES"/>
    <n v="20149191"/>
    <n v="18394571"/>
    <n v="18394571"/>
    <n v="0"/>
    <n v="0"/>
    <n v="0"/>
    <n v="15523672.27"/>
    <n v="15330693.609999999"/>
    <n v="2870898.73"/>
    <n v="0.84392684504574744"/>
  </r>
  <r>
    <s v="21375805"/>
    <s v="CENTRO COSTAR. DE CINE Y AUDIOVISUAL"/>
    <x v="17"/>
    <s v="001"/>
    <x v="0"/>
    <s v=""/>
    <n v="1264484122"/>
    <n v="1230845553.8"/>
    <n v="1230845553.8"/>
    <n v="0"/>
    <n v="0"/>
    <n v="0"/>
    <n v="1204244681.6600001"/>
    <n v="1199114523.28"/>
    <n v="26600872.140000001"/>
    <n v="0.97838813159142934"/>
  </r>
  <r>
    <s v="21375805"/>
    <s v="CENTRO COSTAR. DE CINE Y AUDIOVISUAL"/>
    <x v="17"/>
    <s v="001"/>
    <x v="1"/>
    <s v="REMUNERACIONES"/>
    <n v="235016835"/>
    <n v="243428754"/>
    <n v="243428754"/>
    <n v="0"/>
    <n v="0"/>
    <n v="0"/>
    <n v="235992305.44"/>
    <n v="231764736.86000001"/>
    <n v="7436448.5599999996"/>
    <n v="0.96945123187871218"/>
  </r>
  <r>
    <s v="21375805"/>
    <s v="CENTRO COSTAR. DE CINE Y AUDIOVISUAL"/>
    <x v="17"/>
    <s v="001"/>
    <x v="2"/>
    <s v="REMUNERACIONES BASICAS"/>
    <n v="122053000"/>
    <n v="122539544"/>
    <n v="122539544"/>
    <n v="0"/>
    <n v="0"/>
    <n v="0"/>
    <n v="121954243.87"/>
    <n v="121954243.87"/>
    <n v="585300.13"/>
    <n v="0.99522358162194569"/>
  </r>
  <r>
    <s v="21375805"/>
    <s v="CENTRO COSTAR. DE CINE Y AUDIOVISUAL"/>
    <x v="17"/>
    <s v="001"/>
    <x v="3"/>
    <s v="SUELDOS PARA CARGOS FIJOS"/>
    <n v="122053000"/>
    <n v="122539544"/>
    <n v="122539544"/>
    <n v="0"/>
    <n v="0"/>
    <n v="0"/>
    <n v="121954243.87"/>
    <n v="121954243.87"/>
    <n v="585300.13"/>
    <n v="0.99522358162194569"/>
  </r>
  <r>
    <s v="21375805"/>
    <s v="CENTRO COSTAR. DE CINE Y AUDIOVISUAL"/>
    <x v="17"/>
    <s v="001"/>
    <x v="5"/>
    <s v="REMUNERACIONES EVENTUALES"/>
    <n v="3100000"/>
    <n v="3100000"/>
    <n v="3100000"/>
    <n v="0"/>
    <n v="0"/>
    <n v="0"/>
    <n v="3096508.33"/>
    <n v="3096508.33"/>
    <n v="3491.67"/>
    <n v="0.99887365483870971"/>
  </r>
  <r>
    <s v="21375805"/>
    <s v="CENTRO COSTAR. DE CINE Y AUDIOVISUAL"/>
    <x v="17"/>
    <s v="001"/>
    <x v="6"/>
    <s v="TIEMPO EXTRAORDINARIO"/>
    <n v="3100000"/>
    <n v="3100000"/>
    <n v="3100000"/>
    <n v="0"/>
    <n v="0"/>
    <n v="0"/>
    <n v="3096508.33"/>
    <n v="3096508.33"/>
    <n v="3491.67"/>
    <n v="0.99887365483870971"/>
  </r>
  <r>
    <s v="21375805"/>
    <s v="CENTRO COSTAR. DE CINE Y AUDIOVISUAL"/>
    <x v="17"/>
    <s v="001"/>
    <x v="7"/>
    <s v="INCENTIVOS SALARIALES"/>
    <n v="70115372"/>
    <n v="76022780"/>
    <n v="76022780"/>
    <n v="0"/>
    <n v="0"/>
    <n v="0"/>
    <n v="72283206.719999999"/>
    <n v="70799271.719999999"/>
    <n v="3739573.28"/>
    <n v="0.95080983252651374"/>
  </r>
  <r>
    <s v="21375805"/>
    <s v="CENTRO COSTAR. DE CINE Y AUDIOVISUAL"/>
    <x v="17"/>
    <s v="001"/>
    <x v="8"/>
    <s v="RETRIBUCION POR AÑOS SERVIDOS"/>
    <n v="17800000"/>
    <n v="18660000"/>
    <n v="18660000"/>
    <n v="0"/>
    <n v="0"/>
    <n v="0"/>
    <n v="17941699.280000001"/>
    <n v="17477043.489999998"/>
    <n v="718300.72"/>
    <n v="0.9615058563772777"/>
  </r>
  <r>
    <s v="21375805"/>
    <s v="CENTRO COSTAR. DE CINE Y AUDIOVISUAL"/>
    <x v="17"/>
    <s v="001"/>
    <x v="9"/>
    <s v="RESTRICCION AL EJERCICIO LIBERAL DE LA PROFESION"/>
    <n v="21135780"/>
    <n v="25535780"/>
    <n v="25535780"/>
    <n v="0"/>
    <n v="0"/>
    <n v="0"/>
    <n v="23851625.25"/>
    <n v="22970967.75"/>
    <n v="1684154.75"/>
    <n v="0.9340472564378296"/>
  </r>
  <r>
    <s v="21375805"/>
    <s v="CENTRO COSTAR. DE CINE Y AUDIOVISUAL"/>
    <x v="17"/>
    <s v="001"/>
    <x v="10"/>
    <s v="DECIMOTERCER MES"/>
    <n v="15052495"/>
    <n v="16040613"/>
    <n v="16040613"/>
    <n v="0"/>
    <n v="0"/>
    <n v="0"/>
    <n v="15069121.49"/>
    <n v="15069121.49"/>
    <n v="971491.51"/>
    <n v="0.93943551222138455"/>
  </r>
  <r>
    <s v="21375805"/>
    <s v="CENTRO COSTAR. DE CINE Y AUDIOVISUAL"/>
    <x v="17"/>
    <s v="001"/>
    <x v="11"/>
    <s v="SALARIO ESCOLAR"/>
    <n v="12727097"/>
    <n v="11582347"/>
    <n v="11582347"/>
    <n v="0"/>
    <n v="0"/>
    <n v="0"/>
    <n v="11582346.07"/>
    <n v="11582346.07"/>
    <n v="0.93"/>
    <n v="0.99999991970539304"/>
  </r>
  <r>
    <s v="21375805"/>
    <s v="CENTRO COSTAR. DE CINE Y AUDIOVISUAL"/>
    <x v="17"/>
    <s v="001"/>
    <x v="12"/>
    <s v="OTROS INCENTIVOS SALARIALES"/>
    <n v="3400000"/>
    <n v="4204040"/>
    <n v="4204040"/>
    <n v="0"/>
    <n v="0"/>
    <n v="0"/>
    <n v="3838414.63"/>
    <n v="3699792.92"/>
    <n v="365625.37"/>
    <n v="0.91302999733589596"/>
  </r>
  <r>
    <s v="21375805"/>
    <s v="CENTRO COSTAR. DE CINE Y AUDIOVISUAL"/>
    <x v="17"/>
    <s v="001"/>
    <x v="13"/>
    <s v="CONTRIB. PATRONALES AL DES. Y LA SEGURIDAD SOCIAL"/>
    <n v="17571048"/>
    <n v="18766609"/>
    <n v="18766609"/>
    <n v="0"/>
    <n v="0"/>
    <n v="0"/>
    <n v="17770823.27"/>
    <n v="16414838.57"/>
    <n v="995785.73"/>
    <n v="0.94693843037919101"/>
  </r>
  <r>
    <s v="21375805"/>
    <s v="CENTRO COSTAR. DE CINE Y AUDIOVISUAL"/>
    <x v="17"/>
    <s v="001"/>
    <x v="274"/>
    <s v="CCSS CONTRIBUCION PATRONAL SEGURO SALUD (CONTRIBUCION PATRONAL SEGURO DE SALUD, SEGUN LEY NO. 17 DEL 22 DE OCTUBRE DE 1943, LEY"/>
    <n v="16669969"/>
    <n v="17804219"/>
    <n v="17804219"/>
    <n v="0"/>
    <n v="0"/>
    <n v="0"/>
    <n v="16859498.420000002"/>
    <n v="15573051.4"/>
    <n v="944720.58"/>
    <n v="0.94693838690705845"/>
  </r>
  <r>
    <s v="21375805"/>
    <s v="CENTRO COSTAR. DE CINE Y AUDIOVISUAL"/>
    <x v="17"/>
    <s v="001"/>
    <x v="275"/>
    <s v="BANCO POPULAR Y DE DESARROLLO COMUNAL. (BPDC) (SEGUN LEY NO. 4351 DEL 11 DE JULIO DE 1969, LEY ORGANICA DEL B.P.D.C.)."/>
    <n v="901079"/>
    <n v="962390"/>
    <n v="962390"/>
    <n v="0"/>
    <n v="0"/>
    <n v="0"/>
    <n v="911324.85"/>
    <n v="841787.17"/>
    <n v="51065.15"/>
    <n v="0.94693923461382601"/>
  </r>
  <r>
    <s v="21375805"/>
    <s v="CENTRO COSTAR. DE CINE Y AUDIOVISUAL"/>
    <x v="17"/>
    <s v="001"/>
    <x v="16"/>
    <s v="CONTRIB PATRONALES A FOND PENS Y OTROS FOND CAPIT."/>
    <n v="22177415"/>
    <n v="22999821"/>
    <n v="22999821"/>
    <n v="0"/>
    <n v="0"/>
    <n v="0"/>
    <n v="20887523.25"/>
    <n v="19499874.370000001"/>
    <n v="2112297.75"/>
    <n v="0.90816025263848787"/>
  </r>
  <r>
    <s v="21375805"/>
    <s v="CENTRO COSTAR. DE CINE Y AUDIOVISUAL"/>
    <x v="17"/>
    <s v="001"/>
    <x v="276"/>
    <s v="CCSS CONTRIBUCION PATRONAL SEGURO PENSIONES (CONTRIBUCION PATRONAL SEGURO DE PENSIONES, SEGUN LEY NO. 17 DEL 22 DE OCTUBRE DE 1943, LEY"/>
    <n v="9767701"/>
    <n v="10432310"/>
    <n v="10432310"/>
    <n v="0"/>
    <n v="0"/>
    <n v="0"/>
    <n v="9878754.8399999999"/>
    <n v="9124965.6300000008"/>
    <n v="553555.16"/>
    <n v="0.94693839044276862"/>
  </r>
  <r>
    <s v="21375805"/>
    <s v="CENTRO COSTAR. DE CINE Y AUDIOVISUAL"/>
    <x v="17"/>
    <s v="001"/>
    <x v="277"/>
    <s v="CCSS APORTE PATRONAL REGIMEN PENSIONES (APORTE PATRONAL AL REGIMEN DE PENSIONES, SEGUN LEY DE PROTECCION AL TRABAJADOR NO. 7983 DEL 16"/>
    <n v="5406476"/>
    <n v="5774341"/>
    <n v="5774341"/>
    <n v="0"/>
    <n v="0"/>
    <n v="0"/>
    <n v="5467947.5"/>
    <n v="5050721.4400000004"/>
    <n v="306393.5"/>
    <n v="0.9469387935350545"/>
  </r>
  <r>
    <s v="21375805"/>
    <s v="CENTRO COSTAR. DE CINE Y AUDIOVISUAL"/>
    <x v="17"/>
    <s v="001"/>
    <x v="278"/>
    <s v="CCSS APORTE PATRONAL FONDO CAPITALIZACION LABORAL (APORTE PATRONAL AL FONDO DE CAPITALIZACION LABORAL, SEGUN LEY DE PROTECCION AL TRABAJADOR"/>
    <n v="2703238"/>
    <n v="2893170"/>
    <n v="2893170"/>
    <n v="0"/>
    <n v="0"/>
    <n v="0"/>
    <n v="2733603.59"/>
    <n v="2524990.56"/>
    <n v="159566.41"/>
    <n v="0.94484720566022729"/>
  </r>
  <r>
    <s v="21375805"/>
    <s v="CENTRO COSTAR. DE CINE Y AUDIOVISUAL"/>
    <x v="17"/>
    <s v="001"/>
    <x v="279"/>
    <s v="ASOCIACION DE EMPLEADOS DEL MINISTERIO DE CULTURA Y JUVENTUD (ASEMICULTURA). (APORTE PATRONAL A LA ASOCIACION DE EMPLEADOS DEL MINISTERIO DE CULTURA"/>
    <n v="4300000"/>
    <n v="3900000"/>
    <n v="3900000"/>
    <n v="0"/>
    <n v="0"/>
    <n v="0"/>
    <n v="2807217.32"/>
    <n v="2799196.74"/>
    <n v="1092782.68"/>
    <n v="0.71979931282051279"/>
  </r>
  <r>
    <s v="21375805"/>
    <s v="CENTRO COSTAR. DE CINE Y AUDIOVISUAL"/>
    <x v="17"/>
    <s v="001"/>
    <x v="21"/>
    <s v="SERVICIOS"/>
    <n v="439763101"/>
    <n v="437105957"/>
    <n v="437105957"/>
    <n v="0"/>
    <n v="0"/>
    <n v="0"/>
    <n v="422734038.82999998"/>
    <n v="422084566.17000002"/>
    <n v="14371918.17"/>
    <n v="0.96712028756450918"/>
  </r>
  <r>
    <s v="21375805"/>
    <s v="CENTRO COSTAR. DE CINE Y AUDIOVISUAL"/>
    <x v="17"/>
    <s v="001"/>
    <x v="22"/>
    <s v="ALQUILERE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159"/>
    <s v="ALQUILER DE EDIFICIOS, LOCALES Y TERRENO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24"/>
    <s v="SERVICIOS BASICOS"/>
    <n v="22959662"/>
    <n v="25419662"/>
    <n v="25419662"/>
    <n v="0"/>
    <n v="0"/>
    <n v="0"/>
    <n v="23875664.390000001"/>
    <n v="23226191.73"/>
    <n v="1543997.61"/>
    <n v="0.93925971124242336"/>
  </r>
  <r>
    <s v="21375805"/>
    <s v="CENTRO COSTAR. DE CINE Y AUDIOVISUAL"/>
    <x v="17"/>
    <s v="001"/>
    <x v="25"/>
    <s v="SERVICIO DE AGUA Y ALCANTARILLADO"/>
    <n v="758000"/>
    <n v="1038000"/>
    <n v="1038000"/>
    <n v="0"/>
    <n v="0"/>
    <n v="0"/>
    <n v="843663"/>
    <n v="843663"/>
    <n v="194337"/>
    <n v="0.81277745664739887"/>
  </r>
  <r>
    <s v="21375805"/>
    <s v="CENTRO COSTAR. DE CINE Y AUDIOVISUAL"/>
    <x v="17"/>
    <s v="001"/>
    <x v="26"/>
    <s v="SERVICIO DE ENERGIA ELECTRICA"/>
    <n v="8201662"/>
    <n v="8201662"/>
    <n v="8201662"/>
    <n v="0"/>
    <n v="0"/>
    <n v="0"/>
    <n v="7900430"/>
    <n v="7876150"/>
    <n v="301232"/>
    <n v="0.96327183441600006"/>
  </r>
  <r>
    <s v="21375805"/>
    <s v="CENTRO COSTAR. DE CINE Y AUDIOVISUAL"/>
    <x v="17"/>
    <s v="001"/>
    <x v="27"/>
    <s v="SERVICIO DE TELECOMUNICACIONES"/>
    <n v="7800000"/>
    <n v="9000000"/>
    <n v="9000000"/>
    <n v="0"/>
    <n v="0"/>
    <n v="0"/>
    <n v="7951571.3899999997"/>
    <n v="7326378.7300000004"/>
    <n v="1048428.61"/>
    <n v="0.88350793222222224"/>
  </r>
  <r>
    <s v="21375805"/>
    <s v="CENTRO COSTAR. DE CINE Y AUDIOVISUAL"/>
    <x v="17"/>
    <s v="001"/>
    <x v="28"/>
    <s v="OTROS SERVICIOS BASICOS"/>
    <n v="6200000"/>
    <n v="7180000"/>
    <n v="7180000"/>
    <n v="0"/>
    <n v="0"/>
    <n v="0"/>
    <n v="7180000"/>
    <n v="7180000"/>
    <n v="0"/>
    <n v="1"/>
  </r>
  <r>
    <s v="21375805"/>
    <s v="CENTRO COSTAR. DE CINE Y AUDIOVISUAL"/>
    <x v="17"/>
    <s v="001"/>
    <x v="29"/>
    <s v="SERVICIOS COMERCIALES Y FINANCIEROS"/>
    <n v="33102028"/>
    <n v="31210944"/>
    <n v="31210944"/>
    <n v="0"/>
    <n v="0"/>
    <n v="0"/>
    <n v="27775026.640000001"/>
    <n v="27775026.640000001"/>
    <n v="3435917.36"/>
    <n v="0.88991305870146065"/>
  </r>
  <r>
    <s v="21375805"/>
    <s v="CENTRO COSTAR. DE CINE Y AUDIOVISUAL"/>
    <x v="17"/>
    <s v="001"/>
    <x v="30"/>
    <s v="INFORMACION"/>
    <n v="100000"/>
    <n v="760000"/>
    <n v="760000"/>
    <n v="0"/>
    <n v="0"/>
    <n v="0"/>
    <n v="158132.20000000001"/>
    <n v="158132.20000000001"/>
    <n v="601867.80000000005"/>
    <n v="0.20806868421052632"/>
  </r>
  <r>
    <s v="21375805"/>
    <s v="CENTRO COSTAR. DE CINE Y AUDIOVISUAL"/>
    <x v="17"/>
    <s v="001"/>
    <x v="31"/>
    <s v="PUBLICIDAD Y PROPAGANDA"/>
    <n v="27000000"/>
    <n v="24648916"/>
    <n v="24648916"/>
    <n v="0"/>
    <n v="0"/>
    <n v="0"/>
    <n v="22934208.800000001"/>
    <n v="22934208.800000001"/>
    <n v="1714707.2"/>
    <n v="0.93043478260869572"/>
  </r>
  <r>
    <s v="21375805"/>
    <s v="CENTRO COSTAR. DE CINE Y AUDIOVISUAL"/>
    <x v="17"/>
    <s v="001"/>
    <x v="32"/>
    <s v="IMPRESION, ENCUADERNACION Y OTROS"/>
    <n v="150000"/>
    <n v="50000"/>
    <n v="50000"/>
    <n v="0"/>
    <n v="0"/>
    <n v="0"/>
    <n v="0"/>
    <n v="0"/>
    <n v="50000"/>
    <n v="0"/>
  </r>
  <r>
    <s v="21375805"/>
    <s v="CENTRO COSTAR. DE CINE Y AUDIOVISUAL"/>
    <x v="17"/>
    <s v="001"/>
    <x v="33"/>
    <s v="COMIS. Y GASTOS POR SERV. FINANCIEROS Y COMERCIAL."/>
    <n v="2000000"/>
    <n v="2000000"/>
    <n v="2000000"/>
    <n v="0"/>
    <n v="0"/>
    <n v="0"/>
    <n v="937988.81"/>
    <n v="937988.81"/>
    <n v="1062011.19"/>
    <n v="0.468994405"/>
  </r>
  <r>
    <s v="21375805"/>
    <s v="CENTRO COSTAR. DE CINE Y AUDIOVISUAL"/>
    <x v="17"/>
    <s v="001"/>
    <x v="34"/>
    <s v="SERVICIOS DE TECNOLOGIAS DE INFORMACION"/>
    <n v="3852028"/>
    <n v="3752028"/>
    <n v="3752028"/>
    <n v="0"/>
    <n v="0"/>
    <n v="0"/>
    <n v="3744696.83"/>
    <n v="3744696.83"/>
    <n v="7331.17"/>
    <n v="0.9980460780143432"/>
  </r>
  <r>
    <s v="21375805"/>
    <s v="CENTRO COSTAR. DE CINE Y AUDIOVISUAL"/>
    <x v="17"/>
    <s v="001"/>
    <x v="35"/>
    <s v="SERVICIOS DE GESTION Y APOYO"/>
    <n v="317094525"/>
    <n v="311862381"/>
    <n v="311862381"/>
    <n v="0"/>
    <n v="0"/>
    <n v="0"/>
    <n v="304504299.61000001"/>
    <n v="304504299.61000001"/>
    <n v="7358081.3899999997"/>
    <n v="0.97640599880496648"/>
  </r>
  <r>
    <s v="21375805"/>
    <s v="CENTRO COSTAR. DE CINE Y AUDIOVISUAL"/>
    <x v="17"/>
    <s v="001"/>
    <x v="38"/>
    <s v="SERVICIOS GENERALES"/>
    <n v="133648525"/>
    <n v="133648525"/>
    <n v="133648525"/>
    <n v="0"/>
    <n v="0"/>
    <n v="0"/>
    <n v="128862058.04000001"/>
    <n v="128862058.04000001"/>
    <n v="4786466.96"/>
    <n v="0.96418615948062281"/>
  </r>
  <r>
    <s v="21375805"/>
    <s v="CENTRO COSTAR. DE CINE Y AUDIOVISUAL"/>
    <x v="17"/>
    <s v="001"/>
    <x v="39"/>
    <s v="OTROS SERVICIOS DE GESTION Y APOYO"/>
    <n v="183446000"/>
    <n v="178213856"/>
    <n v="178213856"/>
    <n v="0"/>
    <n v="0"/>
    <n v="0"/>
    <n v="175642241.56999999"/>
    <n v="175642241.56999999"/>
    <n v="2571614.4300000002"/>
    <n v="0.98557006459699736"/>
  </r>
  <r>
    <s v="21375805"/>
    <s v="CENTRO COSTAR. DE CINE Y AUDIOVISUAL"/>
    <x v="17"/>
    <s v="001"/>
    <x v="40"/>
    <s v="GASTOS DE VIAJE Y DE TRANSPORTE"/>
    <n v="3900000"/>
    <n v="4255000"/>
    <n v="4255000"/>
    <n v="0"/>
    <n v="0"/>
    <n v="0"/>
    <n v="3832644.87"/>
    <n v="3832644.87"/>
    <n v="422355.13"/>
    <n v="0.90073909988249123"/>
  </r>
  <r>
    <s v="21375805"/>
    <s v="CENTRO COSTAR. DE CINE Y AUDIOVISUAL"/>
    <x v="17"/>
    <s v="001"/>
    <x v="41"/>
    <s v="TRANSPORTE DENTRO DEL PAIS"/>
    <n v="100000"/>
    <n v="100000"/>
    <n v="100000"/>
    <n v="0"/>
    <n v="0"/>
    <n v="0"/>
    <n v="65670"/>
    <n v="65670"/>
    <n v="34330"/>
    <n v="0.65669999999999995"/>
  </r>
  <r>
    <s v="21375805"/>
    <s v="CENTRO COSTAR. DE CINE Y AUDIOVISUAL"/>
    <x v="17"/>
    <s v="001"/>
    <x v="42"/>
    <s v="VIATICOS DENTRO DEL PAIS"/>
    <n v="1400000"/>
    <n v="1755000"/>
    <n v="1755000"/>
    <n v="0"/>
    <n v="0"/>
    <n v="0"/>
    <n v="1711358"/>
    <n v="1711358"/>
    <n v="43642"/>
    <n v="0.97513276353276357"/>
  </r>
  <r>
    <s v="21375805"/>
    <s v="CENTRO COSTAR. DE CINE Y AUDIOVISUAL"/>
    <x v="17"/>
    <s v="001"/>
    <x v="43"/>
    <s v="TRANSPORTE EN EL EXTERIOR"/>
    <n v="2000000"/>
    <n v="2000000"/>
    <n v="2000000"/>
    <n v="0"/>
    <n v="0"/>
    <n v="0"/>
    <n v="1655617.35"/>
    <n v="1655617.35"/>
    <n v="344382.65"/>
    <n v="0.82780867499999999"/>
  </r>
  <r>
    <s v="21375805"/>
    <s v="CENTRO COSTAR. DE CINE Y AUDIOVISUAL"/>
    <x v="17"/>
    <s v="001"/>
    <x v="44"/>
    <s v="VIATICOS EN EL EXTERIOR"/>
    <n v="400000"/>
    <n v="400000"/>
    <n v="400000"/>
    <n v="0"/>
    <n v="0"/>
    <n v="0"/>
    <n v="399999.52"/>
    <n v="399999.52"/>
    <n v="0.48"/>
    <n v="0.99999880000000008"/>
  </r>
  <r>
    <s v="21375805"/>
    <s v="CENTRO COSTAR. DE CINE Y AUDIOVISUAL"/>
    <x v="17"/>
    <s v="001"/>
    <x v="45"/>
    <s v="SEGUROS, REASEGUROS Y OTRAS OBLIGACIONE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6"/>
    <s v="SEGURO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7"/>
    <s v="CAPACITACION Y PROTOCOLO"/>
    <n v="100000"/>
    <n v="100000"/>
    <n v="100000"/>
    <n v="0"/>
    <n v="0"/>
    <n v="0"/>
    <n v="79345"/>
    <n v="79345"/>
    <n v="20655"/>
    <n v="0.79344999999999999"/>
  </r>
  <r>
    <s v="21375805"/>
    <s v="CENTRO COSTAR. DE CINE Y AUDIOVISUAL"/>
    <x v="17"/>
    <s v="001"/>
    <x v="49"/>
    <s v="ACTIVIDADES PROTOCOLARIAS Y SOCIALES"/>
    <n v="100000"/>
    <n v="100000"/>
    <n v="100000"/>
    <n v="0"/>
    <n v="0"/>
    <n v="0"/>
    <n v="79345"/>
    <n v="79345"/>
    <n v="20655"/>
    <n v="0.79344999999999999"/>
  </r>
  <r>
    <s v="21375805"/>
    <s v="CENTRO COSTAR. DE CINE Y AUDIOVISUAL"/>
    <x v="17"/>
    <s v="001"/>
    <x v="51"/>
    <s v="MANTENIMIENTO Y REPARACION"/>
    <n v="9926886"/>
    <n v="10301886"/>
    <n v="10301886"/>
    <n v="0"/>
    <n v="0"/>
    <n v="0"/>
    <n v="8983369.25"/>
    <n v="8983369.25"/>
    <n v="1318516.75"/>
    <n v="0.87201210050276234"/>
  </r>
  <r>
    <s v="21375805"/>
    <s v="CENTRO COSTAR. DE CINE Y AUDIOVISUAL"/>
    <x v="17"/>
    <s v="001"/>
    <x v="52"/>
    <s v="MANTENIMIENTO DE EDIFICIOS, LOCALES Y TERRENOS"/>
    <n v="2626886"/>
    <n v="2626886"/>
    <n v="2626886"/>
    <n v="0"/>
    <n v="0"/>
    <n v="0"/>
    <n v="2602830.7000000002"/>
    <n v="2602830.7000000002"/>
    <n v="24055.3"/>
    <n v="0.99084265552444994"/>
  </r>
  <r>
    <s v="21375805"/>
    <s v="CENTRO COSTAR. DE CINE Y AUDIOVISUAL"/>
    <x v="17"/>
    <s v="001"/>
    <x v="54"/>
    <s v="MANT. Y REPARACION DE EQUIPO DE TRANSPORTE"/>
    <n v="300000"/>
    <n v="675000"/>
    <n v="675000"/>
    <n v="0"/>
    <n v="0"/>
    <n v="0"/>
    <n v="670276.38"/>
    <n v="670276.38"/>
    <n v="4723.62"/>
    <n v="0.9930020444444444"/>
  </r>
  <r>
    <s v="21375805"/>
    <s v="CENTRO COSTAR. DE CINE Y AUDIOVISUAL"/>
    <x v="17"/>
    <s v="001"/>
    <x v="119"/>
    <s v="MANT. Y REPARACION DE EQUIPO DE COMUNICAC."/>
    <n v="6000000"/>
    <n v="6000000"/>
    <n v="6000000"/>
    <n v="0"/>
    <n v="0"/>
    <n v="0"/>
    <n v="4710572.17"/>
    <n v="4710572.17"/>
    <n v="1289427.83"/>
    <n v="0.7850953616666666"/>
  </r>
  <r>
    <s v="21375805"/>
    <s v="CENTRO COSTAR. DE CINE Y AUDIOVISUAL"/>
    <x v="17"/>
    <s v="001"/>
    <x v="55"/>
    <s v="MANT. Y REPARACION DE EQUIPO Y MOBILIARIO DE OFIC."/>
    <n v="1000000"/>
    <n v="1000000"/>
    <n v="1000000"/>
    <n v="0"/>
    <n v="0"/>
    <n v="0"/>
    <n v="999690"/>
    <n v="999690"/>
    <n v="310"/>
    <n v="0.99968999999999997"/>
  </r>
  <r>
    <s v="21375805"/>
    <s v="CENTRO COSTAR. DE CINE Y AUDIOVISUAL"/>
    <x v="17"/>
    <s v="001"/>
    <x v="58"/>
    <s v="IMPUESTOS"/>
    <n v="80000"/>
    <n v="80000"/>
    <n v="80000"/>
    <n v="0"/>
    <n v="0"/>
    <n v="0"/>
    <n v="69136.17"/>
    <n v="69136.17"/>
    <n v="10863.83"/>
    <n v="0.86420212499999993"/>
  </r>
  <r>
    <s v="21375805"/>
    <s v="CENTRO COSTAR. DE CINE Y AUDIOVISUAL"/>
    <x v="17"/>
    <s v="001"/>
    <x v="59"/>
    <s v="OTROS IMPUESTOS"/>
    <n v="80000"/>
    <n v="80000"/>
    <n v="80000"/>
    <n v="0"/>
    <n v="0"/>
    <n v="0"/>
    <n v="69136.17"/>
    <n v="69136.17"/>
    <n v="10863.83"/>
    <n v="0.86420212499999993"/>
  </r>
  <r>
    <s v="21375805"/>
    <s v="CENTRO COSTAR. DE CINE Y AUDIOVISUAL"/>
    <x v="17"/>
    <s v="001"/>
    <x v="60"/>
    <s v="SERVICIOS DIVERSOS"/>
    <n v="35000000"/>
    <n v="37076084"/>
    <n v="37076084"/>
    <n v="0"/>
    <n v="0"/>
    <n v="0"/>
    <n v="36965720.880000003"/>
    <n v="36965720.880000003"/>
    <n v="110363.12"/>
    <n v="0.99702333396374876"/>
  </r>
  <r>
    <s v="21375805"/>
    <s v="CENTRO COSTAR. DE CINE Y AUDIOVISUAL"/>
    <x v="17"/>
    <s v="001"/>
    <x v="143"/>
    <s v="OTROS SERVICIOS NO ESPECIFICADOS"/>
    <n v="35000000"/>
    <n v="37076084"/>
    <n v="37076084"/>
    <n v="0"/>
    <n v="0"/>
    <n v="0"/>
    <n v="36965720.880000003"/>
    <n v="36965720.880000003"/>
    <n v="110363.12"/>
    <n v="0.99702333396374876"/>
  </r>
  <r>
    <s v="21375805"/>
    <s v="CENTRO COSTAR. DE CINE Y AUDIOVISUAL"/>
    <x v="17"/>
    <s v="001"/>
    <x v="62"/>
    <s v="MATERIALES Y SUMINISTROS"/>
    <n v="8200000"/>
    <n v="8200000"/>
    <n v="8200000"/>
    <n v="0"/>
    <n v="0"/>
    <n v="0"/>
    <n v="7338640.2699999996"/>
    <n v="7338640.2699999996"/>
    <n v="861359.73"/>
    <n v="0.89495613048780487"/>
  </r>
  <r>
    <s v="21375805"/>
    <s v="CENTRO COSTAR. DE CINE Y AUDIOVISUAL"/>
    <x v="17"/>
    <s v="001"/>
    <x v="63"/>
    <s v="PRODUCTOS QUIMICOS Y CONEXOS"/>
    <n v="600000"/>
    <n v="600000"/>
    <n v="600000"/>
    <n v="0"/>
    <n v="0"/>
    <n v="0"/>
    <n v="491293"/>
    <n v="491293"/>
    <n v="108707"/>
    <n v="0.81882166666666667"/>
  </r>
  <r>
    <s v="21375805"/>
    <s v="CENTRO COSTAR. DE CINE Y AUDIOVISUAL"/>
    <x v="17"/>
    <s v="001"/>
    <x v="64"/>
    <s v="COMBUSTIBLES Y LUBRICANTES"/>
    <n v="500000"/>
    <n v="500000"/>
    <n v="500000"/>
    <n v="0"/>
    <n v="0"/>
    <n v="0"/>
    <n v="416293"/>
    <n v="416293"/>
    <n v="83707"/>
    <n v="0.83258600000000005"/>
  </r>
  <r>
    <s v="21375805"/>
    <s v="CENTRO COSTAR. DE CINE Y AUDIOVISUAL"/>
    <x v="17"/>
    <s v="001"/>
    <x v="65"/>
    <s v="TINTAS, PINTURAS Y DILUYENTES"/>
    <n v="100000"/>
    <n v="100000"/>
    <n v="100000"/>
    <n v="0"/>
    <n v="0"/>
    <n v="0"/>
    <n v="75000"/>
    <n v="75000"/>
    <n v="25000"/>
    <n v="0.75"/>
  </r>
  <r>
    <s v="21375805"/>
    <s v="CENTRO COSTAR. DE CINE Y AUDIOVISUAL"/>
    <x v="17"/>
    <s v="001"/>
    <x v="69"/>
    <s v="MATERIALES Y PROD DE USO EN LA CONSTRUC Y MANT."/>
    <n v="2000000"/>
    <n v="3200000"/>
    <n v="3200000"/>
    <n v="0"/>
    <n v="0"/>
    <n v="0"/>
    <n v="3041230.92"/>
    <n v="3041230.92"/>
    <n v="158769.07999999999"/>
    <n v="0.95038466249999998"/>
  </r>
  <r>
    <s v="21375805"/>
    <s v="CENTRO COSTAR. DE CINE Y AUDIOVISUAL"/>
    <x v="17"/>
    <s v="001"/>
    <x v="121"/>
    <s v="MATERIALES Y PRODUCTOS METALICOS"/>
    <n v="100000"/>
    <n v="100000"/>
    <n v="100000"/>
    <n v="0"/>
    <n v="0"/>
    <n v="0"/>
    <n v="21954.99"/>
    <n v="21954.99"/>
    <n v="78045.009999999995"/>
    <n v="0.21954990000000002"/>
  </r>
  <r>
    <s v="21375805"/>
    <s v="CENTRO COSTAR. DE CINE Y AUDIOVISUAL"/>
    <x v="17"/>
    <s v="001"/>
    <x v="70"/>
    <s v="MAT. Y PROD. ELECTRICOS, TELEFONICOS Y DE COMPUTO"/>
    <n v="400000"/>
    <n v="400000"/>
    <n v="400000"/>
    <n v="0"/>
    <n v="0"/>
    <n v="0"/>
    <n v="368772.93"/>
    <n v="368772.93"/>
    <n v="31227.07"/>
    <n v="0.921932325"/>
  </r>
  <r>
    <s v="21375805"/>
    <s v="CENTRO COSTAR. DE CINE Y AUDIOVISUAL"/>
    <x v="17"/>
    <s v="001"/>
    <x v="148"/>
    <s v="MATERIALES Y PRODUCTOS DE PLASTICO"/>
    <n v="1500000"/>
    <n v="2700000"/>
    <n v="2700000"/>
    <n v="0"/>
    <n v="0"/>
    <n v="0"/>
    <n v="2650503"/>
    <n v="2650503"/>
    <n v="49497"/>
    <n v="0.98166777777777781"/>
  </r>
  <r>
    <s v="21375805"/>
    <s v="CENTRO COSTAR. DE CINE Y AUDIOVISUAL"/>
    <x v="17"/>
    <s v="001"/>
    <x v="71"/>
    <s v="HERRAMIENTAS, REPUESTOS Y ACCESORIOS"/>
    <n v="3000000"/>
    <n v="3000000"/>
    <n v="3000000"/>
    <n v="0"/>
    <n v="0"/>
    <n v="0"/>
    <n v="2878778.96"/>
    <n v="2878778.96"/>
    <n v="121221.04"/>
    <n v="0.9595929866666667"/>
  </r>
  <r>
    <s v="21375805"/>
    <s v="CENTRO COSTAR. DE CINE Y AUDIOVISUAL"/>
    <x v="17"/>
    <s v="001"/>
    <x v="73"/>
    <s v="REPUESTOS Y ACCESORIOS"/>
    <n v="3000000"/>
    <n v="3000000"/>
    <n v="3000000"/>
    <n v="0"/>
    <n v="0"/>
    <n v="0"/>
    <n v="2878778.96"/>
    <n v="2878778.96"/>
    <n v="121221.04"/>
    <n v="0.9595929866666667"/>
  </r>
  <r>
    <s v="21375805"/>
    <s v="CENTRO COSTAR. DE CINE Y AUDIOVISUAL"/>
    <x v="17"/>
    <s v="001"/>
    <x v="74"/>
    <s v="UTILES, MATERIALES Y SUMINISTROS DIVERSOS"/>
    <n v="2600000"/>
    <n v="1400000"/>
    <n v="1400000"/>
    <n v="0"/>
    <n v="0"/>
    <n v="0"/>
    <n v="927337.39"/>
    <n v="927337.39"/>
    <n v="472662.61"/>
    <n v="0.66238385"/>
  </r>
  <r>
    <s v="21375805"/>
    <s v="CENTRO COSTAR. DE CINE Y AUDIOVISUAL"/>
    <x v="17"/>
    <s v="001"/>
    <x v="75"/>
    <s v="UTILES Y MATERIALES DE OFICINA Y COMPUTO"/>
    <n v="500000"/>
    <n v="500000"/>
    <n v="500000"/>
    <n v="0"/>
    <n v="0"/>
    <n v="0"/>
    <n v="475819.99"/>
    <n v="475819.99"/>
    <n v="24180.01"/>
    <n v="0.95163997999999994"/>
  </r>
  <r>
    <s v="21375805"/>
    <s v="CENTRO COSTAR. DE CINE Y AUDIOVISUAL"/>
    <x v="17"/>
    <s v="001"/>
    <x v="150"/>
    <s v="UTILES Y MATERIALES MEDICO, HOSPITALARIO Y DE INV."/>
    <n v="100000"/>
    <n v="100000"/>
    <n v="100000"/>
    <n v="0"/>
    <n v="0"/>
    <n v="0"/>
    <n v="94016"/>
    <n v="94016"/>
    <n v="5984"/>
    <n v="0.94016"/>
  </r>
  <r>
    <s v="21375805"/>
    <s v="CENTRO COSTAR. DE CINE Y AUDIOVISUAL"/>
    <x v="17"/>
    <s v="001"/>
    <x v="76"/>
    <s v="PRODUCTOS DE PAPEL, CARTON E IMPRESOS"/>
    <n v="200000"/>
    <n v="200000"/>
    <n v="200000"/>
    <n v="0"/>
    <n v="0"/>
    <n v="0"/>
    <n v="0"/>
    <n v="0"/>
    <n v="200000"/>
    <n v="0"/>
  </r>
  <r>
    <s v="21375805"/>
    <s v="CENTRO COSTAR. DE CINE Y AUDIOVISUAL"/>
    <x v="17"/>
    <s v="001"/>
    <x v="77"/>
    <s v="UTILES Y MATERIALES DE LIMPIEZA"/>
    <n v="1500000"/>
    <n v="400000"/>
    <n v="400000"/>
    <n v="0"/>
    <n v="0"/>
    <n v="0"/>
    <n v="160000"/>
    <n v="160000"/>
    <n v="240000"/>
    <n v="0.4"/>
  </r>
  <r>
    <s v="21375805"/>
    <s v="CENTRO COSTAR. DE CINE Y AUDIOVISUAL"/>
    <x v="17"/>
    <s v="001"/>
    <x v="78"/>
    <s v="UTILES Y MATERIALES DE RESGUARDO Y SEGURIDAD"/>
    <n v="200000"/>
    <n v="200000"/>
    <n v="200000"/>
    <n v="0"/>
    <n v="0"/>
    <n v="0"/>
    <n v="197501.4"/>
    <n v="197501.4"/>
    <n v="2498.6"/>
    <n v="0.98750700000000002"/>
  </r>
  <r>
    <s v="21375805"/>
    <s v="CENTRO COSTAR. DE CINE Y AUDIOVISUAL"/>
    <x v="17"/>
    <s v="001"/>
    <x v="123"/>
    <s v="OTROS UTILES, MATERIALES Y SUMINISTROS DIVERSOS"/>
    <n v="100000"/>
    <n v="0"/>
    <n v="0"/>
    <n v="0"/>
    <n v="0"/>
    <n v="0"/>
    <n v="0"/>
    <n v="0"/>
    <n v="0"/>
    <n v="0"/>
  </r>
  <r>
    <s v="21375805"/>
    <s v="CENTRO COSTAR. DE CINE Y AUDIOVISUAL"/>
    <x v="17"/>
    <s v="001"/>
    <x v="80"/>
    <s v="TRANSFERENCIAS CORRIENTES"/>
    <n v="381504186"/>
    <n v="379810842.80000001"/>
    <n v="379810842.80000001"/>
    <n v="0"/>
    <n v="0"/>
    <n v="0"/>
    <n v="378660531.74000001"/>
    <n v="378407414.60000002"/>
    <n v="1150311.06"/>
    <n v="0.9969713580278019"/>
  </r>
  <r>
    <s v="21375805"/>
    <s v="CENTRO COSTAR. DE CINE Y AUDIOVISUAL"/>
    <x v="17"/>
    <s v="001"/>
    <x v="81"/>
    <s v="TRANSFERENCIAS CORRIENTES AL SECTOR PUBLICO"/>
    <n v="3279929"/>
    <n v="3503101"/>
    <n v="3503101"/>
    <n v="0"/>
    <n v="0"/>
    <n v="0"/>
    <n v="3317220.03"/>
    <n v="3064102.89"/>
    <n v="185880.97"/>
    <n v="0.94693816421507682"/>
  </r>
  <r>
    <s v="21375805"/>
    <s v="CENTRO COSTAR. DE CINE Y AUDIOVISUAL"/>
    <x v="17"/>
    <s v="001"/>
    <x v="280"/>
    <s v="CCSS CONTRIBUCION ESTATAL SEGURO PENSIONES (CONTRIBUCION ESTATAL AL SEGURO DE PENSIONES, SEGUN LEY NO. 17 DEL 22 DE OCTUBRE DE 1943, LEY"/>
    <n v="2829389"/>
    <n v="3021905"/>
    <n v="3021905"/>
    <n v="0"/>
    <n v="0"/>
    <n v="0"/>
    <n v="2861557.92"/>
    <n v="2643209.62"/>
    <n v="160347.07999999999"/>
    <n v="0.94693841136634005"/>
  </r>
  <r>
    <s v="21375805"/>
    <s v="CENTRO COSTAR. DE CINE Y AUDIOVISUAL"/>
    <x v="17"/>
    <s v="001"/>
    <x v="281"/>
    <s v="CCSS CONTRIBUCION ESTATAL SEGURO SALUD (CONTRIBUCION ESTATAL AL SEGURO DE SALUD, SEGUN LEY NO. 17 DEL 22 DE OCTUBRE DE 1943, LEY"/>
    <n v="450540"/>
    <n v="481196"/>
    <n v="481196"/>
    <n v="0"/>
    <n v="0"/>
    <n v="0"/>
    <n v="455662.11"/>
    <n v="420893.27"/>
    <n v="25533.89"/>
    <n v="0.94693661210816382"/>
  </r>
  <r>
    <s v="21375805"/>
    <s v="CENTRO COSTAR. DE CINE Y AUDIOVISUAL"/>
    <x v="17"/>
    <s v="001"/>
    <x v="85"/>
    <s v="TRANSFERENCIAS CORRIENTES A PERSONAS"/>
    <n v="295581200"/>
    <n v="295581200"/>
    <n v="295581200"/>
    <n v="0"/>
    <n v="0"/>
    <n v="0"/>
    <n v="295581141"/>
    <n v="295581141"/>
    <n v="59"/>
    <n v="0.99999980039325909"/>
  </r>
  <r>
    <s v="21375805"/>
    <s v="CENTRO COSTAR. DE CINE Y AUDIOVISUAL"/>
    <x v="17"/>
    <s v="001"/>
    <x v="87"/>
    <s v="OTRAS TRANSFERENCIAS A PERSONAS"/>
    <n v="295581200"/>
    <n v="295581200"/>
    <n v="295581200"/>
    <n v="0"/>
    <n v="0"/>
    <n v="0"/>
    <n v="295581141"/>
    <n v="295581141"/>
    <n v="59"/>
    <n v="0.99999980039325909"/>
  </r>
  <r>
    <s v="21375805"/>
    <s v="CENTRO COSTAR. DE CINE Y AUDIOVISUAL"/>
    <x v="17"/>
    <s v="001"/>
    <x v="88"/>
    <s v="PRESTACIONES"/>
    <n v="1500000"/>
    <n v="1500000"/>
    <n v="1500000"/>
    <n v="0"/>
    <n v="0"/>
    <n v="0"/>
    <n v="535628.91"/>
    <n v="535628.91"/>
    <n v="964371.09"/>
    <n v="0.35708594000000005"/>
  </r>
  <r>
    <s v="21375805"/>
    <s v="CENTRO COSTAR. DE CINE Y AUDIOVISUAL"/>
    <x v="17"/>
    <s v="001"/>
    <x v="90"/>
    <s v="OTRAS PRESTACIONES"/>
    <n v="1500000"/>
    <n v="1500000"/>
    <n v="1500000"/>
    <n v="0"/>
    <n v="0"/>
    <n v="0"/>
    <n v="535628.91"/>
    <n v="535628.91"/>
    <n v="964371.09"/>
    <n v="0.35708594000000005"/>
  </r>
  <r>
    <s v="21375805"/>
    <s v="CENTRO COSTAR. DE CINE Y AUDIOVISUAL"/>
    <x v="17"/>
    <s v="001"/>
    <x v="97"/>
    <s v="TRANSFERENCIAS CORRIENTES AL SECTOR EXTERNO"/>
    <n v="81143057"/>
    <n v="79226541.799999997"/>
    <n v="79226541.799999997"/>
    <n v="0"/>
    <n v="0"/>
    <n v="0"/>
    <n v="79226541.799999997"/>
    <n v="79226541.799999997"/>
    <n v="0"/>
    <n v="1"/>
  </r>
  <r>
    <s v="21375805"/>
    <s v="CENTRO COSTAR. DE CINE Y AUDIOVISUAL"/>
    <x v="17"/>
    <s v="001"/>
    <x v="282"/>
    <s v="CONFERENCIA DE AUTORIDADES CINEMATOGRAFICAS DE IBEROAMERICA-PROGRAMA IBERMEDIA. (CUOTA ANUAL DE MEMBRESIA, DE ACUERDO A LA ADHESION DE COSTA RICA"/>
    <n v="77689500"/>
    <n v="75864000"/>
    <n v="75864000"/>
    <n v="0"/>
    <n v="0"/>
    <n v="0"/>
    <n v="75864000"/>
    <n v="75864000"/>
    <n v="0"/>
    <n v="1"/>
  </r>
  <r>
    <s v="21375805"/>
    <s v="CENTRO COSTAR. DE CINE Y AUDIOVISUAL"/>
    <x v="17"/>
    <s v="001"/>
    <x v="283"/>
    <s v="CONFERENCIA DE AUTORIDADES AUDIOVISUALES Y CINEMATOGRAFICAS DE IBEROAMERICA (CAACI). (CUOTA ANUAL DE MEMBRESIA, SEGUN ADHESION DE LA"/>
    <n v="3453557"/>
    <n v="3362541.8"/>
    <n v="3362541.8"/>
    <n v="0"/>
    <n v="0"/>
    <n v="0"/>
    <n v="3362541.8"/>
    <n v="3362541.8"/>
    <n v="0"/>
    <n v="1"/>
  </r>
  <r>
    <s v="21375805"/>
    <s v="CENTRO COSTAR. DE CINE Y AUDIOVISUAL"/>
    <x v="17"/>
    <s v="280"/>
    <x v="100"/>
    <s v="BIENES DURADEROS"/>
    <n v="200000000"/>
    <n v="162300000"/>
    <n v="162300000"/>
    <n v="0"/>
    <n v="0"/>
    <n v="0"/>
    <n v="159519165.38"/>
    <n v="159519165.38"/>
    <n v="2780834.62"/>
    <n v="0.98286608367221195"/>
  </r>
  <r>
    <s v="21375805"/>
    <s v="CENTRO COSTAR. DE CINE Y AUDIOVISUAL"/>
    <x v="17"/>
    <s v="280"/>
    <x v="101"/>
    <s v="MAQUINARIA, EQUIPO Y MOBILIARIO"/>
    <n v="8500000"/>
    <n v="8500000"/>
    <n v="8500000"/>
    <n v="0"/>
    <n v="0"/>
    <n v="0"/>
    <n v="5821300.0099999998"/>
    <n v="5821300.0099999998"/>
    <n v="2678699.9900000002"/>
    <n v="0.68485882470588233"/>
  </r>
  <r>
    <s v="21375805"/>
    <s v="CENTRO COSTAR. DE CINE Y AUDIOVISUAL"/>
    <x v="17"/>
    <s v="280"/>
    <x v="205"/>
    <s v="EQUIPO SANITARIO, DE LABORATORIO E INVESTIGACION"/>
    <n v="100000"/>
    <n v="100000"/>
    <n v="100000"/>
    <n v="0"/>
    <n v="0"/>
    <n v="0"/>
    <n v="96720"/>
    <n v="96720"/>
    <n v="3280"/>
    <n v="0.96719999999999995"/>
  </r>
  <r>
    <s v="21375805"/>
    <s v="CENTRO COSTAR. DE CINE Y AUDIOVISUAL"/>
    <x v="17"/>
    <s v="280"/>
    <x v="106"/>
    <s v="MAQUINARIA, EQUIPO Y MOBILIARIO DIVERSO"/>
    <n v="8400000"/>
    <n v="8400000"/>
    <n v="8400000"/>
    <n v="0"/>
    <n v="0"/>
    <n v="0"/>
    <n v="5724580.0099999998"/>
    <n v="5724580.0099999998"/>
    <n v="2675419.9900000002"/>
    <n v="0.68149762023809524"/>
  </r>
  <r>
    <s v="21375805"/>
    <s v="CENTRO COSTAR. DE CINE Y AUDIOVISUAL"/>
    <x v="17"/>
    <s v="280"/>
    <x v="107"/>
    <s v="CONSTRUCCIONES, ADICIONES Y MEJORAS"/>
    <n v="187300000"/>
    <n v="149600000"/>
    <n v="149600000"/>
    <n v="0"/>
    <n v="0"/>
    <n v="0"/>
    <n v="149600000"/>
    <n v="149600000"/>
    <n v="0"/>
    <n v="1"/>
  </r>
  <r>
    <s v="21375805"/>
    <s v="CENTRO COSTAR. DE CINE Y AUDIOVISUAL"/>
    <x v="17"/>
    <s v="280"/>
    <x v="109"/>
    <s v="OTRAS CONSTRUCCIONES, ADICIONES Y MEJORAS"/>
    <n v="187300000"/>
    <n v="149600000"/>
    <n v="149600000"/>
    <n v="0"/>
    <n v="0"/>
    <n v="0"/>
    <n v="149600000"/>
    <n v="149600000"/>
    <n v="0"/>
    <n v="1"/>
  </r>
  <r>
    <s v="21375805"/>
    <s v="CENTRO COSTAR. DE CINE Y AUDIOVISUAL"/>
    <x v="17"/>
    <s v="280"/>
    <x v="110"/>
    <s v="BIENES DURADEROS DIVERSOS"/>
    <n v="4200000"/>
    <n v="4200000"/>
    <n v="4200000"/>
    <n v="0"/>
    <n v="0"/>
    <n v="0"/>
    <n v="4097865.37"/>
    <n v="4097865.37"/>
    <n v="102134.63"/>
    <n v="0.97568223095238094"/>
  </r>
  <r>
    <s v="21375805"/>
    <s v="CENTRO COSTAR. DE CINE Y AUDIOVISUAL"/>
    <x v="17"/>
    <s v="280"/>
    <x v="111"/>
    <s v="BIENES INTANGIBLES"/>
    <n v="4200000"/>
    <n v="4200000"/>
    <n v="4200000"/>
    <n v="0"/>
    <n v="0"/>
    <n v="0"/>
    <n v="4097865.37"/>
    <n v="4097865.37"/>
    <n v="102134.63"/>
    <n v="0.97568223095238094"/>
  </r>
  <r>
    <s v="21375806"/>
    <s v="CENTRO DE PRODUCCÓN ARTÍSTICA Y CULTURAL"/>
    <x v="18"/>
    <s v="001"/>
    <x v="0"/>
    <s v=""/>
    <n v="1187584010"/>
    <n v="1156309204"/>
    <n v="1156309204"/>
    <n v="0"/>
    <n v="9201573.6600000001"/>
    <n v="0"/>
    <n v="1045579075.7"/>
    <n v="1041086429.61"/>
    <n v="101528554.64"/>
    <n v="0.90423830588137399"/>
  </r>
  <r>
    <s v="21375806"/>
    <s v="CENTRO DE PRODUCCÓN ARTÍSTICA Y CULTURAL"/>
    <x v="18"/>
    <s v="001"/>
    <x v="1"/>
    <s v="REMUNERACIONES"/>
    <n v="299494751"/>
    <n v="276270939"/>
    <n v="276270939"/>
    <n v="0"/>
    <n v="0"/>
    <n v="0"/>
    <n v="240191794.53"/>
    <n v="240191794.53"/>
    <n v="36079144.469999999"/>
    <n v="0.86940666072011286"/>
  </r>
  <r>
    <s v="21375806"/>
    <s v="CENTRO DE PRODUCCÓN ARTÍSTICA Y CULTURAL"/>
    <x v="18"/>
    <s v="001"/>
    <x v="2"/>
    <s v="REMUNERACIONES BASICAS"/>
    <n v="150835200"/>
    <n v="146575704"/>
    <n v="146575704"/>
    <n v="0"/>
    <n v="0"/>
    <n v="0"/>
    <n v="120188142.75"/>
    <n v="120188142.75"/>
    <n v="26387561.25"/>
    <n v="0.81997315701106921"/>
  </r>
  <r>
    <s v="21375806"/>
    <s v="CENTRO DE PRODUCCÓN ARTÍSTICA Y CULTURAL"/>
    <x v="18"/>
    <s v="001"/>
    <x v="3"/>
    <s v="SUELDOS PARA CARGOS FIJOS"/>
    <n v="149335200"/>
    <n v="146575704"/>
    <n v="146575704"/>
    <n v="0"/>
    <n v="0"/>
    <n v="0"/>
    <n v="120188142.75"/>
    <n v="120188142.75"/>
    <n v="26387561.25"/>
    <n v="0.81997315701106921"/>
  </r>
  <r>
    <s v="21375806"/>
    <s v="CENTRO DE PRODUCCÓN ARTÍSTICA Y CULTURAL"/>
    <x v="18"/>
    <s v="001"/>
    <x v="4"/>
    <s v="SUPLENCIAS"/>
    <n v="1500000"/>
    <n v="0"/>
    <n v="0"/>
    <n v="0"/>
    <n v="0"/>
    <n v="0"/>
    <n v="0"/>
    <n v="0"/>
    <n v="0"/>
    <n v="0"/>
  </r>
  <r>
    <s v="21375806"/>
    <s v="CENTRO DE PRODUCCÓN ARTÍSTICA Y CULTURAL"/>
    <x v="18"/>
    <s v="001"/>
    <x v="5"/>
    <s v="REMUNERACIONES EVENTUALES"/>
    <n v="23000000"/>
    <n v="20337876"/>
    <n v="20337876"/>
    <n v="0"/>
    <n v="0"/>
    <n v="0"/>
    <n v="19157277.129999999"/>
    <n v="19157277.129999999"/>
    <n v="1180598.8700000001"/>
    <n v="0.94195072926986079"/>
  </r>
  <r>
    <s v="21375806"/>
    <s v="CENTRO DE PRODUCCÓN ARTÍSTICA Y CULTURAL"/>
    <x v="18"/>
    <s v="001"/>
    <x v="6"/>
    <s v="TIEMPO EXTRAORDINARIO"/>
    <n v="23000000"/>
    <n v="20337876"/>
    <n v="20337876"/>
    <n v="0"/>
    <n v="0"/>
    <n v="0"/>
    <n v="19157277.129999999"/>
    <n v="19157277.129999999"/>
    <n v="1180598.8700000001"/>
    <n v="0.94195072926986079"/>
  </r>
  <r>
    <s v="21375806"/>
    <s v="CENTRO DE PRODUCCÓN ARTÍSTICA Y CULTURAL"/>
    <x v="18"/>
    <s v="001"/>
    <x v="7"/>
    <s v="INCENTIVOS SALARIALES"/>
    <n v="79661527"/>
    <n v="72450325"/>
    <n v="72450325"/>
    <n v="0"/>
    <n v="0"/>
    <n v="0"/>
    <n v="64405967.649999999"/>
    <n v="64405967.649999999"/>
    <n v="8044357.3499999996"/>
    <n v="0.88896727033315581"/>
  </r>
  <r>
    <s v="21375806"/>
    <s v="CENTRO DE PRODUCCÓN ARTÍSTICA Y CULTURAL"/>
    <x v="18"/>
    <s v="001"/>
    <x v="8"/>
    <s v="RETRIBUCION POR AÑOS SERVIDOS"/>
    <n v="19200000"/>
    <n v="14700000"/>
    <n v="14700000"/>
    <n v="0"/>
    <n v="0"/>
    <n v="0"/>
    <n v="13769792.640000001"/>
    <n v="13769792.640000001"/>
    <n v="930207.36"/>
    <n v="0.93672058775510203"/>
  </r>
  <r>
    <s v="21375806"/>
    <s v="CENTRO DE PRODUCCÓN ARTÍSTICA Y CULTURAL"/>
    <x v="18"/>
    <s v="001"/>
    <x v="9"/>
    <s v="RESTRICCION AL EJERCICIO LIBERAL DE LA PROFESION"/>
    <n v="18153270"/>
    <n v="19653270"/>
    <n v="19653270"/>
    <n v="0"/>
    <n v="0"/>
    <n v="0"/>
    <n v="18831887.550000001"/>
    <n v="18831887.550000001"/>
    <n v="821382.45"/>
    <n v="0.95820632139079154"/>
  </r>
  <r>
    <s v="21375806"/>
    <s v="CENTRO DE PRODUCCÓN ARTÍSTICA Y CULTURAL"/>
    <x v="18"/>
    <s v="001"/>
    <x v="10"/>
    <s v="DECIMOTERCER MES"/>
    <n v="19648103"/>
    <n v="19236901"/>
    <n v="19236901"/>
    <n v="0"/>
    <n v="0"/>
    <n v="0"/>
    <n v="15576067.800000001"/>
    <n v="15576067.800000001"/>
    <n v="3660833.2"/>
    <n v="0.80969735197992654"/>
  </r>
  <r>
    <s v="21375806"/>
    <s v="CENTRO DE PRODUCCÓN ARTÍSTICA Y CULTURAL"/>
    <x v="18"/>
    <s v="001"/>
    <x v="11"/>
    <s v="SALARIO ESCOLAR"/>
    <n v="17160154"/>
    <n v="13860154"/>
    <n v="13860154"/>
    <n v="0"/>
    <n v="0"/>
    <n v="0"/>
    <n v="13491620.4"/>
    <n v="13491620.4"/>
    <n v="368533.6"/>
    <n v="0.97341056960838968"/>
  </r>
  <r>
    <s v="21375806"/>
    <s v="CENTRO DE PRODUCCÓN ARTÍSTICA Y CULTURAL"/>
    <x v="18"/>
    <s v="001"/>
    <x v="12"/>
    <s v="OTROS INCENTIVOS SALARIALES"/>
    <n v="5500000"/>
    <n v="5000000"/>
    <n v="5000000"/>
    <n v="0"/>
    <n v="0"/>
    <n v="0"/>
    <n v="2736599.26"/>
    <n v="2736599.26"/>
    <n v="2263400.7400000002"/>
    <n v="0.547319852"/>
  </r>
  <r>
    <s v="21375806"/>
    <s v="CENTRO DE PRODUCCÓN ARTÍSTICA Y CULTURAL"/>
    <x v="18"/>
    <s v="001"/>
    <x v="13"/>
    <s v="CONTRIB. PATRONALES AL DES. Y LA SEGURIDAD SOCIAL"/>
    <n v="22800241"/>
    <n v="18353942"/>
    <n v="18353942"/>
    <n v="0"/>
    <n v="0"/>
    <n v="0"/>
    <n v="18063411"/>
    <n v="18063411"/>
    <n v="290531"/>
    <n v="0.98417064846342006"/>
  </r>
  <r>
    <s v="21375806"/>
    <s v="CENTRO DE PRODUCCÓN ARTÍSTICA Y CULTURAL"/>
    <x v="18"/>
    <s v="001"/>
    <x v="284"/>
    <s v="CCSS CONTRIBUCION PATRONAL SEGURO SALUD (CONTRIBUCION PATRONAL SEGURO DE SALUD, SEGUN LEY NO. 17 DEL 22 DE OCTUBRE DE 1943, LEY"/>
    <n v="21630998"/>
    <n v="17359381"/>
    <n v="17359381"/>
    <n v="0"/>
    <n v="0"/>
    <n v="0"/>
    <n v="17136895"/>
    <n v="17136895"/>
    <n v="222486"/>
    <n v="0.98718352918229058"/>
  </r>
  <r>
    <s v="21375806"/>
    <s v="CENTRO DE PRODUCCÓN ARTÍSTICA Y CULTURAL"/>
    <x v="18"/>
    <s v="001"/>
    <x v="285"/>
    <s v="BANCO POPULAR Y DE DESARROLLO COMUNAL. (BPDC) (SEGUN LEY NO. 4351 DEL 11 DE JULIO DE 1969, LEY ORGANICA DEL B.P.D.C.)."/>
    <n v="1169243"/>
    <n v="994561"/>
    <n v="994561"/>
    <n v="0"/>
    <n v="0"/>
    <n v="0"/>
    <n v="926516"/>
    <n v="926516"/>
    <n v="68045"/>
    <n v="0.93158287928040617"/>
  </r>
  <r>
    <s v="21375806"/>
    <s v="CENTRO DE PRODUCCÓN ARTÍSTICA Y CULTURAL"/>
    <x v="18"/>
    <s v="001"/>
    <x v="16"/>
    <s v="CONTRIB PATRONALES A FOND PENS Y OTROS FOND CAPIT."/>
    <n v="23197783"/>
    <n v="18553092"/>
    <n v="18553092"/>
    <n v="0"/>
    <n v="0"/>
    <n v="0"/>
    <n v="18376996"/>
    <n v="18376996"/>
    <n v="176096"/>
    <n v="0.99050853625907742"/>
  </r>
  <r>
    <s v="21375806"/>
    <s v="CENTRO DE PRODUCCÓN ARTÍSTICA Y CULTURAL"/>
    <x v="18"/>
    <s v="001"/>
    <x v="286"/>
    <s v="CCSS CONTRIBUCION PATRONAL SEGURO PENSIONES (CONTRIBUCION PATRONAL SEGURO DE PENSIONES, SEGUN LEY NO. 17 DEL 22 DE OCTUBRE DE 1943, LEY"/>
    <n v="12674595"/>
    <n v="10087042"/>
    <n v="10087042"/>
    <n v="0"/>
    <n v="0"/>
    <n v="0"/>
    <n v="10041228"/>
    <n v="10041228"/>
    <n v="45814"/>
    <n v="0.99545813331599098"/>
  </r>
  <r>
    <s v="21375806"/>
    <s v="CENTRO DE PRODUCCÓN ARTÍSTICA Y CULTURAL"/>
    <x v="18"/>
    <s v="001"/>
    <x v="287"/>
    <s v="CCSS APORTE PATRONAL REGIMEN PENSIONES (APORTE PATRONAL AL REGIMEN DE PENSIONES, SEGUN LEY DE PROTECCION AL TRABAJADOR NO. 7983 DEL 16"/>
    <n v="7015459"/>
    <n v="5632367"/>
    <n v="5632367"/>
    <n v="0"/>
    <n v="0"/>
    <n v="0"/>
    <n v="5557192"/>
    <n v="5557192"/>
    <n v="75175"/>
    <n v="0.98665303592610354"/>
  </r>
  <r>
    <s v="21375806"/>
    <s v="CENTRO DE PRODUCCÓN ARTÍSTICA Y CULTURAL"/>
    <x v="18"/>
    <s v="001"/>
    <x v="288"/>
    <s v="CCSS APORTE PATRONAL FONDO CAPITALIZACION LABORAL (APORTE PATRONAL AL FONDO DE CAPITALIZACION LABORAL, SEGUN LEY DE PROTECCION AL TRABAJADOR"/>
    <n v="3507729"/>
    <n v="2833683"/>
    <n v="2833683"/>
    <n v="0"/>
    <n v="0"/>
    <n v="0"/>
    <n v="2778576"/>
    <n v="2778576"/>
    <n v="55107"/>
    <n v="0.98055287059279395"/>
  </r>
  <r>
    <s v="21375806"/>
    <s v="CENTRO DE PRODUCCÓN ARTÍSTICA Y CULTURAL"/>
    <x v="18"/>
    <s v="001"/>
    <x v="21"/>
    <s v="SERVICIOS"/>
    <n v="682015124"/>
    <n v="824255124"/>
    <n v="824255124"/>
    <n v="0"/>
    <n v="9201573.6600000001"/>
    <n v="0"/>
    <n v="759263423.34000003"/>
    <n v="754770777.25"/>
    <n v="55790127"/>
    <n v="0.921150989823874"/>
  </r>
  <r>
    <s v="21375806"/>
    <s v="CENTRO DE PRODUCCÓN ARTÍSTICA Y CULTURAL"/>
    <x v="18"/>
    <s v="001"/>
    <x v="22"/>
    <s v="ALQUILERES"/>
    <n v="201253000"/>
    <n v="243895000"/>
    <n v="243895000"/>
    <n v="0"/>
    <n v="0"/>
    <n v="0"/>
    <n v="227511682.36000001"/>
    <n v="227511682.36000001"/>
    <n v="16383317.640000001"/>
    <n v="0.93282634887964089"/>
  </r>
  <r>
    <s v="21375806"/>
    <s v="CENTRO DE PRODUCCÓN ARTÍSTICA Y CULTURAL"/>
    <x v="18"/>
    <s v="001"/>
    <x v="137"/>
    <s v="ALQUILER DE MAQUINARIA, EQUIPO Y MOBILIARIO"/>
    <n v="106858000"/>
    <n v="143000000"/>
    <n v="143000000"/>
    <n v="0"/>
    <n v="0"/>
    <n v="0"/>
    <n v="139237890.36000001"/>
    <n v="139237890.36000001"/>
    <n v="3762109.64"/>
    <n v="0.97369154097902111"/>
  </r>
  <r>
    <s v="21375806"/>
    <s v="CENTRO DE PRODUCCÓN ARTÍSTICA Y CULTURAL"/>
    <x v="18"/>
    <s v="001"/>
    <x v="289"/>
    <s v="OTROS ALQUILERES"/>
    <n v="94395000"/>
    <n v="100895000"/>
    <n v="100895000"/>
    <n v="0"/>
    <n v="0"/>
    <n v="0"/>
    <n v="88273792"/>
    <n v="88273792"/>
    <n v="12621208"/>
    <n v="0.87490749789385003"/>
  </r>
  <r>
    <s v="21375806"/>
    <s v="CENTRO DE PRODUCCÓN ARTÍSTICA Y CULTURAL"/>
    <x v="18"/>
    <s v="001"/>
    <x v="24"/>
    <s v="SERVICIOS BASICOS"/>
    <n v="24386722"/>
    <n v="29686722"/>
    <n v="29686722"/>
    <n v="0"/>
    <n v="2349722.39"/>
    <n v="0"/>
    <n v="22207642.84"/>
    <n v="19649185.399999999"/>
    <n v="5129356.7699999996"/>
    <n v="0.74806652078326463"/>
  </r>
  <r>
    <s v="21375806"/>
    <s v="CENTRO DE PRODUCCÓN ARTÍSTICA Y CULTURAL"/>
    <x v="18"/>
    <s v="001"/>
    <x v="26"/>
    <s v="SERVICIO DE ENERGIA ELECTRICA"/>
    <n v="966000"/>
    <n v="1116000"/>
    <n v="1116000"/>
    <n v="0"/>
    <n v="0"/>
    <n v="0"/>
    <n v="865555.4"/>
    <n v="865555.4"/>
    <n v="250444.6"/>
    <n v="0.77558727598566313"/>
  </r>
  <r>
    <s v="21375806"/>
    <s v="CENTRO DE PRODUCCÓN ARTÍSTICA Y CULTURAL"/>
    <x v="18"/>
    <s v="001"/>
    <x v="27"/>
    <s v="SERVICIO DE TELECOMUNICACIONES"/>
    <n v="23420722"/>
    <n v="28570722"/>
    <n v="28570722"/>
    <n v="0"/>
    <n v="2349722.39"/>
    <n v="0"/>
    <n v="21342087.440000001"/>
    <n v="18783630"/>
    <n v="4878912.17"/>
    <n v="0.74699153350062353"/>
  </r>
  <r>
    <s v="21375806"/>
    <s v="CENTRO DE PRODUCCÓN ARTÍSTICA Y CULTURAL"/>
    <x v="18"/>
    <s v="001"/>
    <x v="29"/>
    <s v="SERVICIOS COMERCIALES Y FINANCIEROS"/>
    <n v="34446589"/>
    <n v="11159259"/>
    <n v="11159259"/>
    <n v="0"/>
    <n v="3955000"/>
    <n v="0"/>
    <n v="4706440.21"/>
    <n v="4706440.21"/>
    <n v="2497818.79"/>
    <n v="0.42175203658235733"/>
  </r>
  <r>
    <s v="21375806"/>
    <s v="CENTRO DE PRODUCCÓN ARTÍSTICA Y CULTURAL"/>
    <x v="18"/>
    <s v="001"/>
    <x v="30"/>
    <s v="INFORMACION"/>
    <n v="1000000"/>
    <n v="262670"/>
    <n v="262670"/>
    <n v="0"/>
    <n v="0"/>
    <n v="0"/>
    <n v="255165.3"/>
    <n v="255165.3"/>
    <n v="7504.7"/>
    <n v="0.97142916968058779"/>
  </r>
  <r>
    <s v="21375806"/>
    <s v="CENTRO DE PRODUCCÓN ARTÍSTICA Y CULTURAL"/>
    <x v="18"/>
    <s v="001"/>
    <x v="31"/>
    <s v="PUBLICIDAD Y PROPAGANDA"/>
    <n v="28000000"/>
    <n v="5450000"/>
    <n v="5450000"/>
    <n v="0"/>
    <n v="3955000"/>
    <n v="0"/>
    <n v="0"/>
    <n v="0"/>
    <n v="1495000"/>
    <n v="0"/>
  </r>
  <r>
    <s v="21375806"/>
    <s v="CENTRO DE PRODUCCÓN ARTÍSTICA Y CULTURAL"/>
    <x v="18"/>
    <s v="001"/>
    <x v="32"/>
    <s v="IMPRESION, ENCUADERNACION Y OTROS"/>
    <n v="5245000"/>
    <n v="5245000"/>
    <n v="5245000"/>
    <n v="0"/>
    <n v="0"/>
    <n v="0"/>
    <n v="4431916.99"/>
    <n v="4431916.99"/>
    <n v="813083.01"/>
    <n v="0.84497940705433749"/>
  </r>
  <r>
    <s v="21375806"/>
    <s v="CENTRO DE PRODUCCÓN ARTÍSTICA Y CULTURAL"/>
    <x v="18"/>
    <s v="001"/>
    <x v="34"/>
    <s v="SERVICIOS DE TECNOLOGIAS DE INFORMACION"/>
    <n v="201589"/>
    <n v="201589"/>
    <n v="201589"/>
    <n v="0"/>
    <n v="0"/>
    <n v="0"/>
    <n v="19357.919999999998"/>
    <n v="19357.919999999998"/>
    <n v="182231.08"/>
    <n v="9.6026668121772504E-2"/>
  </r>
  <r>
    <s v="21375806"/>
    <s v="CENTRO DE PRODUCCÓN ARTÍSTICA Y CULTURAL"/>
    <x v="18"/>
    <s v="001"/>
    <x v="35"/>
    <s v="SERVICIOS DE GESTION Y APOYO"/>
    <n v="348215143"/>
    <n v="444824143"/>
    <n v="444824143"/>
    <n v="0"/>
    <n v="2204599.71"/>
    <n v="0"/>
    <n v="431099483.25999999"/>
    <n v="429165294.61000001"/>
    <n v="11520060.029999999"/>
    <n v="0.96914587493512017"/>
  </r>
  <r>
    <s v="21375806"/>
    <s v="CENTRO DE PRODUCCÓN ARTÍSTICA Y CULTURAL"/>
    <x v="18"/>
    <s v="001"/>
    <x v="36"/>
    <s v="SERVICIOS EN CIENCIAS ECONOMICAS Y SOCIALES"/>
    <n v="30000000"/>
    <n v="30000000"/>
    <n v="30000000"/>
    <n v="0"/>
    <n v="0"/>
    <n v="0"/>
    <n v="21050000"/>
    <n v="21050000"/>
    <n v="8950000"/>
    <n v="0.70166666666666666"/>
  </r>
  <r>
    <s v="21375806"/>
    <s v="CENTRO DE PRODUCCÓN ARTÍSTICA Y CULTURAL"/>
    <x v="18"/>
    <s v="001"/>
    <x v="37"/>
    <s v="SERVICIOS INFORMATICOS"/>
    <n v="26421058"/>
    <n v="26421058"/>
    <n v="26421058"/>
    <n v="0"/>
    <n v="2204599.71"/>
    <n v="0"/>
    <n v="23746419.829999998"/>
    <n v="21812231.18"/>
    <n v="470038.46"/>
    <n v="0.89876869540954785"/>
  </r>
  <r>
    <s v="21375806"/>
    <s v="CENTRO DE PRODUCCÓN ARTÍSTICA Y CULTURAL"/>
    <x v="18"/>
    <s v="001"/>
    <x v="38"/>
    <s v="SERVICIOS GENERALES"/>
    <n v="48849085"/>
    <n v="41700085"/>
    <n v="41700085"/>
    <n v="0"/>
    <n v="0"/>
    <n v="0"/>
    <n v="39641094.399999999"/>
    <n v="39641094.399999999"/>
    <n v="2058990.6"/>
    <n v="0.95062382726557992"/>
  </r>
  <r>
    <s v="21375806"/>
    <s v="CENTRO DE PRODUCCÓN ARTÍSTICA Y CULTURAL"/>
    <x v="18"/>
    <s v="001"/>
    <x v="39"/>
    <s v="OTROS SERVICIOS DE GESTION Y APOYO"/>
    <n v="242945000"/>
    <n v="346703000"/>
    <n v="346703000"/>
    <n v="0"/>
    <n v="0"/>
    <n v="0"/>
    <n v="346661969.02999997"/>
    <n v="346661969.02999997"/>
    <n v="41030.97"/>
    <n v="0.99988165383628058"/>
  </r>
  <r>
    <s v="21375806"/>
    <s v="CENTRO DE PRODUCCÓN ARTÍSTICA Y CULTURAL"/>
    <x v="18"/>
    <s v="001"/>
    <x v="40"/>
    <s v="GASTOS DE VIAJE Y DE TRANSPORTE"/>
    <n v="30750000"/>
    <n v="57200000"/>
    <n v="57200000"/>
    <n v="0"/>
    <n v="0"/>
    <n v="0"/>
    <n v="39623183.520000003"/>
    <n v="39623183.520000003"/>
    <n v="17576816.48"/>
    <n v="0.69271299860139868"/>
  </r>
  <r>
    <s v="21375806"/>
    <s v="CENTRO DE PRODUCCÓN ARTÍSTICA Y CULTURAL"/>
    <x v="18"/>
    <s v="001"/>
    <x v="41"/>
    <s v="TRANSPORTE DENTRO DEL PAIS"/>
    <n v="300000"/>
    <n v="19800000"/>
    <n v="19800000"/>
    <n v="0"/>
    <n v="0"/>
    <n v="0"/>
    <n v="14366330.289999999"/>
    <n v="14366330.289999999"/>
    <n v="5433669.71"/>
    <n v="0.72557223686868677"/>
  </r>
  <r>
    <s v="21375806"/>
    <s v="CENTRO DE PRODUCCÓN ARTÍSTICA Y CULTURAL"/>
    <x v="18"/>
    <s v="001"/>
    <x v="42"/>
    <s v="VIATICOS DENTRO DEL PAIS"/>
    <n v="20450000"/>
    <n v="27400000"/>
    <n v="27400000"/>
    <n v="0"/>
    <n v="0"/>
    <n v="0"/>
    <n v="20899770.300000001"/>
    <n v="20899770.300000001"/>
    <n v="6500229.7000000002"/>
    <n v="0.7627653394160584"/>
  </r>
  <r>
    <s v="21375806"/>
    <s v="CENTRO DE PRODUCCÓN ARTÍSTICA Y CULTURAL"/>
    <x v="18"/>
    <s v="001"/>
    <x v="43"/>
    <s v="TRANSPORTE EN EL EXTERIOR"/>
    <n v="5000000"/>
    <n v="5000000"/>
    <n v="5000000"/>
    <n v="0"/>
    <n v="0"/>
    <n v="0"/>
    <n v="1202412.18"/>
    <n v="1202412.18"/>
    <n v="3797587.82"/>
    <n v="0.24048243599999999"/>
  </r>
  <r>
    <s v="21375806"/>
    <s v="CENTRO DE PRODUCCÓN ARTÍSTICA Y CULTURAL"/>
    <x v="18"/>
    <s v="001"/>
    <x v="44"/>
    <s v="VIATICOS EN EL EXTERIOR"/>
    <n v="5000000"/>
    <n v="5000000"/>
    <n v="5000000"/>
    <n v="0"/>
    <n v="0"/>
    <n v="0"/>
    <n v="3154670.75"/>
    <n v="3154670.75"/>
    <n v="1845329.25"/>
    <n v="0.63093414999999997"/>
  </r>
  <r>
    <s v="21375806"/>
    <s v="CENTRO DE PRODUCCÓN ARTÍSTICA Y CULTURAL"/>
    <x v="18"/>
    <s v="001"/>
    <x v="45"/>
    <s v="SEGUROS, REASEGUROS Y OTRAS OBLIGACIONES"/>
    <n v="4500000"/>
    <n v="4500000"/>
    <n v="4500000"/>
    <n v="0"/>
    <n v="0"/>
    <n v="0"/>
    <n v="3449421"/>
    <n v="3449421"/>
    <n v="1050579"/>
    <n v="0.76653800000000005"/>
  </r>
  <r>
    <s v="21375806"/>
    <s v="CENTRO DE PRODUCCÓN ARTÍSTICA Y CULTURAL"/>
    <x v="18"/>
    <s v="001"/>
    <x v="46"/>
    <s v="SEGUROS"/>
    <n v="4500000"/>
    <n v="4500000"/>
    <n v="4500000"/>
    <n v="0"/>
    <n v="0"/>
    <n v="0"/>
    <n v="3449421"/>
    <n v="3449421"/>
    <n v="1050579"/>
    <n v="0.76653800000000005"/>
  </r>
  <r>
    <s v="21375806"/>
    <s v="CENTRO DE PRODUCCÓN ARTÍSTICA Y CULTURAL"/>
    <x v="18"/>
    <s v="001"/>
    <x v="47"/>
    <s v="CAPACITACION Y PROTOCOLO"/>
    <n v="4840000"/>
    <n v="4840000"/>
    <n v="4840000"/>
    <n v="0"/>
    <n v="0"/>
    <n v="0"/>
    <n v="4835835"/>
    <n v="4835835"/>
    <n v="4165"/>
    <n v="0.99913946280991739"/>
  </r>
  <r>
    <s v="21375806"/>
    <s v="CENTRO DE PRODUCCÓN ARTÍSTICA Y CULTURAL"/>
    <x v="18"/>
    <s v="001"/>
    <x v="49"/>
    <s v="ACTIVIDADES PROTOCOLARIAS Y SOCIALES"/>
    <n v="4840000"/>
    <n v="4840000"/>
    <n v="4840000"/>
    <n v="0"/>
    <n v="0"/>
    <n v="0"/>
    <n v="4835835"/>
    <n v="4835835"/>
    <n v="4165"/>
    <n v="0.99913946280991739"/>
  </r>
  <r>
    <s v="21375806"/>
    <s v="CENTRO DE PRODUCCÓN ARTÍSTICA Y CULTURAL"/>
    <x v="18"/>
    <s v="001"/>
    <x v="51"/>
    <s v="MANTENIMIENTO Y REPARACION"/>
    <n v="33173670"/>
    <n v="27700000"/>
    <n v="27700000"/>
    <n v="0"/>
    <n v="692251.56"/>
    <n v="0"/>
    <n v="25766217.149999999"/>
    <n v="25766217.149999999"/>
    <n v="1241531.29"/>
    <n v="0.93018834476534296"/>
  </r>
  <r>
    <s v="21375806"/>
    <s v="CENTRO DE PRODUCCÓN ARTÍSTICA Y CULTURAL"/>
    <x v="18"/>
    <s v="001"/>
    <x v="52"/>
    <s v="MANTENIMIENTO DE EDIFICIOS, LOCALES Y TERRENOS"/>
    <n v="20000000"/>
    <n v="20000000"/>
    <n v="20000000"/>
    <n v="0"/>
    <n v="0"/>
    <n v="0"/>
    <n v="19820658.219999999"/>
    <n v="19820658.219999999"/>
    <n v="179341.78"/>
    <n v="0.99103291099999991"/>
  </r>
  <r>
    <s v="21375806"/>
    <s v="CENTRO DE PRODUCCÓN ARTÍSTICA Y CULTURAL"/>
    <x v="18"/>
    <s v="001"/>
    <x v="53"/>
    <s v="MANT. Y REPARACION DE MAQUINARIA Y EQUIPO DE PROD."/>
    <n v="10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54"/>
    <s v="MANT. Y REPARACION DE EQUIPO DE TRANSPORTE"/>
    <n v="5000000"/>
    <n v="6000000"/>
    <n v="6000000"/>
    <n v="0"/>
    <n v="692251.56"/>
    <n v="0"/>
    <n v="5299268.1399999997"/>
    <n v="5299268.1399999997"/>
    <n v="8480.2999999999993"/>
    <n v="0.88321135666666661"/>
  </r>
  <r>
    <s v="21375806"/>
    <s v="CENTRO DE PRODUCCÓN ARTÍSTICA Y CULTURAL"/>
    <x v="18"/>
    <s v="001"/>
    <x v="119"/>
    <s v="MANT. Y REPARACION DE EQUIPO DE COMUNICAC."/>
    <n v="25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55"/>
    <s v="MANT. Y REPARACION DE EQUIPO Y MOBILIARIO DE OFIC."/>
    <n v="20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56"/>
    <s v="MANT. Y REP. DE EQUIPO DE COMPUTO Y SIST. DE INF."/>
    <n v="1500000"/>
    <n v="500000"/>
    <n v="500000"/>
    <n v="0"/>
    <n v="0"/>
    <n v="0"/>
    <n v="488429.79"/>
    <n v="488429.79"/>
    <n v="11570.21"/>
    <n v="0.97685957999999995"/>
  </r>
  <r>
    <s v="21375806"/>
    <s v="CENTRO DE PRODUCCÓN ARTÍSTICA Y CULTURAL"/>
    <x v="18"/>
    <s v="001"/>
    <x v="57"/>
    <s v="MANTENIMIENTO Y REPARACION DE OTROS EQUIPOS"/>
    <n v="1173670"/>
    <n v="600000"/>
    <n v="600000"/>
    <n v="0"/>
    <n v="0"/>
    <n v="0"/>
    <n v="157861"/>
    <n v="157861"/>
    <n v="442139"/>
    <n v="0.26310166666666668"/>
  </r>
  <r>
    <s v="21375806"/>
    <s v="CENTRO DE PRODUCCÓN ARTÍSTICA Y CULTURAL"/>
    <x v="18"/>
    <s v="001"/>
    <x v="58"/>
    <s v="IMPUESTOS"/>
    <n v="150000"/>
    <n v="150000"/>
    <n v="150000"/>
    <n v="0"/>
    <n v="0"/>
    <n v="0"/>
    <n v="63518"/>
    <n v="63518"/>
    <n v="86482"/>
    <n v="0.42345333333333335"/>
  </r>
  <r>
    <s v="21375806"/>
    <s v="CENTRO DE PRODUCCÓN ARTÍSTICA Y CULTURAL"/>
    <x v="18"/>
    <s v="001"/>
    <x v="59"/>
    <s v="OTROS IMPUESTOS"/>
    <n v="150000"/>
    <n v="150000"/>
    <n v="150000"/>
    <n v="0"/>
    <n v="0"/>
    <n v="0"/>
    <n v="63518"/>
    <n v="63518"/>
    <n v="86482"/>
    <n v="0.42345333333333335"/>
  </r>
  <r>
    <s v="21375806"/>
    <s v="CENTRO DE PRODUCCÓN ARTÍSTICA Y CULTURAL"/>
    <x v="18"/>
    <s v="001"/>
    <x v="60"/>
    <s v="SERVICIOS DIVERSOS"/>
    <n v="3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61"/>
    <s v="DEDUCIBLES"/>
    <n v="3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62"/>
    <s v="MATERIALES Y SUMINISTROS"/>
    <n v="17150000"/>
    <n v="12750000"/>
    <n v="12750000"/>
    <n v="0"/>
    <n v="0"/>
    <n v="0"/>
    <n v="7135064.7800000003"/>
    <n v="7135064.7800000003"/>
    <n v="5614935.2199999997"/>
    <n v="0.55961292392156869"/>
  </r>
  <r>
    <s v="21375806"/>
    <s v="CENTRO DE PRODUCCÓN ARTÍSTICA Y CULTURAL"/>
    <x v="18"/>
    <s v="001"/>
    <x v="63"/>
    <s v="PRODUCTOS QUIMICOS Y CONEXOS"/>
    <n v="6200000"/>
    <n v="5330000"/>
    <n v="5330000"/>
    <n v="0"/>
    <n v="0"/>
    <n v="0"/>
    <n v="3568363"/>
    <n v="3568363"/>
    <n v="1761637"/>
    <n v="0.66948649155722328"/>
  </r>
  <r>
    <s v="21375806"/>
    <s v="CENTRO DE PRODUCCÓN ARTÍSTICA Y CULTURAL"/>
    <x v="18"/>
    <s v="001"/>
    <x v="64"/>
    <s v="COMBUSTIBLES Y LUBRICANTES"/>
    <n v="4000000"/>
    <n v="3130000"/>
    <n v="3130000"/>
    <n v="0"/>
    <n v="0"/>
    <n v="0"/>
    <n v="1398763"/>
    <n v="1398763"/>
    <n v="1731237"/>
    <n v="0.4468891373801917"/>
  </r>
  <r>
    <s v="21375806"/>
    <s v="CENTRO DE PRODUCCÓN ARTÍSTICA Y CULTURAL"/>
    <x v="18"/>
    <s v="001"/>
    <x v="65"/>
    <s v="TINTAS, PINTURAS Y DILUYENTES"/>
    <n v="2200000"/>
    <n v="2200000"/>
    <n v="2200000"/>
    <n v="0"/>
    <n v="0"/>
    <n v="0"/>
    <n v="2169600"/>
    <n v="2169600"/>
    <n v="30400"/>
    <n v="0.98618181818181816"/>
  </r>
  <r>
    <s v="21375806"/>
    <s v="CENTRO DE PRODUCCÓN ARTÍSTICA Y CULTURAL"/>
    <x v="18"/>
    <s v="001"/>
    <x v="69"/>
    <s v="MATERIALES Y PROD DE USO EN LA CONSTRUC Y MANT."/>
    <n v="7700000"/>
    <n v="6370000"/>
    <n v="6370000"/>
    <n v="0"/>
    <n v="0"/>
    <n v="0"/>
    <n v="3492701.79"/>
    <n v="3492701.79"/>
    <n v="2877298.21"/>
    <n v="0.5483048335949765"/>
  </r>
  <r>
    <s v="21375806"/>
    <s v="CENTRO DE PRODUCCÓN ARTÍSTICA Y CULTURAL"/>
    <x v="18"/>
    <s v="001"/>
    <x v="146"/>
    <s v="MADERA Y SUS DERIVADOS"/>
    <n v="3500000"/>
    <n v="5350000"/>
    <n v="5350000"/>
    <n v="0"/>
    <n v="0"/>
    <n v="0"/>
    <n v="3492701.79"/>
    <n v="3492701.79"/>
    <n v="1857298.21"/>
    <n v="0.6528414560747664"/>
  </r>
  <r>
    <s v="21375806"/>
    <s v="CENTRO DE PRODUCCÓN ARTÍSTICA Y CULTURAL"/>
    <x v="18"/>
    <s v="001"/>
    <x v="70"/>
    <s v="MAT. Y PROD. ELECTRICOS, TELEFONICOS Y DE COMPUTO"/>
    <n v="2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148"/>
    <s v="MATERIALES Y PRODUCTOS DE PLASTICO"/>
    <n v="25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149"/>
    <s v="OTROS MAT. Y PROD.DE USO EN LA CONSTRU. Y MANTENIM"/>
    <n v="1500000"/>
    <n v="520000"/>
    <n v="520000"/>
    <n v="0"/>
    <n v="0"/>
    <n v="0"/>
    <n v="0"/>
    <n v="0"/>
    <n v="520000"/>
    <n v="0"/>
  </r>
  <r>
    <s v="21375806"/>
    <s v="CENTRO DE PRODUCCÓN ARTÍSTICA Y CULTURAL"/>
    <x v="18"/>
    <s v="001"/>
    <x v="74"/>
    <s v="UTILES, MATERIALES Y SUMINISTROS DIVERSOS"/>
    <n v="3250000"/>
    <n v="1050000"/>
    <n v="1050000"/>
    <n v="0"/>
    <n v="0"/>
    <n v="0"/>
    <n v="73999.990000000005"/>
    <n v="73999.990000000005"/>
    <n v="976000.01"/>
    <n v="7.0476180952380951E-2"/>
  </r>
  <r>
    <s v="21375806"/>
    <s v="CENTRO DE PRODUCCÓN ARTÍSTICA Y CULTURAL"/>
    <x v="18"/>
    <s v="001"/>
    <x v="75"/>
    <s v="UTILES Y MATERIALES DE OFICINA Y COMPUTO"/>
    <n v="250000"/>
    <n v="250000"/>
    <n v="250000"/>
    <n v="0"/>
    <n v="0"/>
    <n v="0"/>
    <n v="73999.990000000005"/>
    <n v="73999.990000000005"/>
    <n v="176000.01"/>
    <n v="0.29599996000000001"/>
  </r>
  <r>
    <s v="21375806"/>
    <s v="CENTRO DE PRODUCCÓN ARTÍSTICA Y CULTURAL"/>
    <x v="18"/>
    <s v="001"/>
    <x v="76"/>
    <s v="PRODUCTOS DE PAPEL, CARTON E IMPRESOS"/>
    <n v="250000"/>
    <n v="250000"/>
    <n v="250000"/>
    <n v="0"/>
    <n v="0"/>
    <n v="0"/>
    <n v="0"/>
    <n v="0"/>
    <n v="250000"/>
    <n v="0"/>
  </r>
  <r>
    <s v="21375806"/>
    <s v="CENTRO DE PRODUCCÓN ARTÍSTICA Y CULTURAL"/>
    <x v="18"/>
    <s v="001"/>
    <x v="122"/>
    <s v="TEXTILES Y VESTUARIO"/>
    <n v="25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77"/>
    <s v="UTILES Y MATERIALES DE LIMPIEZA"/>
    <n v="250000"/>
    <n v="250000"/>
    <n v="250000"/>
    <n v="0"/>
    <n v="0"/>
    <n v="0"/>
    <n v="0"/>
    <n v="0"/>
    <n v="250000"/>
    <n v="0"/>
  </r>
  <r>
    <s v="21375806"/>
    <s v="CENTRO DE PRODUCCÓN ARTÍSTICA Y CULTURAL"/>
    <x v="18"/>
    <s v="001"/>
    <x v="80"/>
    <s v="TRANSFERENCIAS CORRIENTES"/>
    <n v="182989135"/>
    <n v="37098141"/>
    <n v="37098141"/>
    <n v="0"/>
    <n v="0"/>
    <n v="0"/>
    <n v="33443096.719999999"/>
    <n v="33443096.719999999"/>
    <n v="3655044.28"/>
    <n v="0.90147634944834565"/>
  </r>
  <r>
    <s v="21375806"/>
    <s v="CENTRO DE PRODUCCÓN ARTÍSTICA Y CULTURAL"/>
    <x v="18"/>
    <s v="001"/>
    <x v="81"/>
    <s v="TRANSFERENCIAS CORRIENTES AL SECTOR PUBLICO"/>
    <n v="4256045"/>
    <n v="3566203"/>
    <n v="3566203"/>
    <n v="0"/>
    <n v="0"/>
    <n v="0"/>
    <n v="3347356.66"/>
    <n v="3347356.66"/>
    <n v="218846.34"/>
    <n v="0.93863323540471477"/>
  </r>
  <r>
    <s v="21375806"/>
    <s v="CENTRO DE PRODUCCÓN ARTÍSTICA Y CULTURAL"/>
    <x v="18"/>
    <s v="001"/>
    <x v="290"/>
    <s v="CCSS CONTRIBUCION ESTATAL SEGURO PENSIONES (CONTRIBUCION ESTATAL AL SEGURO DE PENSIONES, SEGUN LEY NO. 17 DEL 22 DE OCTUBRE DE 1943, LEY"/>
    <n v="3671423"/>
    <n v="3071423"/>
    <n v="3071423"/>
    <n v="0"/>
    <n v="0"/>
    <n v="0"/>
    <n v="2884331.32"/>
    <n v="2884331.32"/>
    <n v="187091.68"/>
    <n v="0.93908631927285813"/>
  </r>
  <r>
    <s v="21375806"/>
    <s v="CENTRO DE PRODUCCÓN ARTÍSTICA Y CULTURAL"/>
    <x v="18"/>
    <s v="001"/>
    <x v="291"/>
    <s v="CCSS CONTRIBUCION ESTATAL SEGURO SALUD (CONTRIBUCION ESTATAL AL SEGURO DE SALUD, SEGUN LEY NO. 17 DEL 22 DE OCTUBRE DE 1943, LEY"/>
    <n v="584622"/>
    <n v="494780"/>
    <n v="494780"/>
    <n v="0"/>
    <n v="0"/>
    <n v="0"/>
    <n v="463025.34"/>
    <n v="463025.34"/>
    <n v="31754.66"/>
    <n v="0.93582064756053196"/>
  </r>
  <r>
    <s v="21375806"/>
    <s v="CENTRO DE PRODUCCÓN ARTÍSTICA Y CULTURAL"/>
    <x v="18"/>
    <s v="001"/>
    <x v="85"/>
    <s v="TRANSFERENCIAS CORRIENTES A PERSONAS"/>
    <n v="160000000"/>
    <n v="20000000"/>
    <n v="20000000"/>
    <n v="0"/>
    <n v="0"/>
    <n v="0"/>
    <n v="20000000"/>
    <n v="20000000"/>
    <n v="0"/>
    <n v="1"/>
  </r>
  <r>
    <s v="21375806"/>
    <s v="CENTRO DE PRODUCCÓN ARTÍSTICA Y CULTURAL"/>
    <x v="18"/>
    <s v="001"/>
    <x v="87"/>
    <s v="OTRAS TRANSFERENCIAS A PERSONAS"/>
    <n v="160000000"/>
    <n v="20000000"/>
    <n v="20000000"/>
    <n v="0"/>
    <n v="0"/>
    <n v="0"/>
    <n v="20000000"/>
    <n v="20000000"/>
    <n v="0"/>
    <n v="1"/>
  </r>
  <r>
    <s v="21375806"/>
    <s v="CENTRO DE PRODUCCÓN ARTÍSTICA Y CULTURAL"/>
    <x v="18"/>
    <s v="001"/>
    <x v="88"/>
    <s v="PRESTACIONES"/>
    <n v="2000000"/>
    <n v="6798848"/>
    <n v="6798848"/>
    <n v="0"/>
    <n v="0"/>
    <n v="0"/>
    <n v="4255216.0599999996"/>
    <n v="4255216.0599999996"/>
    <n v="2543631.94"/>
    <n v="0.62587309791305812"/>
  </r>
  <r>
    <s v="21375806"/>
    <s v="CENTRO DE PRODUCCÓN ARTÍSTICA Y CULTURAL"/>
    <x v="18"/>
    <s v="001"/>
    <x v="89"/>
    <s v="PRESTACIONES LEGALES"/>
    <n v="0"/>
    <n v="6000000"/>
    <n v="6000000"/>
    <n v="0"/>
    <n v="0"/>
    <n v="0"/>
    <n v="3669081.06"/>
    <n v="3669081.06"/>
    <n v="2330918.94"/>
    <n v="0.61151350999999998"/>
  </r>
  <r>
    <s v="21375806"/>
    <s v="CENTRO DE PRODUCCÓN ARTÍSTICA Y CULTURAL"/>
    <x v="18"/>
    <s v="001"/>
    <x v="90"/>
    <s v="OTRAS PRESTACIONES"/>
    <n v="2000000"/>
    <n v="798848"/>
    <n v="798848"/>
    <n v="0"/>
    <n v="0"/>
    <n v="0"/>
    <n v="586135"/>
    <n v="586135"/>
    <n v="212713"/>
    <n v="0.73372531445281208"/>
  </r>
  <r>
    <s v="21375806"/>
    <s v="CENTRO DE PRODUCCÓN ARTÍSTICA Y CULTURAL"/>
    <x v="18"/>
    <s v="001"/>
    <x v="91"/>
    <s v="TRANSF. C.TES A ENTIDADES PRIV. SIN FINES DE LUCRO"/>
    <n v="10000000"/>
    <n v="0"/>
    <n v="0"/>
    <n v="0"/>
    <n v="0"/>
    <n v="0"/>
    <n v="0"/>
    <n v="0"/>
    <n v="0"/>
    <n v="0"/>
  </r>
  <r>
    <s v="21375806"/>
    <s v="CENTRO DE PRODUCCÓN ARTÍSTICA Y CULTURAL"/>
    <x v="18"/>
    <s v="001"/>
    <x v="292"/>
    <s v="FUNDACION PARQUE METROPOLITANO LA LIBERTAD. (GASTOS DE OPERACION Y MANTENIMIENTO, QUE SE EFECTUEN CON LA FUNDACION PARQUE METROPOLITANO LA"/>
    <n v="10000000"/>
    <n v="0"/>
    <n v="0"/>
    <n v="0"/>
    <n v="0"/>
    <n v="0"/>
    <n v="0"/>
    <n v="0"/>
    <n v="0"/>
    <n v="0"/>
  </r>
  <r>
    <s v="21375806"/>
    <s v="CENTRO DE PRODUCCÓN ARTÍSTICA Y CULTURAL"/>
    <x v="18"/>
    <s v="001"/>
    <x v="97"/>
    <s v="TRANSFERENCIAS CORRIENTES AL SECTOR EXTERNO"/>
    <n v="6733090"/>
    <n v="6733090"/>
    <n v="6733090"/>
    <n v="0"/>
    <n v="0"/>
    <n v="0"/>
    <n v="5840524"/>
    <n v="5840524"/>
    <n v="892566"/>
    <n v="0.86743590238657142"/>
  </r>
  <r>
    <s v="21375806"/>
    <s v="CENTRO DE PRODUCCÓN ARTÍSTICA Y CULTURAL"/>
    <x v="18"/>
    <s v="001"/>
    <x v="293"/>
    <s v="PROGRAMA IBERRUTAS (CUOTA ANUAL, SEGUN COMPROMISOS ADQUIRIDOS EN LA XXI CUMBRE DE JEFES DE ESTADO Y DE GOBIERNOS"/>
    <n v="6733090"/>
    <n v="6733090"/>
    <n v="6733090"/>
    <n v="0"/>
    <n v="0"/>
    <n v="0"/>
    <n v="5840524"/>
    <n v="5840524"/>
    <n v="892566"/>
    <n v="0.86743590238657142"/>
  </r>
  <r>
    <s v="21375806"/>
    <s v="CENTRO DE PRODUCCÓN ARTÍSTICA Y CULTURAL"/>
    <x v="18"/>
    <s v="280"/>
    <x v="100"/>
    <s v="BIENES DURADEROS"/>
    <n v="5935000"/>
    <n v="5935000"/>
    <n v="5935000"/>
    <n v="0"/>
    <n v="0"/>
    <n v="0"/>
    <n v="5545696.3300000001"/>
    <n v="5545696.3300000001"/>
    <n v="389303.67"/>
    <n v="0.93440544734625108"/>
  </r>
  <r>
    <s v="21375806"/>
    <s v="CENTRO DE PRODUCCÓN ARTÍSTICA Y CULTURAL"/>
    <x v="18"/>
    <s v="280"/>
    <x v="101"/>
    <s v="MAQUINARIA, EQUIPO Y MOBILIARIO"/>
    <n v="3000000"/>
    <n v="4435000"/>
    <n v="4435000"/>
    <n v="0"/>
    <n v="0"/>
    <n v="0"/>
    <n v="4297973.53"/>
    <n v="4297973.53"/>
    <n v="137026.47"/>
    <n v="0.96910338895152204"/>
  </r>
  <r>
    <s v="21375806"/>
    <s v="CENTRO DE PRODUCCÓN ARTÍSTICA Y CULTURAL"/>
    <x v="18"/>
    <s v="280"/>
    <x v="102"/>
    <s v="MAQUINARIA Y EQUIPO PARA LA PRODUCCION"/>
    <n v="2500000"/>
    <n v="4000000"/>
    <n v="4000000"/>
    <n v="0"/>
    <n v="0"/>
    <n v="0"/>
    <n v="3955000"/>
    <n v="3955000"/>
    <n v="45000"/>
    <n v="0.98875000000000002"/>
  </r>
  <r>
    <s v="21375806"/>
    <s v="CENTRO DE PRODUCCÓN ARTÍSTICA Y CULTURAL"/>
    <x v="18"/>
    <s v="280"/>
    <x v="104"/>
    <s v="EQUIPO Y MOBILIARIO DE OFICINA"/>
    <n v="500000"/>
    <n v="435000"/>
    <n v="435000"/>
    <n v="0"/>
    <n v="0"/>
    <n v="0"/>
    <n v="342973.53"/>
    <n v="342973.53"/>
    <n v="92026.47"/>
    <n v="0.78844489655172423"/>
  </r>
  <r>
    <s v="21375806"/>
    <s v="CENTRO DE PRODUCCÓN ARTÍSTICA Y CULTURAL"/>
    <x v="18"/>
    <s v="280"/>
    <x v="110"/>
    <s v="BIENES DURADEROS DIVERSOS"/>
    <n v="2935000"/>
    <n v="1500000"/>
    <n v="1500000"/>
    <n v="0"/>
    <n v="0"/>
    <n v="0"/>
    <n v="1247722.8"/>
    <n v="1247722.8"/>
    <n v="252277.2"/>
    <n v="0.83181519999999998"/>
  </r>
  <r>
    <s v="21375806"/>
    <s v="CENTRO DE PRODUCCÓN ARTÍSTICA Y CULTURAL"/>
    <x v="18"/>
    <s v="280"/>
    <x v="111"/>
    <s v="BIENES INTANGIBLES"/>
    <n v="2935000"/>
    <n v="1500000"/>
    <n v="1500000"/>
    <n v="0"/>
    <n v="0"/>
    <n v="0"/>
    <n v="1247722.8"/>
    <n v="1247722.8"/>
    <n v="252277.2"/>
    <n v="0.83181519999999998"/>
  </r>
  <r>
    <s v="21375900"/>
    <s v="DIRECCIÓN GENERAL DE ARCHIVO NACIONAL"/>
    <x v="19"/>
    <s v="001"/>
    <x v="0"/>
    <s v=""/>
    <n v="3693727679"/>
    <n v="3775496934"/>
    <n v="3775496934"/>
    <n v="0"/>
    <n v="0"/>
    <n v="0"/>
    <n v="3574573846.98"/>
    <n v="3463022912.5500002"/>
    <n v="200923087.02000001"/>
    <n v="0.94678234665995886"/>
  </r>
  <r>
    <s v="21375900"/>
    <s v="DIRECCIÓN GENERAL DE ARCHIVO NACIONAL"/>
    <x v="19"/>
    <s v="001"/>
    <x v="1"/>
    <s v="REMUNERACIONES"/>
    <n v="2155524741"/>
    <n v="2112635369"/>
    <n v="2112635369"/>
    <n v="0"/>
    <n v="0"/>
    <n v="0"/>
    <n v="1965064239.6300001"/>
    <n v="1931455232.77"/>
    <n v="147571129.37"/>
    <n v="0.93014832018084992"/>
  </r>
  <r>
    <s v="21375900"/>
    <s v="DIRECCIÓN GENERAL DE ARCHIVO NACIONAL"/>
    <x v="19"/>
    <s v="001"/>
    <x v="2"/>
    <s v="REMUNERACIONES BASICAS"/>
    <n v="996099952"/>
    <n v="1063149828"/>
    <n v="1063149828"/>
    <n v="0"/>
    <n v="0"/>
    <n v="0"/>
    <n v="979171314.48000002"/>
    <n v="968896290.27999997"/>
    <n v="83978513.519999996"/>
    <n v="0.92100970972456386"/>
  </r>
  <r>
    <s v="21375900"/>
    <s v="DIRECCIÓN GENERAL DE ARCHIVO NACIONAL"/>
    <x v="19"/>
    <s v="001"/>
    <x v="3"/>
    <s v="SUELDOS PARA CARGOS FIJOS"/>
    <n v="996099952"/>
    <n v="1063149828"/>
    <n v="1063149828"/>
    <n v="0"/>
    <n v="0"/>
    <n v="0"/>
    <n v="979171314.48000002"/>
    <n v="968896290.27999997"/>
    <n v="83978513.519999996"/>
    <n v="0.92100970972456386"/>
  </r>
  <r>
    <s v="21375900"/>
    <s v="DIRECCIÓN GENERAL DE ARCHIVO NACIONAL"/>
    <x v="19"/>
    <s v="001"/>
    <x v="5"/>
    <s v="REMUNERACIONES EVENTUALES"/>
    <n v="11200000"/>
    <n v="11200000"/>
    <n v="11200000"/>
    <n v="0"/>
    <n v="0"/>
    <n v="0"/>
    <n v="11174848.25"/>
    <n v="10567139.59"/>
    <n v="25151.75"/>
    <n v="0.9977543080357143"/>
  </r>
  <r>
    <s v="21375900"/>
    <s v="DIRECCIÓN GENERAL DE ARCHIVO NACIONAL"/>
    <x v="19"/>
    <s v="001"/>
    <x v="6"/>
    <s v="TIEMPO EXTRAORDINARIO"/>
    <n v="10100000"/>
    <n v="11200000"/>
    <n v="11200000"/>
    <n v="0"/>
    <n v="0"/>
    <n v="0"/>
    <n v="11174848.25"/>
    <n v="10567139.59"/>
    <n v="25151.75"/>
    <n v="0.9977543080357143"/>
  </r>
  <r>
    <s v="21375900"/>
    <s v="DIRECCIÓN GENERAL DE ARCHIVO NACIONAL"/>
    <x v="19"/>
    <s v="001"/>
    <x v="294"/>
    <s v="DIETAS"/>
    <n v="1100000"/>
    <n v="0"/>
    <n v="0"/>
    <n v="0"/>
    <n v="0"/>
    <n v="0"/>
    <n v="0"/>
    <n v="0"/>
    <n v="0"/>
    <n v="0"/>
  </r>
  <r>
    <s v="21375900"/>
    <s v="DIRECCIÓN GENERAL DE ARCHIVO NACIONAL"/>
    <x v="19"/>
    <s v="001"/>
    <x v="7"/>
    <s v="INCENTIVOS SALARIALES"/>
    <n v="798570165"/>
    <n v="690363700"/>
    <n v="690363700"/>
    <n v="0"/>
    <n v="0"/>
    <n v="0"/>
    <n v="649929443.76999998"/>
    <n v="649929443.76999998"/>
    <n v="40434256.229999997"/>
    <n v="0.94143050072012768"/>
  </r>
  <r>
    <s v="21375900"/>
    <s v="DIRECCIÓN GENERAL DE ARCHIVO NACIONAL"/>
    <x v="19"/>
    <s v="001"/>
    <x v="8"/>
    <s v="RETRIBUCION POR AÑOS SERVIDOS"/>
    <n v="237700000"/>
    <n v="192539601"/>
    <n v="192539601"/>
    <n v="0"/>
    <n v="0"/>
    <n v="0"/>
    <n v="180162843.53"/>
    <n v="180162843.53"/>
    <n v="12376757.470000001"/>
    <n v="0.93571837998147722"/>
  </r>
  <r>
    <s v="21375900"/>
    <s v="DIRECCIÓN GENERAL DE ARCHIVO NACIONAL"/>
    <x v="19"/>
    <s v="001"/>
    <x v="9"/>
    <s v="RESTRICCION AL EJERCICIO LIBERAL DE LA PROFESION"/>
    <n v="241636162"/>
    <n v="199239426"/>
    <n v="199239426"/>
    <n v="0"/>
    <n v="0"/>
    <n v="0"/>
    <n v="188001886.18000001"/>
    <n v="188001886.18000001"/>
    <n v="11237539.82"/>
    <n v="0.94359781070640114"/>
  </r>
  <r>
    <s v="21375900"/>
    <s v="DIRECCIÓN GENERAL DE ARCHIVO NACIONAL"/>
    <x v="19"/>
    <s v="001"/>
    <x v="10"/>
    <s v="DECIMOTERCER MES"/>
    <n v="139011991"/>
    <n v="137134763"/>
    <n v="137134763"/>
    <n v="0"/>
    <n v="0"/>
    <n v="0"/>
    <n v="126392057.98999999"/>
    <n v="126392057.98999999"/>
    <n v="10742705.01"/>
    <n v="0.92166315254433329"/>
  </r>
  <r>
    <s v="21375900"/>
    <s v="DIRECCIÓN GENERAL DE ARCHIVO NACIONAL"/>
    <x v="19"/>
    <s v="001"/>
    <x v="11"/>
    <s v="SALARIO ESCOLAR"/>
    <n v="116422012"/>
    <n v="106972512"/>
    <n v="106972512"/>
    <n v="0"/>
    <n v="0"/>
    <n v="0"/>
    <n v="106972511.68000001"/>
    <n v="106972511.68000001"/>
    <n v="0.32"/>
    <n v="0.99999999700857733"/>
  </r>
  <r>
    <s v="21375900"/>
    <s v="DIRECCIÓN GENERAL DE ARCHIVO NACIONAL"/>
    <x v="19"/>
    <s v="001"/>
    <x v="12"/>
    <s v="OTROS INCENTIVOS SALARIALES"/>
    <n v="63800000"/>
    <n v="54477398"/>
    <n v="54477398"/>
    <n v="0"/>
    <n v="0"/>
    <n v="0"/>
    <n v="48400144.390000001"/>
    <n v="48400144.390000001"/>
    <n v="6077253.6100000003"/>
    <n v="0.88844449564202754"/>
  </r>
  <r>
    <s v="21375900"/>
    <s v="DIRECCIÓN GENERAL DE ARCHIVO NACIONAL"/>
    <x v="19"/>
    <s v="001"/>
    <x v="13"/>
    <s v="CONTRIB. PATRONALES AL DES. Y LA SEGURIDAD SOCIAL"/>
    <n v="162411418"/>
    <n v="160214182"/>
    <n v="160214182"/>
    <n v="0"/>
    <n v="0"/>
    <n v="0"/>
    <n v="148549721"/>
    <n v="137284497"/>
    <n v="11664461"/>
    <n v="0.92719457881699885"/>
  </r>
  <r>
    <s v="21375900"/>
    <s v="DIRECCIÓN GENERAL DE ARCHIVO NACIONAL"/>
    <x v="19"/>
    <s v="001"/>
    <x v="295"/>
    <s v="CCSS CONTRIBUCION PATRONAL SEGURO SALUD (CONTRIBUCION PATRONAL SEGURO DE SALUD, SEGUN LEY NO. 17 DEL 22 DE OCTUBRE DE 1943, LEY"/>
    <n v="154082627"/>
    <n v="151998070"/>
    <n v="151998070"/>
    <n v="0"/>
    <n v="0"/>
    <n v="0"/>
    <n v="140929502"/>
    <n v="130241947"/>
    <n v="11068568"/>
    <n v="0.92717954905611633"/>
  </r>
  <r>
    <s v="21375900"/>
    <s v="DIRECCIÓN GENERAL DE ARCHIVO NACIONAL"/>
    <x v="19"/>
    <s v="001"/>
    <x v="296"/>
    <s v="BANCO POPULAR Y DE DESARROLLO COMUNAL. (BPDC) (SEGUN LEY NO. 4351 DEL 11 DE JULIO DE 1969, LEY ORGANICA DEL B.P.D.C.)."/>
    <n v="8328791"/>
    <n v="8216112"/>
    <n v="8216112"/>
    <n v="0"/>
    <n v="0"/>
    <n v="0"/>
    <n v="7620219"/>
    <n v="7042550"/>
    <n v="595893"/>
    <n v="0.92747262938966757"/>
  </r>
  <r>
    <s v="21375900"/>
    <s v="DIRECCIÓN GENERAL DE ARCHIVO NACIONAL"/>
    <x v="19"/>
    <s v="001"/>
    <x v="16"/>
    <s v="CONTRIB PATRONALES A FOND PENS Y OTROS FOND CAPIT."/>
    <n v="187243206"/>
    <n v="187707659"/>
    <n v="187707659"/>
    <n v="0"/>
    <n v="0"/>
    <n v="0"/>
    <n v="176238912.13"/>
    <n v="164777862.13"/>
    <n v="11468746.869999999"/>
    <n v="0.93890101804529991"/>
  </r>
  <r>
    <s v="21375900"/>
    <s v="DIRECCIÓN GENERAL DE ARCHIVO NACIONAL"/>
    <x v="19"/>
    <s v="001"/>
    <x v="297"/>
    <s v="CCSS CONTRIBUCION PATRONAL SEGURO PENSIONES (CONTRIBUCION PATRONAL SEGURO DE PENSIONES, SEGUN LEY NO. 17 DEL 22 DE OCTUBRE DE 1943, LEY"/>
    <n v="90284090"/>
    <n v="89062652"/>
    <n v="89062652"/>
    <n v="0"/>
    <n v="0"/>
    <n v="0"/>
    <n v="82990631.980000004"/>
    <n v="76728643.980000004"/>
    <n v="6072020.0199999996"/>
    <n v="0.93182304946410088"/>
  </r>
  <r>
    <s v="21375900"/>
    <s v="DIRECCIÓN GENERAL DE ARCHIVO NACIONAL"/>
    <x v="19"/>
    <s v="001"/>
    <x v="298"/>
    <s v="CCSS APORTE PATRONAL REGIMEN PENSIONES (APORTE PATRONAL AL REGIMEN DE PENSIONES, SEGUN LEY DE PROTECCION AL TRABAJADOR NO. 7983 DEL 16"/>
    <n v="49972744"/>
    <n v="49296671"/>
    <n v="49296671"/>
    <n v="0"/>
    <n v="0"/>
    <n v="0"/>
    <n v="45698540"/>
    <n v="42232494"/>
    <n v="3598131"/>
    <n v="0.92701066974684765"/>
  </r>
  <r>
    <s v="21375900"/>
    <s v="DIRECCIÓN GENERAL DE ARCHIVO NACIONAL"/>
    <x v="19"/>
    <s v="001"/>
    <x v="299"/>
    <s v="CCSS APORTE PATRONAL FONDO CAPITALIZACION LABORAL (APORTE PATRONAL AL FONDO DE CAPITALIZACION LABORAL, SEGUN LEY DE PROTECCION AL TRABAJADOR"/>
    <n v="24986372"/>
    <n v="24648336"/>
    <n v="24648336"/>
    <n v="0"/>
    <n v="0"/>
    <n v="0"/>
    <n v="22850323"/>
    <n v="21117307"/>
    <n v="1798013"/>
    <n v="0.92705337187873449"/>
  </r>
  <r>
    <s v="21375900"/>
    <s v="DIRECCIÓN GENERAL DE ARCHIVO NACIONAL"/>
    <x v="19"/>
    <s v="001"/>
    <x v="300"/>
    <s v="ASOCIACION DE EMPLEADOS DEL MINISTERIO DE CULTURA Y JUVENTUD (ASEMICULTURA). (APORTE PATRONAL A LA ASOCIACION DE EMPLEADOS DEL MINISTERIO DE CULTURA"/>
    <n v="22000000"/>
    <n v="24700000"/>
    <n v="24700000"/>
    <n v="0"/>
    <n v="0"/>
    <n v="0"/>
    <n v="24699417.149999999"/>
    <n v="24699417.149999999"/>
    <n v="582.85"/>
    <n v="0.99997640283400802"/>
  </r>
  <r>
    <s v="21375900"/>
    <s v="DIRECCIÓN GENERAL DE ARCHIVO NACIONAL"/>
    <x v="19"/>
    <s v="001"/>
    <x v="21"/>
    <s v="SERVICIOS"/>
    <n v="817497306"/>
    <n v="890707307"/>
    <n v="890707307"/>
    <n v="0"/>
    <n v="0"/>
    <n v="0"/>
    <n v="875003256.21000004"/>
    <n v="831160253.89999998"/>
    <n v="15704050.789999999"/>
    <n v="0.9823690109348121"/>
  </r>
  <r>
    <s v="21375900"/>
    <s v="DIRECCIÓN GENERAL DE ARCHIVO NACIONAL"/>
    <x v="19"/>
    <s v="001"/>
    <x v="24"/>
    <s v="SERVICIOS BASICOS"/>
    <n v="106838176"/>
    <n v="104254121"/>
    <n v="104254121"/>
    <n v="0"/>
    <n v="0"/>
    <n v="0"/>
    <n v="100159418.40000001"/>
    <n v="100154401.16"/>
    <n v="4094702.6"/>
    <n v="0.96072382980429138"/>
  </r>
  <r>
    <s v="21375900"/>
    <s v="DIRECCIÓN GENERAL DE ARCHIVO NACIONAL"/>
    <x v="19"/>
    <s v="001"/>
    <x v="25"/>
    <s v="SERVICIO DE AGUA Y ALCANTARILLADO"/>
    <n v="10500000"/>
    <n v="11500000"/>
    <n v="11500000"/>
    <n v="0"/>
    <n v="0"/>
    <n v="0"/>
    <n v="11497959"/>
    <n v="11497959"/>
    <n v="2041"/>
    <n v="0.99982252173913044"/>
  </r>
  <r>
    <s v="21375900"/>
    <s v="DIRECCIÓN GENERAL DE ARCHIVO NACIONAL"/>
    <x v="19"/>
    <s v="001"/>
    <x v="26"/>
    <s v="SERVICIO DE ENERGIA ELECTRICA"/>
    <n v="83988176"/>
    <n v="80154121"/>
    <n v="80154121"/>
    <n v="0"/>
    <n v="0"/>
    <n v="0"/>
    <n v="78708035"/>
    <n v="78708035"/>
    <n v="1446086"/>
    <n v="0.98195868182498069"/>
  </r>
  <r>
    <s v="21375900"/>
    <s v="DIRECCIÓN GENERAL DE ARCHIVO NACIONAL"/>
    <x v="19"/>
    <s v="001"/>
    <x v="117"/>
    <s v="SERVICIO DE CORREO"/>
    <n v="150000"/>
    <n v="450000"/>
    <n v="450000"/>
    <n v="0"/>
    <n v="0"/>
    <n v="0"/>
    <n v="383283.76"/>
    <n v="383283.76"/>
    <n v="66716.240000000005"/>
    <n v="0.8517416888888889"/>
  </r>
  <r>
    <s v="21375900"/>
    <s v="DIRECCIÓN GENERAL DE ARCHIVO NACIONAL"/>
    <x v="19"/>
    <s v="001"/>
    <x v="27"/>
    <s v="SERVICIO DE TELECOMUNICACIONES"/>
    <n v="10500000"/>
    <n v="10500000"/>
    <n v="10500000"/>
    <n v="0"/>
    <n v="0"/>
    <n v="0"/>
    <n v="7955200.6399999997"/>
    <n v="7950183.4000000004"/>
    <n v="2544799.36"/>
    <n v="0.75763815619047614"/>
  </r>
  <r>
    <s v="21375900"/>
    <s v="DIRECCIÓN GENERAL DE ARCHIVO NACIONAL"/>
    <x v="19"/>
    <s v="001"/>
    <x v="28"/>
    <s v="OTROS SERVICIOS BASICOS"/>
    <n v="1700000"/>
    <n v="1650000"/>
    <n v="1650000"/>
    <n v="0"/>
    <n v="0"/>
    <n v="0"/>
    <n v="1614940"/>
    <n v="1614940"/>
    <n v="35060"/>
    <n v="0.97875151515151515"/>
  </r>
  <r>
    <s v="21375900"/>
    <s v="DIRECCIÓN GENERAL DE ARCHIVO NACIONAL"/>
    <x v="19"/>
    <s v="001"/>
    <x v="29"/>
    <s v="SERVICIOS COMERCIALES Y FINANCIEROS"/>
    <n v="449979130"/>
    <n v="515223186"/>
    <n v="515223186"/>
    <n v="0"/>
    <n v="0"/>
    <n v="0"/>
    <n v="509770901.06999999"/>
    <n v="477260035.72000003"/>
    <n v="5452284.9299999997"/>
    <n v="0.98941762506394659"/>
  </r>
  <r>
    <s v="21375900"/>
    <s v="DIRECCIÓN GENERAL DE ARCHIVO NACIONAL"/>
    <x v="19"/>
    <s v="001"/>
    <x v="30"/>
    <s v="INFORMACION"/>
    <n v="1300000"/>
    <n v="1300000"/>
    <n v="1300000"/>
    <n v="0"/>
    <n v="0"/>
    <n v="0"/>
    <n v="1207658.3999999999"/>
    <n v="1207658.3999999999"/>
    <n v="92341.6"/>
    <n v="0.9289679999999999"/>
  </r>
  <r>
    <s v="21375900"/>
    <s v="DIRECCIÓN GENERAL DE ARCHIVO NACIONAL"/>
    <x v="19"/>
    <s v="001"/>
    <x v="32"/>
    <s v="IMPRESION, ENCUADERNACION Y OTROS"/>
    <n v="1100000"/>
    <n v="1100000"/>
    <n v="1100000"/>
    <n v="0"/>
    <n v="0"/>
    <n v="0"/>
    <n v="1036120.74"/>
    <n v="572602.65"/>
    <n v="63879.26"/>
    <n v="0.9419279454545455"/>
  </r>
  <r>
    <s v="21375900"/>
    <s v="DIRECCIÓN GENERAL DE ARCHIVO NACIONAL"/>
    <x v="19"/>
    <s v="001"/>
    <x v="33"/>
    <s v="COMIS. Y GASTOS POR SERV. FINANCIEROS Y COMERCIAL."/>
    <n v="11000000"/>
    <n v="10650000"/>
    <n v="10650000"/>
    <n v="0"/>
    <n v="0"/>
    <n v="0"/>
    <n v="10649195.779999999"/>
    <n v="10649195.779999999"/>
    <n v="804.22"/>
    <n v="0.99992448638497644"/>
  </r>
  <r>
    <s v="21375900"/>
    <s v="DIRECCIÓN GENERAL DE ARCHIVO NACIONAL"/>
    <x v="19"/>
    <s v="001"/>
    <x v="34"/>
    <s v="SERVICIOS DE TECNOLOGIAS DE INFORMACION"/>
    <n v="436579130"/>
    <n v="502173186"/>
    <n v="502173186"/>
    <n v="0"/>
    <n v="0"/>
    <n v="0"/>
    <n v="496877926.14999998"/>
    <n v="464830578.88999999"/>
    <n v="5295259.8499999996"/>
    <n v="0.9894553114391097"/>
  </r>
  <r>
    <s v="21375900"/>
    <s v="DIRECCIÓN GENERAL DE ARCHIVO NACIONAL"/>
    <x v="19"/>
    <s v="001"/>
    <x v="35"/>
    <s v="SERVICIOS DE GESTION Y APOYO"/>
    <n v="185730000"/>
    <n v="181830000"/>
    <n v="181830000"/>
    <n v="0"/>
    <n v="0"/>
    <n v="0"/>
    <n v="178839045.99000001"/>
    <n v="174364097.09"/>
    <n v="2990954.01"/>
    <n v="0.98355082214156087"/>
  </r>
  <r>
    <s v="21375900"/>
    <s v="DIRECCIÓN GENERAL DE ARCHIVO NACIONAL"/>
    <x v="19"/>
    <s v="001"/>
    <x v="38"/>
    <s v="SERVICIOS GENERALES"/>
    <n v="181900000"/>
    <n v="175800000"/>
    <n v="175800000"/>
    <n v="0"/>
    <n v="0"/>
    <n v="0"/>
    <n v="175789010.88"/>
    <n v="172213010.88"/>
    <n v="10989.12"/>
    <n v="0.99993749078498295"/>
  </r>
  <r>
    <s v="21375900"/>
    <s v="DIRECCIÓN GENERAL DE ARCHIVO NACIONAL"/>
    <x v="19"/>
    <s v="001"/>
    <x v="39"/>
    <s v="OTROS SERVICIOS DE GESTION Y APOYO"/>
    <n v="3830000"/>
    <n v="6030000"/>
    <n v="6030000"/>
    <n v="0"/>
    <n v="0"/>
    <n v="0"/>
    <n v="3050035.11"/>
    <n v="2151086.21"/>
    <n v="2979964.89"/>
    <n v="0.5058101343283582"/>
  </r>
  <r>
    <s v="21375900"/>
    <s v="DIRECCIÓN GENERAL DE ARCHIVO NACIONAL"/>
    <x v="19"/>
    <s v="001"/>
    <x v="40"/>
    <s v="GASTOS DE VIAJE Y DE TRANSPORTE"/>
    <n v="965000"/>
    <n v="1815000"/>
    <n v="1815000"/>
    <n v="0"/>
    <n v="0"/>
    <n v="0"/>
    <n v="1781420"/>
    <n v="1781420"/>
    <n v="33580"/>
    <n v="0.98149862258953169"/>
  </r>
  <r>
    <s v="21375900"/>
    <s v="DIRECCIÓN GENERAL DE ARCHIVO NACIONAL"/>
    <x v="19"/>
    <s v="001"/>
    <x v="42"/>
    <s v="VIATICOS DENTRO DEL PAIS"/>
    <n v="965000"/>
    <n v="1815000"/>
    <n v="1815000"/>
    <n v="0"/>
    <n v="0"/>
    <n v="0"/>
    <n v="1781420"/>
    <n v="1781420"/>
    <n v="33580"/>
    <n v="0.98149862258953169"/>
  </r>
  <r>
    <s v="21375900"/>
    <s v="DIRECCIÓN GENERAL DE ARCHIVO NACIONAL"/>
    <x v="19"/>
    <s v="001"/>
    <x v="45"/>
    <s v="SEGUROS, REASEGUROS Y OTRAS OBLIGACIONES"/>
    <n v="30540000"/>
    <n v="33040000"/>
    <n v="33040000"/>
    <n v="0"/>
    <n v="0"/>
    <n v="0"/>
    <n v="32988591.66"/>
    <n v="32988591.66"/>
    <n v="51408.34"/>
    <n v="0.99844405750605325"/>
  </r>
  <r>
    <s v="21375900"/>
    <s v="DIRECCIÓN GENERAL DE ARCHIVO NACIONAL"/>
    <x v="19"/>
    <s v="001"/>
    <x v="46"/>
    <s v="SEGUROS"/>
    <n v="30540000"/>
    <n v="33040000"/>
    <n v="33040000"/>
    <n v="0"/>
    <n v="0"/>
    <n v="0"/>
    <n v="32988591.66"/>
    <n v="32988591.66"/>
    <n v="51408.34"/>
    <n v="0.99844405750605325"/>
  </r>
  <r>
    <s v="21375900"/>
    <s v="DIRECCIÓN GENERAL DE ARCHIVO NACIONAL"/>
    <x v="19"/>
    <s v="001"/>
    <x v="47"/>
    <s v="CAPACITACION Y PROTOCOLO"/>
    <n v="0"/>
    <n v="3500000"/>
    <n v="3500000"/>
    <n v="0"/>
    <n v="0"/>
    <n v="0"/>
    <n v="3082099"/>
    <n v="985999"/>
    <n v="417901"/>
    <n v="0.88059971428571426"/>
  </r>
  <r>
    <s v="21375900"/>
    <s v="DIRECCIÓN GENERAL DE ARCHIVO NACIONAL"/>
    <x v="19"/>
    <s v="001"/>
    <x v="48"/>
    <s v="ACTIVIDADES DE CAPACITACION"/>
    <n v="0"/>
    <n v="3500000"/>
    <n v="3500000"/>
    <n v="0"/>
    <n v="0"/>
    <n v="0"/>
    <n v="3082099"/>
    <n v="985999"/>
    <n v="417901"/>
    <n v="0.88059971428571426"/>
  </r>
  <r>
    <s v="21375900"/>
    <s v="DIRECCIÓN GENERAL DE ARCHIVO NACIONAL"/>
    <x v="19"/>
    <s v="001"/>
    <x v="51"/>
    <s v="MANTENIMIENTO Y REPARACION"/>
    <n v="43325000"/>
    <n v="50925000"/>
    <n v="50925000"/>
    <n v="0"/>
    <n v="0"/>
    <n v="0"/>
    <n v="48297876.090000004"/>
    <n v="43541805.270000003"/>
    <n v="2627123.91"/>
    <n v="0.94841190162002953"/>
  </r>
  <r>
    <s v="21375900"/>
    <s v="DIRECCIÓN GENERAL DE ARCHIVO NACIONAL"/>
    <x v="19"/>
    <s v="001"/>
    <x v="52"/>
    <s v="MANTENIMIENTO DE EDIFICIOS, LOCALES Y TERRENOS"/>
    <n v="5000000"/>
    <n v="5600000"/>
    <n v="5600000"/>
    <n v="0"/>
    <n v="0"/>
    <n v="0"/>
    <n v="5597591.4699999997"/>
    <n v="5597591.4699999997"/>
    <n v="2408.5300000000002"/>
    <n v="0.99956990535714285"/>
  </r>
  <r>
    <s v="21375900"/>
    <s v="DIRECCIÓN GENERAL DE ARCHIVO NACIONAL"/>
    <x v="19"/>
    <s v="001"/>
    <x v="53"/>
    <s v="MANT. Y REPARACION DE MAQUINARIA Y EQUIPO DE PROD."/>
    <n v="9800000"/>
    <n v="7400000"/>
    <n v="7400000"/>
    <n v="0"/>
    <n v="0"/>
    <n v="0"/>
    <n v="7033092.04"/>
    <n v="6043777.04"/>
    <n v="366907.96"/>
    <n v="0.9504178432432433"/>
  </r>
  <r>
    <s v="21375900"/>
    <s v="DIRECCIÓN GENERAL DE ARCHIVO NACIONAL"/>
    <x v="19"/>
    <s v="001"/>
    <x v="54"/>
    <s v="MANT. Y REPARACION DE EQUIPO DE TRANSPORTE"/>
    <n v="200000"/>
    <n v="200000"/>
    <n v="200000"/>
    <n v="0"/>
    <n v="0"/>
    <n v="0"/>
    <n v="70060"/>
    <n v="70060"/>
    <n v="129940"/>
    <n v="0.3503"/>
  </r>
  <r>
    <s v="21375900"/>
    <s v="DIRECCIÓN GENERAL DE ARCHIVO NACIONAL"/>
    <x v="19"/>
    <s v="001"/>
    <x v="119"/>
    <s v="MANT. Y REPARACION DE EQUIPO DE COMUNICAC."/>
    <n v="1000000"/>
    <n v="820000"/>
    <n v="820000"/>
    <n v="0"/>
    <n v="0"/>
    <n v="0"/>
    <n v="802553.37"/>
    <n v="802553.37"/>
    <n v="17446.63"/>
    <n v="0.97872362195121954"/>
  </r>
  <r>
    <s v="21375900"/>
    <s v="DIRECCIÓN GENERAL DE ARCHIVO NACIONAL"/>
    <x v="19"/>
    <s v="001"/>
    <x v="55"/>
    <s v="MANT. Y REPARACION DE EQUIPO Y MOBILIARIO DE OFIC."/>
    <n v="15000000"/>
    <n v="11144000"/>
    <n v="11144000"/>
    <n v="0"/>
    <n v="0"/>
    <n v="0"/>
    <n v="10766374.199999999"/>
    <n v="8682204.1999999993"/>
    <n v="377625.8"/>
    <n v="0.96611398061737253"/>
  </r>
  <r>
    <s v="21375900"/>
    <s v="DIRECCIÓN GENERAL DE ARCHIVO NACIONAL"/>
    <x v="19"/>
    <s v="001"/>
    <x v="56"/>
    <s v="MANT. Y REP. DE EQUIPO DE COMPUTO Y SIST. DE INF."/>
    <n v="10375000"/>
    <n v="24475000"/>
    <n v="24475000"/>
    <n v="0"/>
    <n v="0"/>
    <n v="0"/>
    <n v="22793511.010000002"/>
    <n v="21110925.190000001"/>
    <n v="1681488.99"/>
    <n v="0.93129769193054146"/>
  </r>
  <r>
    <s v="21375900"/>
    <s v="DIRECCIÓN GENERAL DE ARCHIVO NACIONAL"/>
    <x v="19"/>
    <s v="001"/>
    <x v="57"/>
    <s v="MANTENIMIENTO Y REPARACION DE OTROS EQUIPOS"/>
    <n v="1950000"/>
    <n v="1286000"/>
    <n v="1286000"/>
    <n v="0"/>
    <n v="0"/>
    <n v="0"/>
    <n v="1234694"/>
    <n v="1234694"/>
    <n v="51306"/>
    <n v="0.96010419906687405"/>
  </r>
  <r>
    <s v="21375900"/>
    <s v="DIRECCIÓN GENERAL DE ARCHIVO NACIONAL"/>
    <x v="19"/>
    <s v="001"/>
    <x v="58"/>
    <s v="IMPUESTOS"/>
    <n v="120000"/>
    <n v="120000"/>
    <n v="120000"/>
    <n v="0"/>
    <n v="0"/>
    <n v="0"/>
    <n v="83904"/>
    <n v="83904"/>
    <n v="36096"/>
    <n v="0.69920000000000004"/>
  </r>
  <r>
    <s v="21375900"/>
    <s v="DIRECCIÓN GENERAL DE ARCHIVO NACIONAL"/>
    <x v="19"/>
    <s v="001"/>
    <x v="59"/>
    <s v="OTROS IMPUESTOS"/>
    <n v="120000"/>
    <n v="120000"/>
    <n v="120000"/>
    <n v="0"/>
    <n v="0"/>
    <n v="0"/>
    <n v="83904"/>
    <n v="83904"/>
    <n v="36096"/>
    <n v="0.69920000000000004"/>
  </r>
  <r>
    <s v="21375900"/>
    <s v="DIRECCIÓN GENERAL DE ARCHIVO NACIONAL"/>
    <x v="19"/>
    <s v="001"/>
    <x v="62"/>
    <s v="MATERIALES Y SUMINISTROS"/>
    <n v="22925954"/>
    <n v="22925954"/>
    <n v="22925954"/>
    <n v="0"/>
    <n v="0"/>
    <n v="0"/>
    <n v="22338672.059999999"/>
    <n v="18856667.170000002"/>
    <n v="587281.93999999994"/>
    <n v="0.97438353317816129"/>
  </r>
  <r>
    <s v="21375900"/>
    <s v="DIRECCIÓN GENERAL DE ARCHIVO NACIONAL"/>
    <x v="19"/>
    <s v="001"/>
    <x v="63"/>
    <s v="PRODUCTOS QUIMICOS Y CONEXOS"/>
    <n v="3759190"/>
    <n v="3859190"/>
    <n v="3859190"/>
    <n v="0"/>
    <n v="0"/>
    <n v="0"/>
    <n v="3810477.26"/>
    <n v="3810477.26"/>
    <n v="48712.74"/>
    <n v="0.98737747040182"/>
  </r>
  <r>
    <s v="21375900"/>
    <s v="DIRECCIÓN GENERAL DE ARCHIVO NACIONAL"/>
    <x v="19"/>
    <s v="001"/>
    <x v="64"/>
    <s v="COMBUSTIBLES Y LUBRICANTES"/>
    <n v="1200000"/>
    <n v="1300000"/>
    <n v="1300000"/>
    <n v="0"/>
    <n v="0"/>
    <n v="0"/>
    <n v="1293750"/>
    <n v="1293750"/>
    <n v="6250"/>
    <n v="0.99519230769230771"/>
  </r>
  <r>
    <s v="21375900"/>
    <s v="DIRECCIÓN GENERAL DE ARCHIVO NACIONAL"/>
    <x v="19"/>
    <s v="001"/>
    <x v="120"/>
    <s v="PRODUCTOS FARMACEUTICOS Y MEDICINALES"/>
    <n v="200000"/>
    <n v="200000"/>
    <n v="200000"/>
    <n v="0"/>
    <n v="0"/>
    <n v="0"/>
    <n v="197277.25"/>
    <n v="197277.25"/>
    <n v="2722.75"/>
    <n v="0.98638625000000002"/>
  </r>
  <r>
    <s v="21375900"/>
    <s v="DIRECCIÓN GENERAL DE ARCHIVO NACIONAL"/>
    <x v="19"/>
    <s v="001"/>
    <x v="65"/>
    <s v="TINTAS, PINTURAS Y DILUYENTES"/>
    <n v="2000000"/>
    <n v="2000000"/>
    <n v="2000000"/>
    <n v="0"/>
    <n v="0"/>
    <n v="0"/>
    <n v="1963590.35"/>
    <n v="1963590.35"/>
    <n v="36409.65"/>
    <n v="0.98179517500000002"/>
  </r>
  <r>
    <s v="21375900"/>
    <s v="DIRECCIÓN GENERAL DE ARCHIVO NACIONAL"/>
    <x v="19"/>
    <s v="001"/>
    <x v="144"/>
    <s v="OTROS PRODUCTOS QUIMICOS Y CONEXOS"/>
    <n v="359190"/>
    <n v="359190"/>
    <n v="359190"/>
    <n v="0"/>
    <n v="0"/>
    <n v="0"/>
    <n v="355859.66"/>
    <n v="355859.66"/>
    <n v="3330.34"/>
    <n v="0.9907281939920376"/>
  </r>
  <r>
    <s v="21375900"/>
    <s v="DIRECCIÓN GENERAL DE ARCHIVO NACIONAL"/>
    <x v="19"/>
    <s v="001"/>
    <x v="69"/>
    <s v="MATERIALES Y PROD DE USO EN LA CONSTRUC Y MANT."/>
    <n v="3350000"/>
    <n v="3350000"/>
    <n v="3350000"/>
    <n v="0"/>
    <n v="0"/>
    <n v="0"/>
    <n v="3317687.3"/>
    <n v="3317687.3"/>
    <n v="32312.7"/>
    <n v="0.99035441791044776"/>
  </r>
  <r>
    <s v="21375900"/>
    <s v="DIRECCIÓN GENERAL DE ARCHIVO NACIONAL"/>
    <x v="19"/>
    <s v="001"/>
    <x v="121"/>
    <s v="MATERIALES Y PRODUCTOS METALICOS"/>
    <n v="0"/>
    <n v="200000"/>
    <n v="200000"/>
    <n v="0"/>
    <n v="0"/>
    <n v="0"/>
    <n v="180445.4"/>
    <n v="180445.4"/>
    <n v="19554.599999999999"/>
    <n v="0.902227"/>
  </r>
  <r>
    <s v="21375900"/>
    <s v="DIRECCIÓN GENERAL DE ARCHIVO NACIONAL"/>
    <x v="19"/>
    <s v="001"/>
    <x v="70"/>
    <s v="MAT. Y PROD. ELECTRICOS, TELEFONICOS Y DE COMPUTO"/>
    <n v="1250000"/>
    <n v="1250000"/>
    <n v="1250000"/>
    <n v="0"/>
    <n v="0"/>
    <n v="0"/>
    <n v="1246617.54"/>
    <n v="1246617.54"/>
    <n v="3382.46"/>
    <n v="0.997294032"/>
  </r>
  <r>
    <s v="21375900"/>
    <s v="DIRECCIÓN GENERAL DE ARCHIVO NACIONAL"/>
    <x v="19"/>
    <s v="001"/>
    <x v="148"/>
    <s v="MATERIALES Y PRODUCTOS DE PLASTICO"/>
    <n v="600000"/>
    <n v="600000"/>
    <n v="600000"/>
    <n v="0"/>
    <n v="0"/>
    <n v="0"/>
    <n v="595438.69999999995"/>
    <n v="595438.69999999995"/>
    <n v="4561.3"/>
    <n v="0.9923978333333332"/>
  </r>
  <r>
    <s v="21375900"/>
    <s v="DIRECCIÓN GENERAL DE ARCHIVO NACIONAL"/>
    <x v="19"/>
    <s v="001"/>
    <x v="149"/>
    <s v="OTROS MAT. Y PROD.DE USO EN LA CONSTRU. Y MANTENIM"/>
    <n v="1500000"/>
    <n v="1300000"/>
    <n v="1300000"/>
    <n v="0"/>
    <n v="0"/>
    <n v="0"/>
    <n v="1295185.6599999999"/>
    <n v="1295185.6599999999"/>
    <n v="4814.34"/>
    <n v="0.99629666153846153"/>
  </r>
  <r>
    <s v="21375900"/>
    <s v="DIRECCIÓN GENERAL DE ARCHIVO NACIONAL"/>
    <x v="19"/>
    <s v="001"/>
    <x v="71"/>
    <s v="HERRAMIENTAS, REPUESTOS Y ACCESORIOS"/>
    <n v="4150000"/>
    <n v="4150000"/>
    <n v="4150000"/>
    <n v="0"/>
    <n v="0"/>
    <n v="0"/>
    <n v="3758715.37"/>
    <n v="2367825.63"/>
    <n v="391284.63"/>
    <n v="0.90571454698795184"/>
  </r>
  <r>
    <s v="21375900"/>
    <s v="DIRECCIÓN GENERAL DE ARCHIVO NACIONAL"/>
    <x v="19"/>
    <s v="001"/>
    <x v="72"/>
    <s v="HERRAMIENTAS E INSTRUMENTOS"/>
    <n v="450000"/>
    <n v="450000"/>
    <n v="450000"/>
    <n v="0"/>
    <n v="0"/>
    <n v="0"/>
    <n v="448879.91"/>
    <n v="448879.91"/>
    <n v="1120.0899999999999"/>
    <n v="0.99751091111111101"/>
  </r>
  <r>
    <s v="21375900"/>
    <s v="DIRECCIÓN GENERAL DE ARCHIVO NACIONAL"/>
    <x v="19"/>
    <s v="001"/>
    <x v="73"/>
    <s v="REPUESTOS Y ACCESORIOS"/>
    <n v="3700000"/>
    <n v="3700000"/>
    <n v="3700000"/>
    <n v="0"/>
    <n v="0"/>
    <n v="0"/>
    <n v="3309835.46"/>
    <n v="1918945.72"/>
    <n v="390164.54"/>
    <n v="0.89455012432432435"/>
  </r>
  <r>
    <s v="21375900"/>
    <s v="DIRECCIÓN GENERAL DE ARCHIVO NACIONAL"/>
    <x v="19"/>
    <s v="001"/>
    <x v="74"/>
    <s v="UTILES, MATERIALES Y SUMINISTROS DIVERSOS"/>
    <n v="11666764"/>
    <n v="11566764"/>
    <n v="11566764"/>
    <n v="0"/>
    <n v="0"/>
    <n v="0"/>
    <n v="11451792.130000001"/>
    <n v="9360676.9800000004"/>
    <n v="114971.87"/>
    <n v="0.9900601525197541"/>
  </r>
  <r>
    <s v="21375900"/>
    <s v="DIRECCIÓN GENERAL DE ARCHIVO NACIONAL"/>
    <x v="19"/>
    <s v="001"/>
    <x v="75"/>
    <s v="UTILES Y MATERIALES DE OFICINA Y COMPUTO"/>
    <n v="2260000"/>
    <n v="2260000"/>
    <n v="2260000"/>
    <n v="0"/>
    <n v="0"/>
    <n v="0"/>
    <n v="2255866.6"/>
    <n v="2157106.62"/>
    <n v="4133.3999999999996"/>
    <n v="0.99817106194690275"/>
  </r>
  <r>
    <s v="21375900"/>
    <s v="DIRECCIÓN GENERAL DE ARCHIVO NACIONAL"/>
    <x v="19"/>
    <s v="001"/>
    <x v="150"/>
    <s v="UTILES Y MATERIALES MEDICO, HOSPITALARIO Y DE INV."/>
    <n v="350000"/>
    <n v="250000"/>
    <n v="250000"/>
    <n v="0"/>
    <n v="0"/>
    <n v="0"/>
    <n v="223200"/>
    <n v="223200"/>
    <n v="26800"/>
    <n v="0.89280000000000004"/>
  </r>
  <r>
    <s v="21375900"/>
    <s v="DIRECCIÓN GENERAL DE ARCHIVO NACIONAL"/>
    <x v="19"/>
    <s v="001"/>
    <x v="76"/>
    <s v="PRODUCTOS DE PAPEL, CARTON E IMPRESOS"/>
    <n v="4936564"/>
    <n v="4936564"/>
    <n v="4936564"/>
    <n v="0"/>
    <n v="0"/>
    <n v="0"/>
    <n v="4908864.2"/>
    <n v="4692112.6500000004"/>
    <n v="27699.8"/>
    <n v="0.99438885022051782"/>
  </r>
  <r>
    <s v="21375900"/>
    <s v="DIRECCIÓN GENERAL DE ARCHIVO NACIONAL"/>
    <x v="19"/>
    <s v="001"/>
    <x v="122"/>
    <s v="TEXTILES Y VESTUARIO"/>
    <n v="2300000"/>
    <n v="2300000"/>
    <n v="2300000"/>
    <n v="0"/>
    <n v="0"/>
    <n v="0"/>
    <n v="2298998"/>
    <n v="1497657.01"/>
    <n v="1002"/>
    <n v="0.99956434782608694"/>
  </r>
  <r>
    <s v="21375900"/>
    <s v="DIRECCIÓN GENERAL DE ARCHIVO NACIONAL"/>
    <x v="19"/>
    <s v="001"/>
    <x v="77"/>
    <s v="UTILES Y MATERIALES DE LIMPIEZA"/>
    <n v="1245200"/>
    <n v="1245200"/>
    <n v="1245200"/>
    <n v="0"/>
    <n v="0"/>
    <n v="0"/>
    <n v="1240839.99"/>
    <n v="335580.81"/>
    <n v="4360.01"/>
    <n v="0.99649854641824609"/>
  </r>
  <r>
    <s v="21375900"/>
    <s v="DIRECCIÓN GENERAL DE ARCHIVO NACIONAL"/>
    <x v="19"/>
    <s v="001"/>
    <x v="78"/>
    <s v="UTILES Y MATERIALES DE RESGUARDO Y SEGURIDAD"/>
    <n v="350000"/>
    <n v="350000"/>
    <n v="350000"/>
    <n v="0"/>
    <n v="0"/>
    <n v="0"/>
    <n v="299480.84999999998"/>
    <n v="230477.4"/>
    <n v="50519.15"/>
    <n v="0.85565957142857141"/>
  </r>
  <r>
    <s v="21375900"/>
    <s v="DIRECCIÓN GENERAL DE ARCHIVO NACIONAL"/>
    <x v="19"/>
    <s v="001"/>
    <x v="123"/>
    <s v="OTROS UTILES, MATERIALES Y SUMINISTROS DIVERSOS"/>
    <n v="225000"/>
    <n v="225000"/>
    <n v="225000"/>
    <n v="0"/>
    <n v="0"/>
    <n v="0"/>
    <n v="224542.49"/>
    <n v="224542.49"/>
    <n v="457.51"/>
    <n v="0.99796662222222221"/>
  </r>
  <r>
    <s v="21375900"/>
    <s v="DIRECCIÓN GENERAL DE ARCHIVO NACIONAL"/>
    <x v="19"/>
    <s v="001"/>
    <x v="80"/>
    <s v="TRANSFERENCIAS CORRIENTES"/>
    <n v="45579678"/>
    <n v="97028304"/>
    <n v="97028304"/>
    <n v="0"/>
    <n v="0"/>
    <n v="0"/>
    <n v="69584561.719999999"/>
    <n v="69584561.719999999"/>
    <n v="27443742.280000001"/>
    <n v="0.71715735359035027"/>
  </r>
  <r>
    <s v="21375900"/>
    <s v="DIRECCIÓN GENERAL DE ARCHIVO NACIONAL"/>
    <x v="19"/>
    <s v="001"/>
    <x v="81"/>
    <s v="TRANSFERENCIAS CORRIENTES AL SECTOR PUBLICO"/>
    <n v="30316798"/>
    <n v="29906648"/>
    <n v="29906648"/>
    <n v="0"/>
    <n v="0"/>
    <n v="0"/>
    <n v="27512021.289999999"/>
    <n v="27512021.289999999"/>
    <n v="2394626.71"/>
    <n v="0.91992995303251635"/>
  </r>
  <r>
    <s v="21375900"/>
    <s v="DIRECCIÓN GENERAL DE ARCHIVO NACIONAL"/>
    <x v="19"/>
    <s v="001"/>
    <x v="301"/>
    <s v="CCSS CONTRIBUCION ESTATAL SEGURO PENSIONES (CONTRIBUCION ESTATAL AL SEGURO DE PENSIONES, SEGUN LEY NO. 17 DEL 22 DE OCTUBRE DE 1943, LEY"/>
    <n v="26152403"/>
    <n v="25798592"/>
    <n v="25798592"/>
    <n v="0"/>
    <n v="0"/>
    <n v="0"/>
    <n v="23732897.48"/>
    <n v="23732897.48"/>
    <n v="2065694.52"/>
    <n v="0.91992995121594234"/>
  </r>
  <r>
    <s v="21375900"/>
    <s v="DIRECCIÓN GENERAL DE ARCHIVO NACIONAL"/>
    <x v="19"/>
    <s v="001"/>
    <x v="302"/>
    <s v="CCSS CONTRIBUCION ESTATAL SEGURO SALUD (CONTRIBUCION ESTATAL AL SEGURO DE SALUD, SEGUN LEY NO. 17 DEL 22 DE OCTUBRE DE 1943, LEY"/>
    <n v="4164395"/>
    <n v="4108056"/>
    <n v="4108056"/>
    <n v="0"/>
    <n v="0"/>
    <n v="0"/>
    <n v="3779123.81"/>
    <n v="3779123.81"/>
    <n v="328932.19"/>
    <n v="0.9199299644406016"/>
  </r>
  <r>
    <s v="21375900"/>
    <s v="DIRECCIÓN GENERAL DE ARCHIVO NACIONAL"/>
    <x v="19"/>
    <s v="001"/>
    <x v="88"/>
    <s v="PRESTACIONES"/>
    <n v="11800000"/>
    <n v="21793605"/>
    <n v="21793605"/>
    <n v="0"/>
    <n v="0"/>
    <n v="0"/>
    <n v="18024746.449999999"/>
    <n v="18024746.449999999"/>
    <n v="3768858.55"/>
    <n v="0.82706585028039181"/>
  </r>
  <r>
    <s v="21375900"/>
    <s v="DIRECCIÓN GENERAL DE ARCHIVO NACIONAL"/>
    <x v="19"/>
    <s v="001"/>
    <x v="89"/>
    <s v="PRESTACIONES LEGALES"/>
    <n v="6800000"/>
    <n v="10539111"/>
    <n v="10539111"/>
    <n v="0"/>
    <n v="0"/>
    <n v="0"/>
    <n v="9083405.3499999996"/>
    <n v="9083405.3499999996"/>
    <n v="1455705.65"/>
    <n v="0.86187585935853595"/>
  </r>
  <r>
    <s v="21375900"/>
    <s v="DIRECCIÓN GENERAL DE ARCHIVO NACIONAL"/>
    <x v="19"/>
    <s v="001"/>
    <x v="90"/>
    <s v="OTRAS PRESTACIONES"/>
    <n v="5000000"/>
    <n v="11254494"/>
    <n v="11254494"/>
    <n v="0"/>
    <n v="0"/>
    <n v="0"/>
    <n v="8941341.0999999996"/>
    <n v="8941341.0999999996"/>
    <n v="2313152.9"/>
    <n v="0.79446851186734824"/>
  </r>
  <r>
    <s v="21375900"/>
    <s v="DIRECCIÓN GENERAL DE ARCHIVO NACIONAL"/>
    <x v="19"/>
    <s v="001"/>
    <x v="95"/>
    <s v="OTRAS TRANSFERENCIAS CORRIENTES AL SECTOR PRIVADO"/>
    <n v="0"/>
    <n v="24242671"/>
    <n v="24242671"/>
    <n v="0"/>
    <n v="0"/>
    <n v="0"/>
    <n v="2964518.49"/>
    <n v="2964518.49"/>
    <n v="21278152.510000002"/>
    <n v="0.12228514300260067"/>
  </r>
  <r>
    <s v="21375900"/>
    <s v="DIRECCIÓN GENERAL DE ARCHIVO NACIONAL"/>
    <x v="19"/>
    <s v="001"/>
    <x v="96"/>
    <s v="INDEMNIZACIONES"/>
    <n v="0"/>
    <n v="22892671"/>
    <n v="22892671"/>
    <n v="0"/>
    <n v="0"/>
    <n v="0"/>
    <n v="1617568.66"/>
    <n v="1617568.66"/>
    <n v="21275102.34"/>
    <n v="7.0658799927714858E-2"/>
  </r>
  <r>
    <s v="21375900"/>
    <s v="DIRECCIÓN GENERAL DE ARCHIVO NACIONAL"/>
    <x v="19"/>
    <s v="001"/>
    <x v="303"/>
    <s v="REINTEGROS O DEVOLUCIONES"/>
    <n v="0"/>
    <n v="1350000"/>
    <n v="1350000"/>
    <n v="0"/>
    <n v="0"/>
    <n v="0"/>
    <n v="1346949.83"/>
    <n v="1346949.83"/>
    <n v="3050.17"/>
    <n v="0.99774061481481491"/>
  </r>
  <r>
    <s v="21375900"/>
    <s v="DIRECCIÓN GENERAL DE ARCHIVO NACIONAL"/>
    <x v="19"/>
    <s v="001"/>
    <x v="97"/>
    <s v="TRANSFERENCIAS CORRIENTES AL SECTOR EXTERNO"/>
    <n v="3462880"/>
    <n v="21085380"/>
    <n v="21085380"/>
    <n v="0"/>
    <n v="0"/>
    <n v="0"/>
    <n v="21083275.489999998"/>
    <n v="21083275.489999998"/>
    <n v="2104.5100000000002"/>
    <n v="0.99990019103283878"/>
  </r>
  <r>
    <s v="21375900"/>
    <s v="DIRECCIÓN GENERAL DE ARCHIVO NACIONAL"/>
    <x v="19"/>
    <s v="001"/>
    <x v="304"/>
    <s v="ASOCIACION LATINOAMERICANA DE ARCHIVOS (PARA LA CUOTA DE MEMBRESIA ANUAL A LA ASOCIACION LATINOAMERICANA DE ARCHIVOS)."/>
    <n v="276316"/>
    <n v="276316"/>
    <n v="276316"/>
    <n v="0"/>
    <n v="0"/>
    <n v="0"/>
    <n v="275944"/>
    <n v="275944"/>
    <n v="372"/>
    <n v="0.99865371531145497"/>
  </r>
  <r>
    <s v="21375900"/>
    <s v="DIRECCIÓN GENERAL DE ARCHIVO NACIONAL"/>
    <x v="19"/>
    <s v="001"/>
    <x v="305"/>
    <s v="ORGANIZACION DE ESTADOS IBEROAMERICANOS (CUOTA ANUAL DEL PROGRAMA AYUDAS PARA EL DESARROLLO DE LOS ARCHIVOS"/>
    <n v="3186564"/>
    <n v="20809064"/>
    <n v="20809064"/>
    <n v="0"/>
    <n v="0"/>
    <n v="0"/>
    <n v="20807331.489999998"/>
    <n v="20807331.489999998"/>
    <n v="1732.51"/>
    <n v="0.99991674253104312"/>
  </r>
  <r>
    <s v="21375900"/>
    <s v="DIRECCIÓN GENERAL DE ARCHIVO NACIONAL"/>
    <x v="19"/>
    <s v="280"/>
    <x v="100"/>
    <s v="BIENES DURADEROS"/>
    <n v="652200000"/>
    <n v="652200000"/>
    <n v="652200000"/>
    <n v="0"/>
    <n v="0"/>
    <n v="0"/>
    <n v="642583117.36000001"/>
    <n v="611966196.99000001"/>
    <n v="9616882.6400000006"/>
    <n v="0.98525470309720942"/>
  </r>
  <r>
    <s v="21375900"/>
    <s v="DIRECCIÓN GENERAL DE ARCHIVO NACIONAL"/>
    <x v="19"/>
    <s v="280"/>
    <x v="101"/>
    <s v="MAQUINARIA, EQUIPO Y MOBILIARIO"/>
    <n v="74884260"/>
    <n v="91984260"/>
    <n v="91984260"/>
    <n v="0"/>
    <n v="0"/>
    <n v="0"/>
    <n v="88437334.989999995"/>
    <n v="79416706.409999996"/>
    <n v="3546925.01"/>
    <n v="0.96143987014734911"/>
  </r>
  <r>
    <s v="21375900"/>
    <s v="DIRECCIÓN GENERAL DE ARCHIVO NACIONAL"/>
    <x v="19"/>
    <s v="280"/>
    <x v="124"/>
    <s v="EQUIPO DE TRANSPORTE"/>
    <n v="716960"/>
    <n v="716960"/>
    <n v="716960"/>
    <n v="0"/>
    <n v="0"/>
    <n v="0"/>
    <n v="688710"/>
    <n v="688710"/>
    <n v="28250"/>
    <n v="0.9605975228743584"/>
  </r>
  <r>
    <s v="21375900"/>
    <s v="DIRECCIÓN GENERAL DE ARCHIVO NACIONAL"/>
    <x v="19"/>
    <s v="280"/>
    <x v="103"/>
    <s v="EQUIPO DE COMUNICACION"/>
    <n v="4000000"/>
    <n v="1100000"/>
    <n v="1100000"/>
    <n v="0"/>
    <n v="0"/>
    <n v="0"/>
    <n v="982617.59999999998"/>
    <n v="312966.03999999998"/>
    <n v="117382.39999999999"/>
    <n v="0.89328872727272723"/>
  </r>
  <r>
    <s v="21375900"/>
    <s v="DIRECCIÓN GENERAL DE ARCHIVO NACIONAL"/>
    <x v="19"/>
    <s v="280"/>
    <x v="104"/>
    <s v="EQUIPO Y MOBILIARIO DE OFICINA"/>
    <n v="46842800"/>
    <n v="66842800"/>
    <n v="66842800"/>
    <n v="0"/>
    <n v="0"/>
    <n v="0"/>
    <n v="64901305.810000002"/>
    <n v="63807465.810000002"/>
    <n v="1941494.19"/>
    <n v="0.97095432582118046"/>
  </r>
  <r>
    <s v="21375900"/>
    <s v="DIRECCIÓN GENERAL DE ARCHIVO NACIONAL"/>
    <x v="19"/>
    <s v="280"/>
    <x v="105"/>
    <s v="EQUIPO Y PROGRAMAS DE COMPUTO"/>
    <n v="20500000"/>
    <n v="20500000"/>
    <n v="20500000"/>
    <n v="0"/>
    <n v="0"/>
    <n v="0"/>
    <n v="19131633.18"/>
    <n v="12455234.560000001"/>
    <n v="1368366.82"/>
    <n v="0.93325039902439022"/>
  </r>
  <r>
    <s v="21375900"/>
    <s v="DIRECCIÓN GENERAL DE ARCHIVO NACIONAL"/>
    <x v="19"/>
    <s v="280"/>
    <x v="205"/>
    <s v="EQUIPO SANITARIO, DE LABORATORIO E INVESTIGACION"/>
    <n v="2000000"/>
    <n v="2000000"/>
    <n v="2000000"/>
    <n v="0"/>
    <n v="0"/>
    <n v="0"/>
    <n v="1991668.4"/>
    <n v="1730930"/>
    <n v="8331.6"/>
    <n v="0.9958342"/>
  </r>
  <r>
    <s v="21375900"/>
    <s v="DIRECCIÓN GENERAL DE ARCHIVO NACIONAL"/>
    <x v="19"/>
    <s v="280"/>
    <x v="106"/>
    <s v="MAQUINARIA, EQUIPO Y MOBILIARIO DIVERSO"/>
    <n v="824500"/>
    <n v="824500"/>
    <n v="824500"/>
    <n v="0"/>
    <n v="0"/>
    <n v="0"/>
    <n v="741400"/>
    <n v="421400"/>
    <n v="83100"/>
    <n v="0.89921164342025472"/>
  </r>
  <r>
    <s v="21375900"/>
    <s v="DIRECCIÓN GENERAL DE ARCHIVO NACIONAL"/>
    <x v="19"/>
    <s v="280"/>
    <x v="107"/>
    <s v="CONSTRUCCIONES, ADICIONES Y MEJORAS"/>
    <n v="524815740"/>
    <n v="527715740"/>
    <n v="527715740"/>
    <n v="0"/>
    <n v="0"/>
    <n v="0"/>
    <n v="525581542.69999999"/>
    <n v="522131991.69999999"/>
    <n v="2134197.2999999998"/>
    <n v="0.99595578236874271"/>
  </r>
  <r>
    <s v="21375900"/>
    <s v="DIRECCIÓN GENERAL DE ARCHIVO NACIONAL"/>
    <x v="19"/>
    <s v="280"/>
    <x v="108"/>
    <s v="EDIFICIOS"/>
    <n v="514815740"/>
    <n v="517715740"/>
    <n v="517715740"/>
    <n v="0"/>
    <n v="0"/>
    <n v="0"/>
    <n v="515581551.19999999"/>
    <n v="512132000.19999999"/>
    <n v="2134188.7999999998"/>
    <n v="0.99587768221997652"/>
  </r>
  <r>
    <s v="21375900"/>
    <s v="DIRECCIÓN GENERAL DE ARCHIVO NACIONAL"/>
    <x v="19"/>
    <s v="280"/>
    <x v="306"/>
    <s v="INSTALACIONES"/>
    <n v="10000000"/>
    <n v="10000000"/>
    <n v="10000000"/>
    <n v="0"/>
    <n v="0"/>
    <n v="0"/>
    <n v="9999991.5"/>
    <n v="9999991.5"/>
    <n v="8.5"/>
    <n v="0.99999914999999995"/>
  </r>
  <r>
    <s v="21375900"/>
    <s v="DIRECCIÓN GENERAL DE ARCHIVO NACIONAL"/>
    <x v="19"/>
    <s v="280"/>
    <x v="110"/>
    <s v="BIENES DURADEROS DIVERSOS"/>
    <n v="52500000"/>
    <n v="32500000"/>
    <n v="32500000"/>
    <n v="0"/>
    <n v="0"/>
    <n v="0"/>
    <n v="28564239.670000002"/>
    <n v="10417498.880000001"/>
    <n v="3935760.33"/>
    <n v="0.87889968215384617"/>
  </r>
  <r>
    <s v="21375900"/>
    <s v="DIRECCIÓN GENERAL DE ARCHIVO NACIONAL"/>
    <x v="19"/>
    <s v="280"/>
    <x v="111"/>
    <s v="BIENES INTANGIBLES"/>
    <n v="52500000"/>
    <n v="32500000"/>
    <n v="32500000"/>
    <n v="0"/>
    <n v="0"/>
    <n v="0"/>
    <n v="28564239.670000002"/>
    <n v="10417498.880000001"/>
    <n v="3935760.33"/>
    <n v="0.87889968215384617"/>
  </r>
  <r>
    <s v="21376000"/>
    <s v="CONSEJO NAC.POLÍTICA PÚBLICA PERSONA JOV"/>
    <x v="20"/>
    <s v="001"/>
    <x v="0"/>
    <s v=""/>
    <n v="1885087285"/>
    <n v="1838607311"/>
    <n v="1838607311"/>
    <n v="0"/>
    <n v="0"/>
    <n v="0"/>
    <n v="1372824204.79"/>
    <n v="1354978592.23"/>
    <n v="465783106.20999998"/>
    <n v="0.74666525939317341"/>
  </r>
  <r>
    <s v="21376000"/>
    <s v="CONSEJO NAC.POLÍTICA PÚBLICA PERSONA JOV"/>
    <x v="20"/>
    <s v="001"/>
    <x v="1"/>
    <s v="REMUNERACIONES"/>
    <n v="852315848"/>
    <n v="818454692"/>
    <n v="818454692"/>
    <n v="0"/>
    <n v="0"/>
    <n v="0"/>
    <n v="756607331.61000001"/>
    <n v="740540656.41999996"/>
    <n v="61847360.390000001"/>
    <n v="0.9244339839522846"/>
  </r>
  <r>
    <s v="21376000"/>
    <s v="CONSEJO NAC.POLÍTICA PÚBLICA PERSONA JOV"/>
    <x v="20"/>
    <s v="001"/>
    <x v="2"/>
    <s v="REMUNERACIONES BASICAS"/>
    <n v="455512332"/>
    <n v="427735346"/>
    <n v="427735346"/>
    <n v="0"/>
    <n v="0"/>
    <n v="0"/>
    <n v="412676050.02999997"/>
    <n v="405987741.74000001"/>
    <n v="15059295.970000001"/>
    <n v="0.96479295875164817"/>
  </r>
  <r>
    <s v="21376000"/>
    <s v="CONSEJO NAC.POLÍTICA PÚBLICA PERSONA JOV"/>
    <x v="20"/>
    <s v="001"/>
    <x v="3"/>
    <s v="SUELDOS PARA CARGOS FIJOS"/>
    <n v="455512332"/>
    <n v="427735346"/>
    <n v="427735346"/>
    <n v="0"/>
    <n v="0"/>
    <n v="0"/>
    <n v="412676050.02999997"/>
    <n v="405987741.74000001"/>
    <n v="15059295.970000001"/>
    <n v="0.96479295875164817"/>
  </r>
  <r>
    <s v="21376000"/>
    <s v="CONSEJO NAC.POLÍTICA PÚBLICA PERSONA JOV"/>
    <x v="20"/>
    <s v="001"/>
    <x v="5"/>
    <s v="REMUNERACIONES EVENTUALES"/>
    <n v="9600000"/>
    <n v="9600000"/>
    <n v="9600000"/>
    <n v="0"/>
    <n v="0"/>
    <n v="0"/>
    <n v="6193152.8600000003"/>
    <n v="6122597.96"/>
    <n v="3406847.14"/>
    <n v="0.64512008958333333"/>
  </r>
  <r>
    <s v="21376000"/>
    <s v="CONSEJO NAC.POLÍTICA PÚBLICA PERSONA JOV"/>
    <x v="20"/>
    <s v="001"/>
    <x v="294"/>
    <s v="DIETAS"/>
    <n v="9600000"/>
    <n v="9600000"/>
    <n v="9600000"/>
    <n v="0"/>
    <n v="0"/>
    <n v="0"/>
    <n v="6193152.8600000003"/>
    <n v="6122597.96"/>
    <n v="3406847.14"/>
    <n v="0.64512008958333333"/>
  </r>
  <r>
    <s v="21376000"/>
    <s v="CONSEJO NAC.POLÍTICA PÚBLICA PERSONA JOV"/>
    <x v="20"/>
    <s v="001"/>
    <x v="7"/>
    <s v="INCENTIVOS SALARIALES"/>
    <n v="251845980"/>
    <n v="229495117"/>
    <n v="229495117"/>
    <n v="0"/>
    <n v="0"/>
    <n v="0"/>
    <n v="215059537.09"/>
    <n v="215059537.09"/>
    <n v="14435579.91"/>
    <n v="0.93709853133825072"/>
  </r>
  <r>
    <s v="21376000"/>
    <s v="CONSEJO NAC.POLÍTICA PÚBLICA PERSONA JOV"/>
    <x v="20"/>
    <s v="001"/>
    <x v="8"/>
    <s v="RETRIBUCION POR AÑOS SERVIDOS"/>
    <n v="57900000"/>
    <n v="56838331"/>
    <n v="56838331"/>
    <n v="0"/>
    <n v="0"/>
    <n v="0"/>
    <n v="50486298.350000001"/>
    <n v="50486298.350000001"/>
    <n v="6352032.6500000004"/>
    <n v="0.88824385694928309"/>
  </r>
  <r>
    <s v="21376000"/>
    <s v="CONSEJO NAC.POLÍTICA PÚBLICA PERSONA JOV"/>
    <x v="20"/>
    <s v="001"/>
    <x v="9"/>
    <s v="RESTRICCION AL EJERCICIO LIBERAL DE LA PROFESION"/>
    <n v="88159380"/>
    <n v="63709380"/>
    <n v="63709380"/>
    <n v="0"/>
    <n v="0"/>
    <n v="0"/>
    <n v="62459356.030000001"/>
    <n v="62459356.030000001"/>
    <n v="1250023.97"/>
    <n v="0.98037927900098853"/>
  </r>
  <r>
    <s v="21376000"/>
    <s v="CONSEJO NAC.POLÍTICA PÚBLICA PERSONA JOV"/>
    <x v="20"/>
    <s v="001"/>
    <x v="10"/>
    <s v="DECIMOTERCER MES"/>
    <n v="52261543"/>
    <n v="52422349"/>
    <n v="52422349"/>
    <n v="0"/>
    <n v="0"/>
    <n v="0"/>
    <n v="48000076.770000003"/>
    <n v="48000076.770000003"/>
    <n v="4422272.2300000004"/>
    <n v="0.91564147135032048"/>
  </r>
  <r>
    <s v="21376000"/>
    <s v="CONSEJO NAC.POLÍTICA PÚBLICA PERSONA JOV"/>
    <x v="20"/>
    <s v="001"/>
    <x v="11"/>
    <s v="SALARIO ESCOLAR"/>
    <n v="36925057"/>
    <n v="39925057"/>
    <n v="39925057"/>
    <n v="0"/>
    <n v="0"/>
    <n v="0"/>
    <n v="38356236.509999998"/>
    <n v="38356236.509999998"/>
    <n v="1568820.49"/>
    <n v="0.96070586724522389"/>
  </r>
  <r>
    <s v="21376000"/>
    <s v="CONSEJO NAC.POLÍTICA PÚBLICA PERSONA JOV"/>
    <x v="20"/>
    <s v="001"/>
    <x v="12"/>
    <s v="OTROS INCENTIVOS SALARIALES"/>
    <n v="16600000"/>
    <n v="16600000"/>
    <n v="16600000"/>
    <n v="0"/>
    <n v="0"/>
    <n v="0"/>
    <n v="15757569.43"/>
    <n v="15757569.43"/>
    <n v="842430.57"/>
    <n v="0.94925117048192764"/>
  </r>
  <r>
    <s v="21376000"/>
    <s v="CONSEJO NAC.POLÍTICA PÚBLICA PERSONA JOV"/>
    <x v="20"/>
    <s v="001"/>
    <x v="13"/>
    <s v="CONTRIB. PATRONALES AL DES. Y LA SEGURIDAD SOCIAL"/>
    <n v="63871936"/>
    <n v="71926601"/>
    <n v="71926601"/>
    <n v="0"/>
    <n v="0"/>
    <n v="0"/>
    <n v="58295938"/>
    <n v="53681720"/>
    <n v="13630663"/>
    <n v="0.81049204591219315"/>
  </r>
  <r>
    <s v="21376000"/>
    <s v="CONSEJO NAC.POLÍTICA PÚBLICA PERSONA JOV"/>
    <x v="20"/>
    <s v="001"/>
    <x v="307"/>
    <s v="CCSS CONTRIBUCION PATRONAL SEGURO SALUD (CONTRIBUCION PATRONAL SEGURO DE SALUD, SEGUN LEY NO. 17 DEL 22 DE OCTUBRE DE 1943, LEY"/>
    <n v="60596452"/>
    <n v="67876519"/>
    <n v="67876519"/>
    <n v="0"/>
    <n v="0"/>
    <n v="0"/>
    <n v="55352704"/>
    <n v="50975053"/>
    <n v="12523815"/>
    <n v="0.81549120101459538"/>
  </r>
  <r>
    <s v="21376000"/>
    <s v="CONSEJO NAC.POLÍTICA PÚBLICA PERSONA JOV"/>
    <x v="20"/>
    <s v="001"/>
    <x v="308"/>
    <s v="BANCO POPULAR Y DE DESARROLLO COMUNAL. (BPDC) (SEGUN LEY NO. 4351 DEL 11 DE JULIO DE 1969, LEY ORGANICA DEL B.P.D.C.)."/>
    <n v="3275484"/>
    <n v="4050082"/>
    <n v="4050082"/>
    <n v="0"/>
    <n v="0"/>
    <n v="0"/>
    <n v="2943234"/>
    <n v="2706667"/>
    <n v="1106848"/>
    <n v="0.72670973081532675"/>
  </r>
  <r>
    <s v="21376000"/>
    <s v="CONSEJO NAC.POLÍTICA PÚBLICA PERSONA JOV"/>
    <x v="20"/>
    <s v="001"/>
    <x v="16"/>
    <s v="CONTRIB PATRONALES A FOND PENS Y OTROS FOND CAPIT."/>
    <n v="71485600"/>
    <n v="79697628"/>
    <n v="79697628"/>
    <n v="0"/>
    <n v="0"/>
    <n v="0"/>
    <n v="64382653.630000003"/>
    <n v="59689059.630000003"/>
    <n v="15314974.369999999"/>
    <n v="0.80783650963865583"/>
  </r>
  <r>
    <s v="21376000"/>
    <s v="CONSEJO NAC.POLÍTICA PÚBLICA PERSONA JOV"/>
    <x v="20"/>
    <s v="001"/>
    <x v="309"/>
    <s v="CCSS CONTRIBUCION PATRONAL SEGURO PENSIONES (CONTRIBUCION PATRONAL SEGURO DE PENSIONES, SEGUN LEY NO. 17 DEL 22 DE OCTUBRE DE 1943, LEY"/>
    <n v="35506246"/>
    <n v="40046890"/>
    <n v="40046890"/>
    <n v="0"/>
    <n v="0"/>
    <n v="0"/>
    <n v="31362425"/>
    <n v="28797983"/>
    <n v="8684465"/>
    <n v="0.78314258610344023"/>
  </r>
  <r>
    <s v="21376000"/>
    <s v="CONSEJO NAC.POLÍTICA PÚBLICA PERSONA JOV"/>
    <x v="20"/>
    <s v="001"/>
    <x v="310"/>
    <s v="CCSS APORTE PATRONAL REGIMEN PENSIONES (APORTE PATRONAL AL REGIMEN DE PENSIONES, SEGUN LEY DE PROTECCION AL TRABAJADOR NO. 7983 DEL 16"/>
    <n v="19652903"/>
    <n v="22100492"/>
    <n v="22100492"/>
    <n v="0"/>
    <n v="0"/>
    <n v="0"/>
    <n v="17915930"/>
    <n v="16496492"/>
    <n v="4184562"/>
    <n v="0.81065751839370814"/>
  </r>
  <r>
    <s v="21376000"/>
    <s v="CONSEJO NAC.POLÍTICA PÚBLICA PERSONA JOV"/>
    <x v="20"/>
    <s v="001"/>
    <x v="311"/>
    <s v="CCSS APORTE PATRONAL FONDO CAPITALIZACION LABORAL (APORTE PATRONAL AL FONDO DE CAPITALIZACION LABORAL, SEGUN LEY DE PROTECCION AL TRABAJADOR"/>
    <n v="9826451"/>
    <n v="11050246"/>
    <n v="11050246"/>
    <n v="0"/>
    <n v="0"/>
    <n v="0"/>
    <n v="9009534"/>
    <n v="8299820"/>
    <n v="2040712"/>
    <n v="0.81532429232797166"/>
  </r>
  <r>
    <s v="21376000"/>
    <s v="CONSEJO NAC.POLÍTICA PÚBLICA PERSONA JOV"/>
    <x v="20"/>
    <s v="001"/>
    <x v="312"/>
    <s v="ASOCIACION DE EMPLEADOS DEL MINISTERIO DE CULTURA Y JUVENTUD (ASEMICULTURA). (APORTE PATRONAL A LA ASOCIACION DE EMPLEADOS DEL MINISTERIO DE CULTURA"/>
    <n v="6500000"/>
    <n v="6500000"/>
    <n v="6500000"/>
    <n v="0"/>
    <n v="0"/>
    <n v="0"/>
    <n v="6094764.6299999999"/>
    <n v="6094764.6299999999"/>
    <n v="405235.37"/>
    <n v="0.93765609692307694"/>
  </r>
  <r>
    <s v="21376000"/>
    <s v="CONSEJO NAC.POLÍTICA PÚBLICA PERSONA JOV"/>
    <x v="20"/>
    <s v="001"/>
    <x v="21"/>
    <s v="SERVICIOS"/>
    <n v="412356012"/>
    <n v="398435362"/>
    <n v="398435362"/>
    <n v="0"/>
    <n v="0"/>
    <n v="0"/>
    <n v="286059155.37"/>
    <n v="285162212.56"/>
    <n v="112376206.63"/>
    <n v="0.71795624247327727"/>
  </r>
  <r>
    <s v="21376000"/>
    <s v="CONSEJO NAC.POLÍTICA PÚBLICA PERSONA JOV"/>
    <x v="20"/>
    <s v="001"/>
    <x v="24"/>
    <s v="SERVICIOS BASICOS"/>
    <n v="17000000"/>
    <n v="11200000"/>
    <n v="11200000"/>
    <n v="0"/>
    <n v="0"/>
    <n v="0"/>
    <n v="10132226.07"/>
    <n v="9920044.6699999999"/>
    <n v="1067773.93"/>
    <n v="0.90466304196428571"/>
  </r>
  <r>
    <s v="21376000"/>
    <s v="CONSEJO NAC.POLÍTICA PÚBLICA PERSONA JOV"/>
    <x v="20"/>
    <s v="001"/>
    <x v="25"/>
    <s v="SERVICIO DE AGUA Y ALCANTARILLADO"/>
    <n v="11000000"/>
    <n v="5400000"/>
    <n v="5400000"/>
    <n v="0"/>
    <n v="0"/>
    <n v="0"/>
    <n v="5400000"/>
    <n v="5400000"/>
    <n v="0"/>
    <n v="1"/>
  </r>
  <r>
    <s v="21376000"/>
    <s v="CONSEJO NAC.POLÍTICA PÚBLICA PERSONA JOV"/>
    <x v="20"/>
    <s v="001"/>
    <x v="26"/>
    <s v="SERVICIO DE ENERGIA ELECTRICA"/>
    <n v="1000000"/>
    <n v="1600000"/>
    <n v="1600000"/>
    <n v="0"/>
    <n v="0"/>
    <n v="0"/>
    <n v="1421009.37"/>
    <n v="1374075.67"/>
    <n v="178990.63"/>
    <n v="0.8881308562500001"/>
  </r>
  <r>
    <s v="21376000"/>
    <s v="CONSEJO NAC.POLÍTICA PÚBLICA PERSONA JOV"/>
    <x v="20"/>
    <s v="001"/>
    <x v="27"/>
    <s v="SERVICIO DE TELECOMUNICACIONES"/>
    <n v="5000000"/>
    <n v="3700000"/>
    <n v="3700000"/>
    <n v="0"/>
    <n v="0"/>
    <n v="0"/>
    <n v="3311216.7"/>
    <n v="3145969"/>
    <n v="388783.3"/>
    <n v="0.89492343243243244"/>
  </r>
  <r>
    <s v="21376000"/>
    <s v="CONSEJO NAC.POLÍTICA PÚBLICA PERSONA JOV"/>
    <x v="20"/>
    <s v="001"/>
    <x v="28"/>
    <s v="OTROS SERVICIOS BASICOS"/>
    <n v="0"/>
    <n v="500000"/>
    <n v="500000"/>
    <n v="0"/>
    <n v="0"/>
    <n v="0"/>
    <n v="0"/>
    <n v="0"/>
    <n v="500000"/>
    <n v="0"/>
  </r>
  <r>
    <s v="21376000"/>
    <s v="CONSEJO NAC.POLÍTICA PÚBLICA PERSONA JOV"/>
    <x v="20"/>
    <s v="001"/>
    <x v="29"/>
    <s v="SERVICIOS COMERCIALES Y FINANCIEROS"/>
    <n v="3000000"/>
    <n v="1700000"/>
    <n v="1700000"/>
    <n v="0"/>
    <n v="0"/>
    <n v="0"/>
    <n v="1476570.64"/>
    <n v="1476570.64"/>
    <n v="223429.36"/>
    <n v="0.86857096470588224"/>
  </r>
  <r>
    <s v="21376000"/>
    <s v="CONSEJO NAC.POLÍTICA PÚBLICA PERSONA JOV"/>
    <x v="20"/>
    <s v="001"/>
    <x v="30"/>
    <s v="INFORMACION"/>
    <n v="1000000"/>
    <n v="200000"/>
    <n v="200000"/>
    <n v="0"/>
    <n v="0"/>
    <n v="0"/>
    <n v="97812.800000000003"/>
    <n v="97812.800000000003"/>
    <n v="102187.2"/>
    <n v="0.489064"/>
  </r>
  <r>
    <s v="21376000"/>
    <s v="CONSEJO NAC.POLÍTICA PÚBLICA PERSONA JOV"/>
    <x v="20"/>
    <s v="001"/>
    <x v="33"/>
    <s v="COMIS. Y GASTOS POR SERV. FINANCIEROS Y COMERCIAL."/>
    <n v="2000000"/>
    <n v="1500000"/>
    <n v="1500000"/>
    <n v="0"/>
    <n v="0"/>
    <n v="0"/>
    <n v="1378757.84"/>
    <n v="1378757.84"/>
    <n v="121242.16"/>
    <n v="0.91917189333333338"/>
  </r>
  <r>
    <s v="21376000"/>
    <s v="CONSEJO NAC.POLÍTICA PÚBLICA PERSONA JOV"/>
    <x v="20"/>
    <s v="001"/>
    <x v="35"/>
    <s v="SERVICIOS DE GESTION Y APOYO"/>
    <n v="240359616"/>
    <n v="230359616"/>
    <n v="230359616"/>
    <n v="0"/>
    <n v="0"/>
    <n v="0"/>
    <n v="126985922.23999999"/>
    <n v="126823265.06999999"/>
    <n v="103373693.76000001"/>
    <n v="0.55125079840383129"/>
  </r>
  <r>
    <s v="21376000"/>
    <s v="CONSEJO NAC.POLÍTICA PÚBLICA PERSONA JOV"/>
    <x v="20"/>
    <s v="001"/>
    <x v="37"/>
    <s v="SERVICIOS INFORMATICOS"/>
    <n v="11500000"/>
    <n v="11000000"/>
    <n v="11000000"/>
    <n v="0"/>
    <n v="0"/>
    <n v="0"/>
    <n v="10900000"/>
    <n v="10843362.83"/>
    <n v="100000"/>
    <n v="0.99090909090909096"/>
  </r>
  <r>
    <s v="21376000"/>
    <s v="CONSEJO NAC.POLÍTICA PÚBLICA PERSONA JOV"/>
    <x v="20"/>
    <s v="001"/>
    <x v="38"/>
    <s v="SERVICIOS GENERALES"/>
    <n v="11000000"/>
    <n v="1500000"/>
    <n v="1500000"/>
    <n v="0"/>
    <n v="0"/>
    <n v="0"/>
    <n v="208566.6"/>
    <n v="208566.6"/>
    <n v="1291433.3999999999"/>
    <n v="0.13904440000000001"/>
  </r>
  <r>
    <s v="21376000"/>
    <s v="CONSEJO NAC.POLÍTICA PÚBLICA PERSONA JOV"/>
    <x v="20"/>
    <s v="001"/>
    <x v="39"/>
    <s v="OTROS SERVICIOS DE GESTION Y APOYO"/>
    <n v="217859616"/>
    <n v="217859616"/>
    <n v="217859616"/>
    <n v="0"/>
    <n v="0"/>
    <n v="0"/>
    <n v="115877355.64"/>
    <n v="115771335.64"/>
    <n v="101982260.36"/>
    <n v="0.53189002059014001"/>
  </r>
  <r>
    <s v="21376000"/>
    <s v="CONSEJO NAC.POLÍTICA PÚBLICA PERSONA JOV"/>
    <x v="20"/>
    <s v="001"/>
    <x v="40"/>
    <s v="GASTOS DE VIAJE Y DE TRANSPORTE"/>
    <n v="8000000"/>
    <n v="12000000"/>
    <n v="12000000"/>
    <n v="0"/>
    <n v="0"/>
    <n v="0"/>
    <n v="10580731.060000001"/>
    <n v="10580731.060000001"/>
    <n v="1419268.94"/>
    <n v="0.88172758833333342"/>
  </r>
  <r>
    <s v="21376000"/>
    <s v="CONSEJO NAC.POLÍTICA PÚBLICA PERSONA JOV"/>
    <x v="20"/>
    <s v="001"/>
    <x v="41"/>
    <s v="TRANSPORTE DENTRO DEL PAIS"/>
    <n v="1000000"/>
    <n v="1300000"/>
    <n v="1300000"/>
    <n v="0"/>
    <n v="0"/>
    <n v="0"/>
    <n v="1292310"/>
    <n v="1292310"/>
    <n v="7690"/>
    <n v="0.99408461538461534"/>
  </r>
  <r>
    <s v="21376000"/>
    <s v="CONSEJO NAC.POLÍTICA PÚBLICA PERSONA JOV"/>
    <x v="20"/>
    <s v="001"/>
    <x v="42"/>
    <s v="VIATICOS DENTRO DEL PAIS"/>
    <n v="7000000"/>
    <n v="10700000"/>
    <n v="10700000"/>
    <n v="0"/>
    <n v="0"/>
    <n v="0"/>
    <n v="9288421.0600000005"/>
    <n v="9288421.0600000005"/>
    <n v="1411578.94"/>
    <n v="0.86807673457943935"/>
  </r>
  <r>
    <s v="21376000"/>
    <s v="CONSEJO NAC.POLÍTICA PÚBLICA PERSONA JOV"/>
    <x v="20"/>
    <s v="001"/>
    <x v="45"/>
    <s v="SEGUROS, REASEGUROS Y OTRAS OBLIGACIONES"/>
    <n v="5000000"/>
    <n v="5000000"/>
    <n v="5000000"/>
    <n v="0"/>
    <n v="0"/>
    <n v="0"/>
    <n v="4218417.13"/>
    <n v="4218417.13"/>
    <n v="781582.87"/>
    <n v="0.84368342600000001"/>
  </r>
  <r>
    <s v="21376000"/>
    <s v="CONSEJO NAC.POLÍTICA PÚBLICA PERSONA JOV"/>
    <x v="20"/>
    <s v="001"/>
    <x v="46"/>
    <s v="SEGUROS"/>
    <n v="5000000"/>
    <n v="5000000"/>
    <n v="5000000"/>
    <n v="0"/>
    <n v="0"/>
    <n v="0"/>
    <n v="4218417.13"/>
    <n v="4218417.13"/>
    <n v="781582.87"/>
    <n v="0.84368342600000001"/>
  </r>
  <r>
    <s v="21376000"/>
    <s v="CONSEJO NAC.POLÍTICA PÚBLICA PERSONA JOV"/>
    <x v="20"/>
    <s v="001"/>
    <x v="47"/>
    <s v="CAPACITACION Y PROTOCOLO"/>
    <n v="116735660"/>
    <n v="116735660"/>
    <n v="116735660"/>
    <n v="0"/>
    <n v="0"/>
    <n v="0"/>
    <n v="113735073.63"/>
    <n v="113253753.63"/>
    <n v="3000586.37"/>
    <n v="0.97429588893402408"/>
  </r>
  <r>
    <s v="21376000"/>
    <s v="CONSEJO NAC.POLÍTICA PÚBLICA PERSONA JOV"/>
    <x v="20"/>
    <s v="001"/>
    <x v="48"/>
    <s v="ACTIVIDADES DE CAPACITACION"/>
    <n v="116735660"/>
    <n v="116735660"/>
    <n v="116735660"/>
    <n v="0"/>
    <n v="0"/>
    <n v="0"/>
    <n v="113735073.63"/>
    <n v="113253753.63"/>
    <n v="3000586.37"/>
    <n v="0.97429588893402408"/>
  </r>
  <r>
    <s v="21376000"/>
    <s v="CONSEJO NAC.POLÍTICA PÚBLICA PERSONA JOV"/>
    <x v="20"/>
    <s v="001"/>
    <x v="51"/>
    <s v="MANTENIMIENTO Y REPARACION"/>
    <n v="20060736"/>
    <n v="19240086"/>
    <n v="19240086"/>
    <n v="0"/>
    <n v="0"/>
    <n v="0"/>
    <n v="17203976.079999998"/>
    <n v="17163191.84"/>
    <n v="2036109.92"/>
    <n v="0.89417355410989319"/>
  </r>
  <r>
    <s v="21376000"/>
    <s v="CONSEJO NAC.POLÍTICA PÚBLICA PERSONA JOV"/>
    <x v="20"/>
    <s v="001"/>
    <x v="54"/>
    <s v="MANT. Y REPARACION DE EQUIPO DE TRANSPORTE"/>
    <n v="3000000"/>
    <n v="7600000"/>
    <n v="7600000"/>
    <n v="0"/>
    <n v="0"/>
    <n v="0"/>
    <n v="6757822.1500000004"/>
    <n v="6725415.0899999999"/>
    <n v="842177.85"/>
    <n v="0.88918712500000008"/>
  </r>
  <r>
    <s v="21376000"/>
    <s v="CONSEJO NAC.POLÍTICA PÚBLICA PERSONA JOV"/>
    <x v="20"/>
    <s v="001"/>
    <x v="56"/>
    <s v="MANT. Y REP. DE EQUIPO DE COMPUTO Y SIST. DE INF."/>
    <n v="17060736"/>
    <n v="11640086"/>
    <n v="11640086"/>
    <n v="0"/>
    <n v="0"/>
    <n v="0"/>
    <n v="10446153.93"/>
    <n v="10437776.75"/>
    <n v="1193932.07"/>
    <n v="0.89742927414797447"/>
  </r>
  <r>
    <s v="21376000"/>
    <s v="CONSEJO NAC.POLÍTICA PÚBLICA PERSONA JOV"/>
    <x v="20"/>
    <s v="001"/>
    <x v="58"/>
    <s v="IMPUESTOS"/>
    <n v="2200000"/>
    <n v="2200000"/>
    <n v="2200000"/>
    <n v="0"/>
    <n v="0"/>
    <n v="0"/>
    <n v="1726238.52"/>
    <n v="1726238.52"/>
    <n v="473761.48"/>
    <n v="0.78465387272727272"/>
  </r>
  <r>
    <s v="21376000"/>
    <s v="CONSEJO NAC.POLÍTICA PÚBLICA PERSONA JOV"/>
    <x v="20"/>
    <s v="001"/>
    <x v="232"/>
    <s v="IMPUESTOS SOBRE LA PROPIEDAD DE BIENES INMUEBLES"/>
    <n v="1200000"/>
    <n v="1200000"/>
    <n v="1200000"/>
    <n v="0"/>
    <n v="0"/>
    <n v="0"/>
    <n v="884819.52"/>
    <n v="884819.52"/>
    <n v="315180.48"/>
    <n v="0.73734960000000005"/>
  </r>
  <r>
    <s v="21376000"/>
    <s v="CONSEJO NAC.POLÍTICA PÚBLICA PERSONA JOV"/>
    <x v="20"/>
    <s v="001"/>
    <x v="59"/>
    <s v="OTROS IMPUESTOS"/>
    <n v="1000000"/>
    <n v="1000000"/>
    <n v="1000000"/>
    <n v="0"/>
    <n v="0"/>
    <n v="0"/>
    <n v="841419"/>
    <n v="841419"/>
    <n v="158581"/>
    <n v="0.84141900000000003"/>
  </r>
  <r>
    <s v="21376000"/>
    <s v="CONSEJO NAC.POLÍTICA PÚBLICA PERSONA JOV"/>
    <x v="20"/>
    <s v="001"/>
    <x v="62"/>
    <s v="MATERIALES Y SUMINISTROS"/>
    <n v="3633731"/>
    <n v="3633731"/>
    <n v="3633731"/>
    <n v="0"/>
    <n v="0"/>
    <n v="0"/>
    <n v="3080848.42"/>
    <n v="3080769.26"/>
    <n v="552882.57999999996"/>
    <n v="0.84784713563001768"/>
  </r>
  <r>
    <s v="21376000"/>
    <s v="CONSEJO NAC.POLÍTICA PÚBLICA PERSONA JOV"/>
    <x v="20"/>
    <s v="001"/>
    <x v="63"/>
    <s v="PRODUCTOS QUIMICOS Y CONEXOS"/>
    <n v="2500000"/>
    <n v="2500000"/>
    <n v="2500000"/>
    <n v="0"/>
    <n v="0"/>
    <n v="0"/>
    <n v="2123900.0099999998"/>
    <n v="2123900.0099999998"/>
    <n v="376099.99"/>
    <n v="0.84956000399999987"/>
  </r>
  <r>
    <s v="21376000"/>
    <s v="CONSEJO NAC.POLÍTICA PÚBLICA PERSONA JOV"/>
    <x v="20"/>
    <s v="001"/>
    <x v="64"/>
    <s v="COMBUSTIBLES Y LUBRICANTES"/>
    <n v="1500000"/>
    <n v="1500000"/>
    <n v="1500000"/>
    <n v="0"/>
    <n v="0"/>
    <n v="0"/>
    <n v="1500000"/>
    <n v="1500000"/>
    <n v="0"/>
    <n v="1"/>
  </r>
  <r>
    <s v="21376000"/>
    <s v="CONSEJO NAC.POLÍTICA PÚBLICA PERSONA JOV"/>
    <x v="20"/>
    <s v="001"/>
    <x v="65"/>
    <s v="TINTAS, PINTURAS Y DILUYENTES"/>
    <n v="1000000"/>
    <n v="1000000"/>
    <n v="1000000"/>
    <n v="0"/>
    <n v="0"/>
    <n v="0"/>
    <n v="623900.01"/>
    <n v="623900.01"/>
    <n v="376099.99"/>
    <n v="0.62390001000000006"/>
  </r>
  <r>
    <s v="21376000"/>
    <s v="CONSEJO NAC.POLÍTICA PÚBLICA PERSONA JOV"/>
    <x v="20"/>
    <s v="001"/>
    <x v="71"/>
    <s v="HERRAMIENTAS, REPUESTOS Y ACCESORIOS"/>
    <n v="1133731"/>
    <n v="1133731"/>
    <n v="113373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73"/>
    <s v="REPUESTOS Y ACCESORIOS"/>
    <n v="1133731"/>
    <n v="1133731"/>
    <n v="113373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80"/>
    <s v="TRANSFERENCIAS CORRIENTES"/>
    <n v="615281694"/>
    <n v="616583526"/>
    <n v="616583526"/>
    <n v="0"/>
    <n v="0"/>
    <n v="0"/>
    <n v="325879472.12"/>
    <n v="325018749.58999997"/>
    <n v="290704053.88"/>
    <n v="0.52852445512791724"/>
  </r>
  <r>
    <s v="21376000"/>
    <s v="CONSEJO NAC.POLÍTICA PÚBLICA PERSONA JOV"/>
    <x v="20"/>
    <s v="001"/>
    <x v="81"/>
    <s v="TRANSFERENCIAS CORRIENTES AL SECTOR PUBLICO"/>
    <n v="611281694"/>
    <n v="610825231"/>
    <n v="610825231"/>
    <n v="0"/>
    <n v="0"/>
    <n v="0"/>
    <n v="322120309.81999999"/>
    <n v="321259587.29000002"/>
    <n v="288704921.18000001"/>
    <n v="0.52735265911109686"/>
  </r>
  <r>
    <s v="21376000"/>
    <s v="CONSEJO NAC.POLÍTICA PÚBLICA PERSONA JOV"/>
    <x v="20"/>
    <s v="001"/>
    <x v="313"/>
    <s v="CCSS CONTRIBUCION ESTATAL SEGURO PENSIONES (CONTRIBUCION ESTATAL AL SEGURO DE PENSIONES, SEGUN LEY NO. 17 DEL 22 DE OCTUBRE DE 1943, LEY"/>
    <n v="10285020"/>
    <n v="9891258"/>
    <n v="9891258"/>
    <n v="0"/>
    <n v="0"/>
    <n v="0"/>
    <n v="8758494.3499999996"/>
    <n v="8016057.8799999999"/>
    <n v="1132763.6499999999"/>
    <n v="0.8854783031642689"/>
  </r>
  <r>
    <s v="21376000"/>
    <s v="CONSEJO NAC.POLÍTICA PÚBLICA PERSONA JOV"/>
    <x v="20"/>
    <s v="001"/>
    <x v="314"/>
    <s v="CCSS CONTRIBUCION ESTATAL SEGURO SALUD (CONTRIBUCION ESTATAL AL SEGURO DE SALUD, SEGUN LEY NO. 17 DEL 22 DE OCTUBRE DE 1943, LEY"/>
    <n v="1637742"/>
    <n v="1575041"/>
    <n v="1575041"/>
    <n v="0"/>
    <n v="0"/>
    <n v="0"/>
    <n v="1394728.47"/>
    <n v="1276442.4099999999"/>
    <n v="180312.53"/>
    <n v="0.88551883411288979"/>
  </r>
  <r>
    <s v="21376000"/>
    <s v="CONSEJO NAC.POLÍTICA PÚBLICA PERSONA JOV"/>
    <x v="20"/>
    <s v="001"/>
    <x v="315"/>
    <s v="MUNICIPALIDAD DE ACOSTA (PARA FINANCIAR LOS PROYECTOS DE LOS COMITES DE LA PERSONA JOVEN, SEGUN LO DISPUESTO EN EL"/>
    <n v="6079119"/>
    <n v="6079119"/>
    <n v="6079119"/>
    <n v="0"/>
    <n v="0"/>
    <n v="0"/>
    <n v="2456814"/>
    <n v="2456814"/>
    <n v="3622305"/>
    <n v="0.40413981039028846"/>
  </r>
  <r>
    <s v="21376000"/>
    <s v="CONSEJO NAC.POLÍTICA PÚBLICA PERSONA JOV"/>
    <x v="20"/>
    <s v="001"/>
    <x v="316"/>
    <s v="MUNICIPALIDAD DE ALAJUELITA (PARA FINANCIAR LOS PROYECTOS DE LOS COMITES DE LA PERSONA JOVEN, SEGUN LO DISPUESTO EN EL"/>
    <n v="8010365"/>
    <n v="8010365"/>
    <n v="8010365"/>
    <n v="0"/>
    <n v="0"/>
    <n v="0"/>
    <n v="5161530"/>
    <n v="5161530"/>
    <n v="2848835"/>
    <n v="0.64435640573182373"/>
  </r>
  <r>
    <s v="21376000"/>
    <s v="CONSEJO NAC.POLÍTICA PÚBLICA PERSONA JOV"/>
    <x v="20"/>
    <s v="001"/>
    <x v="317"/>
    <s v="MUNICIPALIDAD DE ASERRI (PARA FINANCIAR LOS PROYECTOS DE LOS COMITES DE LA PERSONA JOVEN, SEGUN LO DISPUESTO EN EL"/>
    <n v="6907100"/>
    <n v="6907100"/>
    <n v="6907100"/>
    <n v="0"/>
    <n v="0"/>
    <n v="0"/>
    <n v="2951156"/>
    <n v="2951156"/>
    <n v="3955944"/>
    <n v="0.42726411952918014"/>
  </r>
  <r>
    <s v="21376000"/>
    <s v="CONSEJO NAC.POLÍTICA PÚBLICA PERSONA JOV"/>
    <x v="20"/>
    <s v="001"/>
    <x v="318"/>
    <s v="MUNICIPALIDAD DE SAN JOSE (PARA FINANCIAR LOS PROYECTOS DE LOS COMITES DE LA PERSONA JOVEN, SEGUN LO DISPUESTO EN EL"/>
    <n v="11343031"/>
    <n v="11343031"/>
    <n v="11343031"/>
    <n v="0"/>
    <n v="0"/>
    <n v="0"/>
    <n v="8220070"/>
    <n v="8220070"/>
    <n v="3122961"/>
    <n v="0.72468020231982089"/>
  </r>
  <r>
    <s v="21376000"/>
    <s v="CONSEJO NAC.POLÍTICA PÚBLICA PERSONA JOV"/>
    <x v="20"/>
    <s v="001"/>
    <x v="319"/>
    <s v="MUNICIPALIDAD DE CURRIDABAT (PARA FINANCIAR LOS PROYECTOS DE LOS COMITES DE LA PERSONA JOVEN, SEGUN LO DISPUESTO EN EL"/>
    <n v="6944737"/>
    <n v="6944737"/>
    <n v="6944737"/>
    <n v="0"/>
    <n v="0"/>
    <n v="0"/>
    <n v="4514120"/>
    <n v="4514120"/>
    <n v="2430617"/>
    <n v="0.65000589655159002"/>
  </r>
  <r>
    <s v="21376000"/>
    <s v="CONSEJO NAC.POLÍTICA PÚBLICA PERSONA JOV"/>
    <x v="20"/>
    <s v="001"/>
    <x v="320"/>
    <s v="MUNICIPALIDAD DE DESAMPARADOS (PARA FINANCIAR LOS PROYECTOS DE LOS COMITES DE LA PERSONA JOVEN, SEGUN LO DISPUESTO EN EL"/>
    <n v="8953168"/>
    <n v="8953168"/>
    <n v="8953168"/>
    <n v="0"/>
    <n v="0"/>
    <n v="0"/>
    <n v="5735309"/>
    <n v="5735309"/>
    <n v="3217859"/>
    <n v="0.64058990069213495"/>
  </r>
  <r>
    <s v="21376000"/>
    <s v="CONSEJO NAC.POLÍTICA PÚBLICA PERSONA JOV"/>
    <x v="20"/>
    <s v="001"/>
    <x v="321"/>
    <s v="MUNICIPALIDAD DE DOTA (PARA FINANCIAR LOS PROYECTOS DE LOS COMITES DE LA PERSONA JOVEN, SEGUN LO DISPUESTO EN EL"/>
    <n v="6221054"/>
    <n v="6221054"/>
    <n v="6221054"/>
    <n v="0"/>
    <n v="0"/>
    <n v="0"/>
    <n v="2715736"/>
    <n v="2715736"/>
    <n v="3505318"/>
    <n v="0.43653953172565291"/>
  </r>
  <r>
    <s v="21376000"/>
    <s v="CONSEJO NAC.POLÍTICA PÚBLICA PERSONA JOV"/>
    <x v="20"/>
    <s v="001"/>
    <x v="322"/>
    <s v="MUNICIPALIDAD DE ESCAZU (PARA FINANCIAR LOS PROYECTOS DE LOS COMITES DE LA PERSONA JOVEN, SEGUN LO DISPUESTO EN EL"/>
    <n v="4578760"/>
    <n v="4578760"/>
    <n v="4578760"/>
    <n v="0"/>
    <n v="0"/>
    <n v="0"/>
    <n v="2219911"/>
    <n v="2219911"/>
    <n v="2358849"/>
    <n v="0.48482798836366175"/>
  </r>
  <r>
    <s v="21376000"/>
    <s v="CONSEJO NAC.POLÍTICA PÚBLICA PERSONA JOV"/>
    <x v="20"/>
    <s v="001"/>
    <x v="323"/>
    <s v="MUNICIPALIDAD DE GOICOECHEA (PARA FINANCIAR LOS PROYECTOS DE LOS COMITES DE LA PERSONA JOVEN, SEGUN LO DISPUESTO EN EL"/>
    <n v="7556192"/>
    <n v="7556192"/>
    <n v="7556192"/>
    <n v="0"/>
    <n v="0"/>
    <n v="0"/>
    <n v="4742337"/>
    <n v="4742337"/>
    <n v="2813855"/>
    <n v="0.62760938313902026"/>
  </r>
  <r>
    <s v="21376000"/>
    <s v="CONSEJO NAC.POLÍTICA PÚBLICA PERSONA JOV"/>
    <x v="20"/>
    <s v="001"/>
    <x v="324"/>
    <s v="MUNICIPALIDAD DE LEON CORTES (PARA FINANCIAR LOS PROYECTOS DE LOS COMITES DE LA PERSONA JOVEN, SEGUN LO DISPUESTO EN EL"/>
    <n v="7001862"/>
    <n v="7001862"/>
    <n v="7001862"/>
    <n v="0"/>
    <n v="0"/>
    <n v="0"/>
    <n v="3569992"/>
    <n v="3569992"/>
    <n v="3431870"/>
    <n v="0.5098632335227401"/>
  </r>
  <r>
    <s v="21376000"/>
    <s v="CONSEJO NAC.POLÍTICA PÚBLICA PERSONA JOV"/>
    <x v="20"/>
    <s v="001"/>
    <x v="325"/>
    <s v="MUNICIPALIDAD DE MONTES DE OCA (PARA FINANCIAR LOS PROYECTOS DE LOS COMITES DE LA PERSONA JOVEN, SEGUN LO DISPUESTO EN EL"/>
    <n v="6345480"/>
    <n v="6345480"/>
    <n v="6345480"/>
    <n v="0"/>
    <n v="0"/>
    <n v="0"/>
    <n v="4170467"/>
    <n v="4170467"/>
    <n v="2175013"/>
    <n v="0.6572342833008693"/>
  </r>
  <r>
    <s v="21376000"/>
    <s v="CONSEJO NAC.POLÍTICA PÚBLICA PERSONA JOV"/>
    <x v="20"/>
    <s v="001"/>
    <x v="326"/>
    <s v="MUNICIPALIDAD DE MORA (PARA FINANCIAR LOS PROYECTOS DE LOS COMITES DE LA PERSONA JOVEN, SEGUN LO DISPUESTO EN EL"/>
    <n v="5672706"/>
    <n v="5672706"/>
    <n v="5672706"/>
    <n v="0"/>
    <n v="0"/>
    <n v="0"/>
    <n v="1775239"/>
    <n v="1775239"/>
    <n v="3897467"/>
    <n v="0.31294394597569486"/>
  </r>
  <r>
    <s v="21376000"/>
    <s v="CONSEJO NAC.POLÍTICA PÚBLICA PERSONA JOV"/>
    <x v="20"/>
    <s v="001"/>
    <x v="327"/>
    <s v="MUNICIPALIDAD DE MORAVIA (PARA FINANCIAR LOS PROYECTOS DE LOS COMITES DE LA PERSONA JOVEN, SEGUN LO DISPUESTO EN EL"/>
    <n v="5792040"/>
    <n v="5792040"/>
    <n v="5792040"/>
    <n v="0"/>
    <n v="0"/>
    <n v="0"/>
    <n v="2952506"/>
    <n v="2952506"/>
    <n v="2839534"/>
    <n v="0.5097523497765899"/>
  </r>
  <r>
    <s v="21376000"/>
    <s v="CONSEJO NAC.POLÍTICA PÚBLICA PERSONA JOV"/>
    <x v="20"/>
    <s v="001"/>
    <x v="328"/>
    <s v="MUNICIPALIDAD DE PEREZ ZELEDON (PARA FINANCIAR LOS PROYECTOS DE LOS COMITES DE LA PERSONA JOVEN, SEGUN LO DISPUESTO EN EL"/>
    <n v="8327875"/>
    <n v="8327875"/>
    <n v="8327875"/>
    <n v="0"/>
    <n v="0"/>
    <n v="0"/>
    <n v="4702929"/>
    <n v="4702929"/>
    <n v="3624946"/>
    <n v="0.5647213724989868"/>
  </r>
  <r>
    <s v="21376000"/>
    <s v="CONSEJO NAC.POLÍTICA PÚBLICA PERSONA JOV"/>
    <x v="20"/>
    <s v="001"/>
    <x v="329"/>
    <s v="MUNICIPALIDAD DE PURISCAL (PARA FINANCIAR LOS PROYECTOS DE LOS COMITES DE LA PERSONA JOVEN, SEGUN LO DISPUESTO EN EL"/>
    <n v="5796634"/>
    <n v="5796634"/>
    <n v="5796634"/>
    <n v="0"/>
    <n v="0"/>
    <n v="0"/>
    <n v="2219000"/>
    <n v="2219000"/>
    <n v="3577634"/>
    <n v="0.38280836775273375"/>
  </r>
  <r>
    <s v="21376000"/>
    <s v="CONSEJO NAC.POLÍTICA PÚBLICA PERSONA JOV"/>
    <x v="20"/>
    <s v="001"/>
    <x v="330"/>
    <s v="MUNICIPALIDAD DE SANTA ANA (PARA FINANCIAR LOS PROYECTOS DE LOS COMITES DE LA PERSONA JOVEN, SEGUN LO DISPUESTO EN EL"/>
    <n v="4670804"/>
    <n v="4670804"/>
    <n v="4670804"/>
    <n v="0"/>
    <n v="0"/>
    <n v="0"/>
    <n v="1880926"/>
    <n v="1880926"/>
    <n v="2789878"/>
    <n v="0.40269855039946012"/>
  </r>
  <r>
    <s v="21376000"/>
    <s v="CONSEJO NAC.POLÍTICA PÚBLICA PERSONA JOV"/>
    <x v="20"/>
    <s v="001"/>
    <x v="331"/>
    <s v="MUNICIPALIDAD DE TARRAZU (PARA FINANCIAR LOS PROYECTOS DE LOS COMITES DE LA PERSONA JOVEN, SEGUN LO DISPUESTO EN EL"/>
    <n v="7460767"/>
    <n v="7460767"/>
    <n v="7460767"/>
    <n v="0"/>
    <n v="0"/>
    <n v="0"/>
    <n v="3130000"/>
    <n v="3130000"/>
    <n v="4330767"/>
    <n v="0.41952791180853122"/>
  </r>
  <r>
    <s v="21376000"/>
    <s v="CONSEJO NAC.POLÍTICA PÚBLICA PERSONA JOV"/>
    <x v="20"/>
    <s v="001"/>
    <x v="332"/>
    <s v="MUNICIPALIDAD DE TIBAS (PARA FINANCIAR LOS PROYECTOS DE LOS COMITES DE LA PERSONA JOVEN, SEGUN LO DISPUESTO EN EL"/>
    <n v="11030723"/>
    <n v="11030723"/>
    <n v="11030723"/>
    <n v="0"/>
    <n v="0"/>
    <n v="0"/>
    <n v="7827266"/>
    <n v="7827266"/>
    <n v="3203457"/>
    <n v="0.70958775775622318"/>
  </r>
  <r>
    <s v="21376000"/>
    <s v="CONSEJO NAC.POLÍTICA PÚBLICA PERSONA JOV"/>
    <x v="20"/>
    <s v="001"/>
    <x v="333"/>
    <s v="MUNICIPALIDAD DE TURRUBARES (PARA FINANCIAR LOS PROYECTOS DE LOS COMITES DE LA PERSONA JOVEN, SEGUN LO DISPUESTO EN EL"/>
    <n v="6111680"/>
    <n v="6111680"/>
    <n v="6111680"/>
    <n v="0"/>
    <n v="0"/>
    <n v="0"/>
    <n v="3208761"/>
    <n v="3208761"/>
    <n v="2902919"/>
    <n v="0.52502110712602756"/>
  </r>
  <r>
    <s v="21376000"/>
    <s v="CONSEJO NAC.POLÍTICA PÚBLICA PERSONA JOV"/>
    <x v="20"/>
    <s v="001"/>
    <x v="334"/>
    <s v="MUNICIPALIDAD DE VASQUEZ DE CORONADO (PARA FINANCIAR LOS PROYECTOS DE LOS COMITES DE LA PERSONA JOVEN, SEGUN LO DISPUESTO EN EL"/>
    <n v="4618251"/>
    <n v="4618251"/>
    <n v="4618251"/>
    <n v="0"/>
    <n v="0"/>
    <n v="0"/>
    <n v="2200035"/>
    <n v="2200035"/>
    <n v="2418216"/>
    <n v="0.47637839519766251"/>
  </r>
  <r>
    <s v="21376000"/>
    <s v="CONSEJO NAC.POLÍTICA PÚBLICA PERSONA JOV"/>
    <x v="20"/>
    <s v="001"/>
    <x v="335"/>
    <s v="MUNICIPALIDAD DE ALFARO RUIZ (PARA FINANCIAR LOS PROYECTOS DE LOS COMITES DE LA PERSONA JOVEN, SEGUN LO DISPUESTO EN EL"/>
    <n v="4315183"/>
    <n v="4315183"/>
    <n v="4315183"/>
    <n v="0"/>
    <n v="0"/>
    <n v="0"/>
    <n v="1631812"/>
    <n v="1631812"/>
    <n v="2683371"/>
    <n v="0.37815592061796682"/>
  </r>
  <r>
    <s v="21376000"/>
    <s v="CONSEJO NAC.POLÍTICA PÚBLICA PERSONA JOV"/>
    <x v="20"/>
    <s v="001"/>
    <x v="336"/>
    <s v="MUNICIPALIDAD DE ATENAS (PARA FINANCIAR LOS PROYECTOS DE LOS COMITES DE LA PERSONA JOVEN, SEGUN LO DISPUESTO EN EL"/>
    <n v="5067252"/>
    <n v="5067252"/>
    <n v="5067252"/>
    <n v="0"/>
    <n v="0"/>
    <n v="0"/>
    <n v="1348423"/>
    <n v="1348423"/>
    <n v="3718829"/>
    <n v="0.266105376247323"/>
  </r>
  <r>
    <s v="21376000"/>
    <s v="CONSEJO NAC.POLÍTICA PÚBLICA PERSONA JOV"/>
    <x v="20"/>
    <s v="001"/>
    <x v="337"/>
    <s v="MUNICIPALIDAD DE ALAJUELA (PARA FINANCIAR LOS PROYECTOS DE LOS COMITES DE LA PERSONA JOVEN, SEGUN LO DISPUESTO EN EL"/>
    <n v="10545782"/>
    <n v="10545782"/>
    <n v="10545782"/>
    <n v="0"/>
    <n v="0"/>
    <n v="0"/>
    <n v="0"/>
    <n v="0"/>
    <n v="10545782"/>
    <n v="0"/>
  </r>
  <r>
    <s v="21376000"/>
    <s v="CONSEJO NAC.POLÍTICA PÚBLICA PERSONA JOV"/>
    <x v="20"/>
    <s v="001"/>
    <x v="338"/>
    <s v="MUNICIPALIDAD DE GRECIA (PARA FINANCIAR LOS PROYECTOS DE LOS COMITES DE LA PERSONA JOVEN, SEGUN LO DISPUESTO EN EL"/>
    <n v="5427902"/>
    <n v="5427902"/>
    <n v="5427902"/>
    <n v="0"/>
    <n v="0"/>
    <n v="0"/>
    <n v="2740311"/>
    <n v="2740311"/>
    <n v="2687591"/>
    <n v="0.50485638834304669"/>
  </r>
  <r>
    <s v="21376000"/>
    <s v="CONSEJO NAC.POLÍTICA PÚBLICA PERSONA JOV"/>
    <x v="20"/>
    <s v="001"/>
    <x v="339"/>
    <s v="MUNICIPALIDAD DE GUATUSO (PARA FINANCIAR LOS PROYECTOS DE LOS COMITES DE LA PERSONA JOVEN, SEGUN LO DISPUESTO EN EL"/>
    <n v="7124199"/>
    <n v="7124199"/>
    <n v="7124199"/>
    <n v="0"/>
    <n v="0"/>
    <n v="0"/>
    <n v="4575655"/>
    <n v="4575655"/>
    <n v="2548544"/>
    <n v="0.64226939758420565"/>
  </r>
  <r>
    <s v="21376000"/>
    <s v="CONSEJO NAC.POLÍTICA PÚBLICA PERSONA JOV"/>
    <x v="20"/>
    <s v="001"/>
    <x v="340"/>
    <s v="MUNICIPALIDAD DE LOS CHILES (PARA FINANCIAR LOS PROYECTOS DE LOS COMITES DE LA PERSONA JOVEN, SEGUN LO DISPUESTO EN EL"/>
    <n v="7775616"/>
    <n v="7775616"/>
    <n v="7775616"/>
    <n v="0"/>
    <n v="0"/>
    <n v="0"/>
    <n v="5674250"/>
    <n v="5674250"/>
    <n v="2101366"/>
    <n v="0.72974925716496286"/>
  </r>
  <r>
    <s v="21376000"/>
    <s v="CONSEJO NAC.POLÍTICA PÚBLICA PERSONA JOV"/>
    <x v="20"/>
    <s v="001"/>
    <x v="341"/>
    <s v="MUNICIPALIDAD DE NARANJO (PARA FINANCIAR LOS PROYECTOS DE LOS COMITES DE LA PERSONA JOVEN, SEGUN LO DISPUESTO EN EL"/>
    <n v="5552658"/>
    <n v="5552658"/>
    <n v="5552658"/>
    <n v="0"/>
    <n v="0"/>
    <n v="0"/>
    <n v="2608263"/>
    <n v="2608263"/>
    <n v="2944395"/>
    <n v="0.46973233359591027"/>
  </r>
  <r>
    <s v="21376000"/>
    <s v="CONSEJO NAC.POLÍTICA PÚBLICA PERSONA JOV"/>
    <x v="20"/>
    <s v="001"/>
    <x v="342"/>
    <s v="MUNICIPALIDAD DE OROTINA (PARA FINANCIAR LOS PROYECTOS DE LOS COMITES DE LA PERSONA JOVEN, SEGUN LO DISPUESTO EN EL"/>
    <n v="5550958"/>
    <n v="5550958"/>
    <n v="5550958"/>
    <n v="0"/>
    <n v="0"/>
    <n v="0"/>
    <n v="2961376"/>
    <n v="2961376"/>
    <n v="2589582"/>
    <n v="0.53348917430108456"/>
  </r>
  <r>
    <s v="21376000"/>
    <s v="CONSEJO NAC.POLÍTICA PÚBLICA PERSONA JOV"/>
    <x v="20"/>
    <s v="001"/>
    <x v="343"/>
    <s v="MUNICIPALIDAD DE PALMARES (PARA FINANCIAR LOS PROYECTOS DE LOS COMITES DE LA PERSONA JOVEN, SEGUN LO DISPUESTO EN EL"/>
    <n v="4765028"/>
    <n v="4765028"/>
    <n v="4765028"/>
    <n v="0"/>
    <n v="0"/>
    <n v="0"/>
    <n v="2361376"/>
    <n v="2361376"/>
    <n v="2403652"/>
    <n v="0.49556392952989992"/>
  </r>
  <r>
    <s v="21376000"/>
    <s v="CONSEJO NAC.POLÍTICA PÚBLICA PERSONA JOV"/>
    <x v="20"/>
    <s v="001"/>
    <x v="344"/>
    <s v="MUNICIPALIDAD DE POAS (PARA FINANCIAR LOS PROYECTOS DE LOS COMITES DE LA PERSONA JOVEN, SEGUN LO DISPUESTO EN EL"/>
    <n v="5417232"/>
    <n v="5417232"/>
    <n v="5417232"/>
    <n v="0"/>
    <n v="0"/>
    <n v="0"/>
    <n v="2146576"/>
    <n v="2146576"/>
    <n v="3270656"/>
    <n v="0.39624959758046174"/>
  </r>
  <r>
    <s v="21376000"/>
    <s v="CONSEJO NAC.POLÍTICA PÚBLICA PERSONA JOV"/>
    <x v="20"/>
    <s v="001"/>
    <x v="345"/>
    <s v="MUNICIPALIDAD DE SAN CARLOS (PARA FINANCIAR LOS PROYECTOS DE LOS COMITES DE LA PERSONA JOVEN, SEGUN LO DISPUESTO EN EL"/>
    <n v="9603463"/>
    <n v="9603463"/>
    <n v="9603463"/>
    <n v="0"/>
    <n v="0"/>
    <n v="0"/>
    <n v="6141961"/>
    <n v="6141961"/>
    <n v="3461502"/>
    <n v="0.63955689734005328"/>
  </r>
  <r>
    <s v="21376000"/>
    <s v="CONSEJO NAC.POLÍTICA PÚBLICA PERSONA JOV"/>
    <x v="20"/>
    <s v="001"/>
    <x v="346"/>
    <s v="MUNICIPALIDAD DE SAN MATEO (PARA FINANCIAR LOS PROYECTOS DE LOS COMITES DE LA PERSONA JOVEN, SEGUN LO DISPUESTO EN EL"/>
    <n v="4421191"/>
    <n v="4421191"/>
    <n v="4421191"/>
    <n v="0"/>
    <n v="0"/>
    <n v="0"/>
    <n v="2421191"/>
    <n v="2421191"/>
    <n v="2000000"/>
    <n v="0.54763320562264783"/>
  </r>
  <r>
    <s v="21376000"/>
    <s v="CONSEJO NAC.POLÍTICA PÚBLICA PERSONA JOV"/>
    <x v="20"/>
    <s v="001"/>
    <x v="347"/>
    <s v="MUNICIPALIDAD DE SAN RAMON (PARA FINANCIAR LOS PROYECTOS DE LOS COMITES DE LA PERSONA JOVEN, SEGUN LO DISPUESTO EN EL"/>
    <n v="6188064"/>
    <n v="6188064"/>
    <n v="6188064"/>
    <n v="0"/>
    <n v="0"/>
    <n v="0"/>
    <n v="3326602"/>
    <n v="3326602"/>
    <n v="2861462"/>
    <n v="0.53758364490089305"/>
  </r>
  <r>
    <s v="21376000"/>
    <s v="CONSEJO NAC.POLÍTICA PÚBLICA PERSONA JOV"/>
    <x v="20"/>
    <s v="001"/>
    <x v="348"/>
    <s v="MUNICIPALIDAD DE UPALA (PARA FINANCIAR LOS PROYECTOS DE LOS COMITES DE LA PERSONA JOVEN, SEGUN LO DISPUESTO EN EL"/>
    <n v="7770931"/>
    <n v="7770931"/>
    <n v="7770931"/>
    <n v="0"/>
    <n v="0"/>
    <n v="0"/>
    <n v="5241976"/>
    <n v="5241976"/>
    <n v="2528955"/>
    <n v="0.67456215992652613"/>
  </r>
  <r>
    <s v="21376000"/>
    <s v="CONSEJO NAC.POLÍTICA PÚBLICA PERSONA JOV"/>
    <x v="20"/>
    <s v="001"/>
    <x v="349"/>
    <s v="MUNICIPALIDAD DE VALVERDE VEGA (PARA FINANCIAR LOS PROYECTOS DE LOS COMITES DE LA PERSONA JOVEN, SEGUN LO DISPUESTO EN EL"/>
    <n v="4864265"/>
    <n v="4864265"/>
    <n v="4864265"/>
    <n v="0"/>
    <n v="0"/>
    <n v="0"/>
    <n v="2336300"/>
    <n v="2336300"/>
    <n v="2527965"/>
    <n v="0.48029866793852721"/>
  </r>
  <r>
    <s v="21376000"/>
    <s v="CONSEJO NAC.POLÍTICA PÚBLICA PERSONA JOV"/>
    <x v="20"/>
    <s v="001"/>
    <x v="350"/>
    <s v="MUNICIPALIDAD DE AGUIRRE (PARA FINANCIAR LOS PROYECTOS DE LOS COMITES DE LA PERSONA JOVEN, SEGUN LO DISPUESTO EN EL"/>
    <n v="6281656"/>
    <n v="6281656"/>
    <n v="6281656"/>
    <n v="0"/>
    <n v="0"/>
    <n v="0"/>
    <n v="3470000"/>
    <n v="3470000"/>
    <n v="2811656"/>
    <n v="0.55240210543207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43228-5484-4D0C-826C-481687324277}" name="Tabla 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5" indent="0" compact="0" compactData="0" multipleFieldFilters="0">
  <location ref="B9:E30" firstHeaderRow="0" firstDataRow="1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9">
        <item n="213 Ministerio de Cultura Juventud" m="1" x="21"/>
        <item n="213 Ministerio de Cultura Juventud2" x="0"/>
        <item x="1"/>
        <item x="2"/>
        <item m="1" x="22"/>
        <item m="1" x="24"/>
        <item m="1" x="25"/>
        <item x="3"/>
        <item x="4"/>
        <item m="1" x="36"/>
        <item m="1" x="43"/>
        <item x="5"/>
        <item m="1" x="33"/>
        <item x="6"/>
        <item m="1" x="37"/>
        <item x="7"/>
        <item m="1" x="38"/>
        <item x="8"/>
        <item x="9"/>
        <item m="1" x="46"/>
        <item m="1" x="44"/>
        <item x="10"/>
        <item m="1" x="39"/>
        <item m="1" x="26"/>
        <item m="1" x="28"/>
        <item m="1" x="34"/>
        <item m="1" x="40"/>
        <item m="1" x="27"/>
        <item x="11"/>
        <item m="1" x="29"/>
        <item m="1" x="23"/>
        <item x="12"/>
        <item x="13"/>
        <item m="1" x="30"/>
        <item x="14"/>
        <item x="15"/>
        <item x="16"/>
        <item x="17"/>
        <item m="1" x="31"/>
        <item m="1" x="41"/>
        <item x="18"/>
        <item m="1" x="45"/>
        <item x="19"/>
        <item m="1" x="32"/>
        <item m="1" x="42"/>
        <item m="1" x="35"/>
        <item m="1" x="47"/>
        <item x="20"/>
        <item m="1" x="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90">
        <item x="0"/>
        <item h="1" x="1"/>
        <item h="1" x="2"/>
        <item h="1" x="3"/>
        <item h="1" x="130"/>
        <item h="1" x="4"/>
        <item h="1" x="5"/>
        <item h="1" x="6"/>
        <item h="1" x="294"/>
        <item h="1" x="7"/>
        <item h="1" x="8"/>
        <item h="1" x="9"/>
        <item h="1" x="10"/>
        <item h="1" x="11"/>
        <item h="1" x="12"/>
        <item h="1" x="13"/>
        <item h="1" x="14"/>
        <item h="1" x="112"/>
        <item h="1" x="131"/>
        <item h="1" x="153"/>
        <item h="1" x="163"/>
        <item h="1" x="172"/>
        <item h="1" x="181"/>
        <item h="1" x="190"/>
        <item h="1" x="197"/>
        <item h="1" x="206"/>
        <item h="1" x="214"/>
        <item h="1" x="227"/>
        <item h="1" x="237"/>
        <item h="1" x="246"/>
        <item h="1" x="256"/>
        <item h="1" x="264"/>
        <item h="1" x="274"/>
        <item h="1" x="284"/>
        <item h="1" x="295"/>
        <item h="1" x="307"/>
        <item h="1" x="15"/>
        <item h="1" x="113"/>
        <item h="1" x="132"/>
        <item h="1" x="154"/>
        <item h="1" x="164"/>
        <item h="1" x="173"/>
        <item h="1" x="182"/>
        <item h="1" x="191"/>
        <item h="1" x="198"/>
        <item h="1" x="207"/>
        <item h="1" x="215"/>
        <item h="1" x="228"/>
        <item h="1" x="238"/>
        <item h="1" x="247"/>
        <item h="1" x="257"/>
        <item h="1" x="265"/>
        <item h="1" x="275"/>
        <item h="1" x="285"/>
        <item h="1" x="296"/>
        <item h="1" x="308"/>
        <item h="1" x="16"/>
        <item h="1" x="17"/>
        <item h="1" x="114"/>
        <item h="1" x="133"/>
        <item h="1" x="155"/>
        <item h="1" x="165"/>
        <item h="1" x="174"/>
        <item h="1" x="183"/>
        <item h="1" x="192"/>
        <item h="1" x="199"/>
        <item h="1" x="208"/>
        <item h="1" x="216"/>
        <item h="1" x="229"/>
        <item h="1" x="239"/>
        <item h="1" x="248"/>
        <item h="1" x="258"/>
        <item h="1" x="266"/>
        <item h="1" x="276"/>
        <item h="1" x="286"/>
        <item h="1" x="297"/>
        <item h="1" x="309"/>
        <item h="1" x="18"/>
        <item h="1" x="115"/>
        <item h="1" x="134"/>
        <item h="1" x="156"/>
        <item h="1" x="166"/>
        <item h="1" x="175"/>
        <item h="1" x="184"/>
        <item h="1" x="193"/>
        <item h="1" x="200"/>
        <item h="1" x="209"/>
        <item h="1" x="217"/>
        <item h="1" x="230"/>
        <item h="1" x="240"/>
        <item h="1" x="249"/>
        <item h="1" x="259"/>
        <item h="1" x="267"/>
        <item h="1" x="277"/>
        <item h="1" x="287"/>
        <item h="1" x="298"/>
        <item h="1" x="310"/>
        <item h="1" x="19"/>
        <item h="1" x="116"/>
        <item h="1" x="135"/>
        <item h="1" x="157"/>
        <item h="1" x="167"/>
        <item h="1" x="176"/>
        <item h="1" x="185"/>
        <item h="1" x="194"/>
        <item h="1" x="201"/>
        <item h="1" x="210"/>
        <item h="1" x="218"/>
        <item h="1" x="231"/>
        <item h="1" x="241"/>
        <item h="1" x="250"/>
        <item h="1" x="260"/>
        <item h="1" x="268"/>
        <item h="1" x="278"/>
        <item h="1" x="288"/>
        <item h="1" x="299"/>
        <item h="1" x="311"/>
        <item h="1" x="20"/>
        <item h="1" x="158"/>
        <item h="1" x="168"/>
        <item h="1" x="177"/>
        <item h="1" x="186"/>
        <item h="1" x="242"/>
        <item h="1" x="251"/>
        <item h="1" x="261"/>
        <item h="1" x="269"/>
        <item h="1" x="279"/>
        <item h="1" x="300"/>
        <item h="1" x="312"/>
        <item h="1" x="21"/>
        <item h="1" x="22"/>
        <item h="1" x="159"/>
        <item h="1" x="137"/>
        <item h="1" x="23"/>
        <item h="1" x="138"/>
        <item h="1" x="289"/>
        <item h="1" x="24"/>
        <item h="1" x="25"/>
        <item h="1" x="26"/>
        <item h="1" x="117"/>
        <item h="1" x="27"/>
        <item h="1" x="28"/>
        <item h="1" x="29"/>
        <item h="1" x="30"/>
        <item h="1" x="31"/>
        <item h="1" x="32"/>
        <item h="1" x="139"/>
        <item h="1" x="140"/>
        <item h="1" x="33"/>
        <item h="1" x="34"/>
        <item h="1" x="35"/>
        <item h="1" x="270"/>
        <item h="1" x="118"/>
        <item h="1" x="141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142"/>
        <item h="1" x="53"/>
        <item h="1" x="54"/>
        <item h="1" x="119"/>
        <item h="1" x="55"/>
        <item h="1" x="56"/>
        <item h="1" x="57"/>
        <item h="1" x="58"/>
        <item h="1" x="232"/>
        <item h="1" x="59"/>
        <item h="1" x="60"/>
        <item h="1" x="187"/>
        <item h="1" x="61"/>
        <item h="1" x="143"/>
        <item h="1" x="62"/>
        <item h="1" x="63"/>
        <item h="1" x="64"/>
        <item h="1" x="120"/>
        <item h="1" x="65"/>
        <item h="1" x="144"/>
        <item h="1" x="66"/>
        <item h="1" x="67"/>
        <item h="1" x="68"/>
        <item h="1" x="69"/>
        <item h="1" x="121"/>
        <item h="1" x="145"/>
        <item h="1" x="146"/>
        <item h="1" x="70"/>
        <item h="1" x="147"/>
        <item h="1" x="148"/>
        <item h="1" x="149"/>
        <item h="1" x="71"/>
        <item h="1" x="72"/>
        <item h="1" x="73"/>
        <item h="1" x="74"/>
        <item h="1" x="75"/>
        <item h="1" x="150"/>
        <item h="1" x="76"/>
        <item h="1" x="122"/>
        <item h="1" x="77"/>
        <item h="1" x="78"/>
        <item h="1" x="79"/>
        <item h="1" x="123"/>
        <item h="1" x="100"/>
        <item h="1" x="101"/>
        <item h="1" x="102"/>
        <item h="1" x="124"/>
        <item h="1" x="103"/>
        <item h="1" x="104"/>
        <item h="1" x="105"/>
        <item h="1" x="205"/>
        <item h="1" x="236"/>
        <item h="1" x="106"/>
        <item h="1" x="107"/>
        <item h="1" x="108"/>
        <item h="1" x="109"/>
        <item h="1" x="110"/>
        <item h="1" x="171"/>
        <item h="1" x="111"/>
        <item h="1" x="80"/>
        <item h="1" x="81"/>
        <item h="1" x="82"/>
        <item h="1" x="125"/>
        <item h="1" x="151"/>
        <item h="1" x="160"/>
        <item h="1" x="169"/>
        <item h="1" x="178"/>
        <item h="1" x="188"/>
        <item h="1" x="195"/>
        <item h="1" x="203"/>
        <item h="1" x="211"/>
        <item h="1" x="219"/>
        <item h="1" x="233"/>
        <item h="1" x="243"/>
        <item h="1" x="252"/>
        <item h="1" x="262"/>
        <item h="1" x="271"/>
        <item h="1" x="280"/>
        <item h="1" x="290"/>
        <item h="1" x="301"/>
        <item h="1" x="313"/>
        <item h="1" x="83"/>
        <item h="1" x="126"/>
        <item h="1" x="152"/>
        <item h="1" x="161"/>
        <item h="1" x="170"/>
        <item h="1" x="179"/>
        <item h="1" x="189"/>
        <item h="1" x="196"/>
        <item h="1" x="204"/>
        <item h="1" x="212"/>
        <item h="1" x="220"/>
        <item h="1" x="234"/>
        <item h="1" x="244"/>
        <item h="1" x="253"/>
        <item h="1" x="263"/>
        <item h="1" x="272"/>
        <item h="1" x="281"/>
        <item h="1" x="291"/>
        <item h="1" x="302"/>
        <item h="1" x="314"/>
        <item h="1" m="1" x="408"/>
        <item h="1" m="1" x="409"/>
        <item h="1" m="1" x="410"/>
        <item h="1" m="1" x="411"/>
        <item h="1" m="1" x="412"/>
        <item h="1" m="1" x="413"/>
        <item h="1" m="1" x="414"/>
        <item h="1" m="1" x="415"/>
        <item h="1" m="1" x="416"/>
        <item h="1" m="1" x="417"/>
        <item h="1" m="1" x="418"/>
        <item h="1" m="1" x="419"/>
        <item h="1" m="1" x="420"/>
        <item h="1" m="1" x="421"/>
        <item h="1" m="1" x="422"/>
        <item h="1" m="1" x="423"/>
        <item h="1" m="1" x="424"/>
        <item h="1" m="1" x="425"/>
        <item h="1" m="1" x="426"/>
        <item h="1" m="1" x="427"/>
        <item h="1" m="1" x="428"/>
        <item h="1" m="1" x="429"/>
        <item h="1" m="1" x="430"/>
        <item h="1" m="1" x="431"/>
        <item h="1" m="1" x="432"/>
        <item h="1" m="1" x="433"/>
        <item h="1" m="1" x="434"/>
        <item h="1" m="1" x="435"/>
        <item h="1" m="1" x="436"/>
        <item h="1" m="1" x="437"/>
        <item h="1" m="1" x="438"/>
        <item h="1" m="1" x="439"/>
        <item h="1" m="1" x="440"/>
        <item h="1" m="1" x="441"/>
        <item h="1" m="1" x="442"/>
        <item h="1" m="1" x="443"/>
        <item h="1" m="1" x="444"/>
        <item h="1" m="1" x="445"/>
        <item h="1" m="1" x="446"/>
        <item h="1" m="1" x="447"/>
        <item h="1" m="1" x="448"/>
        <item h="1" m="1" x="449"/>
        <item h="1" m="1" x="450"/>
        <item h="1" m="1" x="451"/>
        <item h="1" m="1" x="452"/>
        <item h="1" m="1" x="453"/>
        <item h="1" m="1" x="454"/>
        <item h="1" m="1" x="455"/>
        <item h="1" m="1" x="456"/>
        <item h="1" m="1" x="457"/>
        <item h="1" m="1" x="458"/>
        <item h="1" m="1" x="459"/>
        <item h="1" m="1" x="460"/>
        <item h="1" m="1" x="461"/>
        <item h="1" m="1" x="462"/>
        <item h="1" m="1" x="463"/>
        <item h="1" m="1" x="464"/>
        <item h="1" m="1" x="465"/>
        <item h="1" m="1" x="466"/>
        <item h="1" m="1" x="467"/>
        <item h="1" m="1" x="468"/>
        <item h="1" m="1" x="469"/>
        <item h="1" m="1" x="470"/>
        <item h="1" m="1" x="471"/>
        <item h="1" m="1" x="472"/>
        <item h="1" m="1" x="473"/>
        <item h="1" m="1" x="474"/>
        <item h="1" m="1" x="475"/>
        <item h="1" m="1" x="476"/>
        <item h="1" m="1" x="477"/>
        <item h="1" m="1" x="478"/>
        <item h="1" m="1" x="479"/>
        <item h="1" m="1" x="480"/>
        <item h="1" m="1" x="481"/>
        <item h="1" m="1" x="482"/>
        <item h="1" m="1" x="483"/>
        <item h="1" m="1" x="484"/>
        <item h="1" m="1" x="485"/>
        <item h="1" m="1" x="486"/>
        <item h="1" m="1" x="487"/>
        <item h="1" m="1" x="488"/>
        <item h="1" m="1" x="489"/>
        <item h="1" x="85"/>
        <item h="1" x="86"/>
        <item h="1" x="87"/>
        <item h="1" x="88"/>
        <item h="1" x="89"/>
        <item h="1" x="90"/>
        <item h="1" x="91"/>
        <item h="1" x="235"/>
        <item h="1" x="92"/>
        <item h="1" x="93"/>
        <item h="1" x="94"/>
        <item h="1" x="254"/>
        <item h="1" x="292"/>
        <item h="1" x="127"/>
        <item h="1" x="128"/>
        <item h="1" x="95"/>
        <item h="1" x="96"/>
        <item h="1" x="97"/>
        <item h="1" x="129"/>
        <item h="1" x="221"/>
        <item h="1" x="98"/>
        <item h="1" x="222"/>
        <item h="1" x="223"/>
        <item h="1" m="1" x="406"/>
        <item h="1" x="202"/>
        <item h="1" m="1" x="407"/>
        <item h="1" x="84"/>
        <item h="1" x="99"/>
        <item h="1" x="136"/>
        <item h="1" x="162"/>
        <item h="1" x="213"/>
        <item h="1" x="224"/>
        <item h="1" x="225"/>
        <item h="1" x="226"/>
        <item h="1" x="245"/>
        <item h="1" x="255"/>
        <item h="1" x="273"/>
        <item h="1" x="282"/>
        <item h="1" x="283"/>
        <item h="1" x="293"/>
        <item h="1" x="304"/>
        <item h="1" x="305"/>
        <item h="1" x="306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m="1" x="351"/>
        <item h="1" m="1" x="352"/>
        <item h="1" m="1" x="353"/>
        <item h="1" m="1" x="354"/>
        <item h="1" m="1" x="355"/>
        <item h="1" m="1" x="356"/>
        <item h="1" m="1" x="357"/>
        <item h="1" m="1" x="358"/>
        <item h="1" m="1" x="359"/>
        <item h="1" m="1" x="360"/>
        <item h="1" m="1" x="361"/>
        <item h="1" m="1" x="362"/>
        <item h="1" m="1" x="363"/>
        <item h="1" m="1" x="364"/>
        <item h="1" m="1" x="365"/>
        <item h="1" m="1" x="366"/>
        <item h="1" m="1" x="367"/>
        <item h="1" m="1" x="368"/>
        <item h="1" m="1" x="369"/>
        <item h="1" m="1" x="370"/>
        <item h="1" m="1" x="371"/>
        <item h="1" m="1" x="372"/>
        <item h="1" m="1" x="373"/>
        <item h="1" m="1" x="374"/>
        <item h="1" m="1" x="375"/>
        <item h="1" m="1" x="376"/>
        <item h="1" m="1" x="377"/>
        <item h="1" m="1" x="378"/>
        <item h="1" m="1" x="379"/>
        <item h="1" m="1" x="380"/>
        <item h="1" m="1" x="381"/>
        <item h="1" m="1" x="382"/>
        <item h="1" m="1" x="383"/>
        <item h="1" m="1" x="384"/>
        <item h="1" m="1" x="385"/>
        <item h="1" m="1" x="386"/>
        <item h="1" m="1" x="387"/>
        <item h="1" m="1" x="388"/>
        <item h="1" m="1" x="389"/>
        <item h="1" m="1" x="390"/>
        <item h="1" m="1" x="391"/>
        <item h="1" m="1" x="392"/>
        <item h="1" m="1" x="393"/>
        <item h="1" m="1" x="394"/>
        <item h="1" m="1" x="395"/>
        <item h="1" m="1" x="396"/>
        <item h="1" m="1" x="397"/>
        <item h="1" m="1" x="398"/>
        <item h="1" m="1" x="399"/>
        <item h="1" m="1" x="400"/>
        <item h="1" m="1" x="401"/>
        <item h="1" m="1" x="402"/>
        <item h="1" m="1" x="403"/>
        <item h="1" m="1" x="404"/>
        <item h="1" m="1" x="405"/>
        <item h="1" x="180"/>
        <item h="1" x="30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1">
    <i>
      <x v="1"/>
    </i>
    <i>
      <x v="2"/>
    </i>
    <i>
      <x v="3"/>
    </i>
    <i>
      <x v="7"/>
    </i>
    <i>
      <x v="8"/>
    </i>
    <i>
      <x v="11"/>
    </i>
    <i>
      <x v="13"/>
    </i>
    <i>
      <x v="15"/>
    </i>
    <i>
      <x v="17"/>
    </i>
    <i>
      <x v="18"/>
    </i>
    <i>
      <x v="21"/>
    </i>
    <i>
      <x v="28"/>
    </i>
    <i>
      <x v="31"/>
    </i>
    <i>
      <x v="32"/>
    </i>
    <i>
      <x v="34"/>
    </i>
    <i>
      <x v="35"/>
    </i>
    <i>
      <x v="36"/>
    </i>
    <i>
      <x v="37"/>
    </i>
    <i>
      <x v="40"/>
    </i>
    <i>
      <x v="42"/>
    </i>
    <i>
      <x v="47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Presupuesto" fld="7" baseField="2" baseItem="0" numFmtId="165"/>
    <dataField name="Ejecución" fld="12" baseField="2" baseItem="0" numFmtId="165"/>
    <dataField name="Porcentaje " fld="16" baseField="2" baseItem="0" numFmtId="10"/>
  </dataFields>
  <formats count="42"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">
      <pivotArea field="2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2">
      <pivotArea outline="0" fieldPosition="0">
        <references count="1">
          <reference field="4294967294" count="1">
            <x v="2"/>
          </reference>
        </references>
      </pivotArea>
    </format>
    <format dxfId="41">
      <pivotArea outline="0" fieldPosition="0">
        <references count="1">
          <reference field="4294967294" count="1" selected="0">
            <x v="2"/>
          </reference>
        </references>
      </pivotArea>
    </format>
    <format dxfId="40">
      <pivotArea outline="0" fieldPosition="0">
        <references count="1">
          <reference field="2" count="1" selected="0">
            <x v="0"/>
          </reference>
        </references>
      </pivotArea>
    </format>
    <format dxfId="39">
      <pivotArea dataOnly="0" labelOnly="1" outline="0" fieldPosition="0">
        <references count="1">
          <reference field="2" count="1">
            <x v="0"/>
          </reference>
        </references>
      </pivotArea>
    </format>
    <format dxfId="38">
      <pivotArea outline="0" fieldPosition="0">
        <references count="1">
          <reference field="4294967294" count="1" selected="0">
            <x v="2"/>
          </reference>
        </references>
      </pivotArea>
    </format>
    <format dxfId="37">
      <pivotArea outline="0" fieldPosition="0">
        <references count="1">
          <reference field="2" count="17" selected="0">
            <x v="3"/>
            <x v="7"/>
            <x v="8"/>
            <x v="11"/>
            <x v="13"/>
            <x v="15"/>
            <x v="17"/>
            <x v="18"/>
            <x v="23"/>
            <x v="24"/>
            <x v="29"/>
            <x v="32"/>
            <x v="34"/>
            <x v="35"/>
            <x v="36"/>
            <x v="38"/>
            <x v="40"/>
          </reference>
        </references>
      </pivotArea>
    </format>
    <format dxfId="36">
      <pivotArea outline="0" fieldPosition="0">
        <references count="1">
          <reference field="2" count="1" selected="0">
            <x v="0"/>
          </reference>
        </references>
      </pivotArea>
    </format>
    <format dxfId="35">
      <pivotArea dataOnly="0" labelOnly="1" outline="0" fieldPosition="0">
        <references count="1">
          <reference field="2" count="1">
            <x v="0"/>
          </reference>
        </references>
      </pivotArea>
    </format>
    <format dxfId="34">
      <pivotArea outline="0" fieldPosition="0">
        <references count="1">
          <reference field="2" count="1" selected="0">
            <x v="0"/>
          </reference>
        </references>
      </pivotArea>
    </format>
    <format dxfId="33">
      <pivotArea dataOnly="0" labelOnly="1" outline="0" fieldPosition="0">
        <references count="1">
          <reference field="2" count="1">
            <x v="0"/>
          </reference>
        </references>
      </pivotArea>
    </format>
    <format dxfId="32">
      <pivotArea outline="0" fieldPosition="0">
        <references count="1">
          <reference field="2" count="1" selected="0">
            <x v="3"/>
          </reference>
        </references>
      </pivotArea>
    </format>
    <format dxfId="31">
      <pivotArea outline="0" fieldPosition="0">
        <references count="1">
          <reference field="2" count="1" selected="0">
            <x v="18"/>
          </reference>
        </references>
      </pivotArea>
    </format>
    <format dxfId="30">
      <pivotArea outline="0" fieldPosition="0">
        <references count="1">
          <reference field="2" count="1" selected="0">
            <x v="40"/>
          </reference>
        </references>
      </pivotArea>
    </format>
    <format dxfId="29">
      <pivotArea outline="0" fieldPosition="0">
        <references count="1">
          <reference field="2" count="1" selected="0">
            <x v="47"/>
          </reference>
        </references>
      </pivotArea>
    </format>
    <format dxfId="28">
      <pivotArea outline="0" fieldPosition="0">
        <references count="1">
          <reference field="2" count="1" selected="0">
            <x v="35"/>
          </reference>
        </references>
      </pivotArea>
    </format>
    <format dxfId="27">
      <pivotArea dataOnly="0" outline="0" fieldPosition="0">
        <references count="1">
          <reference field="2" count="20">
            <x v="2"/>
            <x v="3"/>
            <x v="7"/>
            <x v="8"/>
            <x v="11"/>
            <x v="13"/>
            <x v="15"/>
            <x v="17"/>
            <x v="18"/>
            <x v="23"/>
            <x v="24"/>
            <x v="29"/>
            <x v="32"/>
            <x v="34"/>
            <x v="35"/>
            <x v="36"/>
            <x v="38"/>
            <x v="40"/>
            <x v="42"/>
            <x v="47"/>
          </reference>
        </references>
      </pivotArea>
    </format>
    <format dxfId="26">
      <pivotArea outline="0" fieldPosition="0">
        <references count="2">
          <reference field="4294967294" count="1" selected="0">
            <x v="2"/>
          </reference>
          <reference field="2" count="1" selected="0">
            <x v="3"/>
          </reference>
        </references>
      </pivotArea>
    </format>
    <format dxfId="25">
      <pivotArea field="2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outline="0" fieldPosition="0">
        <references count="2">
          <reference field="4294967294" count="1" selected="0">
            <x v="2"/>
          </reference>
          <reference field="2" count="19" selected="0">
            <x v="2"/>
            <x v="3"/>
            <x v="7"/>
            <x v="8"/>
            <x v="11"/>
            <x v="13"/>
            <x v="15"/>
            <x v="17"/>
            <x v="18"/>
            <x v="23"/>
            <x v="24"/>
            <x v="29"/>
            <x v="32"/>
            <x v="34"/>
            <x v="35"/>
            <x v="36"/>
            <x v="38"/>
            <x v="40"/>
            <x v="42"/>
          </reference>
        </references>
      </pivotArea>
    </format>
    <format dxfId="22">
      <pivotArea outline="0" fieldPosition="0">
        <references count="1">
          <reference field="2" count="1" selected="0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0"/>
          </reference>
        </references>
      </pivotArea>
    </format>
    <format dxfId="20">
      <pivotArea outline="0" fieldPosition="0">
        <references count="1">
          <reference field="2" count="1" selected="0">
            <x v="0"/>
          </reference>
        </references>
      </pivotArea>
    </format>
    <format dxfId="19">
      <pivotArea dataOnly="0" labelOnly="1" outline="0" fieldPosition="0">
        <references count="1">
          <reference field="2" count="1">
            <x v="0"/>
          </reference>
        </references>
      </pivotArea>
    </format>
    <format dxfId="18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40"/>
          </reference>
        </references>
      </pivotArea>
    </format>
    <format dxfId="17">
      <pivotArea dataOnly="0" labelOnly="1" outline="0" fieldPosition="0">
        <references count="1">
          <reference field="2" count="1">
            <x v="40"/>
          </reference>
        </references>
      </pivotArea>
    </format>
    <format dxfId="16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5"/>
          </reference>
        </references>
      </pivotArea>
    </format>
    <format dxfId="15">
      <pivotArea dataOnly="0" labelOnly="1" outline="0" fieldPosition="0">
        <references count="1">
          <reference field="2" count="1">
            <x v="5"/>
          </reference>
        </references>
      </pivotArea>
    </format>
    <format dxfId="14">
      <pivotArea outline="0" fieldPosition="0">
        <references count="1">
          <reference field="2" count="1" selected="0">
            <x v="0"/>
          </reference>
        </references>
      </pivotArea>
    </format>
    <format dxfId="13">
      <pivotArea dataOnly="0" labelOnly="1" outline="0" fieldPosition="0">
        <references count="1">
          <reference field="2" count="1">
            <x v="0"/>
          </reference>
        </references>
      </pivotArea>
    </format>
    <format dxfId="12">
      <pivotArea outline="0" fieldPosition="0">
        <references count="1">
          <reference field="2" count="1" selected="0">
            <x v="0"/>
          </reference>
        </references>
      </pivotArea>
    </format>
    <format dxfId="11">
      <pivotArea dataOnly="0" labelOnly="1" outline="0" fieldPosition="0">
        <references count="1">
          <reference field="2" count="1">
            <x v="0"/>
          </reference>
        </references>
      </pivotArea>
    </format>
    <format dxfId="10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  <format dxfId="9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  <format dxfId="5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  <format dxfId="4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  <format dxfId="3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  <format dxfId="2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  <format dxfId="1">
      <pivotArea outline="0" fieldPosition="0">
        <references count="2">
          <reference field="4294967294" count="1" selected="0">
            <x v="2"/>
          </reference>
          <reference field="2" count="1" selected="0">
            <x v="47"/>
          </reference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2"/>
            </reference>
            <reference field="2" count="20" selected="0">
              <x v="1"/>
              <x v="2"/>
              <x v="3"/>
              <x v="7"/>
              <x v="8"/>
              <x v="11"/>
              <x v="13"/>
              <x v="15"/>
              <x v="17"/>
              <x v="18"/>
              <x v="21"/>
              <x v="28"/>
              <x v="31"/>
              <x v="32"/>
              <x v="34"/>
              <x v="35"/>
              <x v="36"/>
              <x v="37"/>
              <x v="40"/>
              <x v="42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TableStyleInfo name="PivotStyleLight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8EE25-5BCC-4A2F-AE74-16012582AD87}" name="Tabla1" displayName="Tabla1" ref="A1:Q3" totalsRowShown="0">
  <autoFilter ref="A1:Q3" xr:uid="{4BE8EE25-5BCC-4A2F-AE74-16012582AD87}"/>
  <tableColumns count="17">
    <tableColumn id="1" xr3:uid="{AB9802FF-DF02-48E2-8317-FAF0C57EE99D}" name="Centro gestor"/>
    <tableColumn id="2" xr3:uid="{8F85302E-73DE-4F56-BB6A-3354600AAAA6}" name="Desc.Centro Gestor"/>
    <tableColumn id="3" xr3:uid="{D0739D82-F626-4783-8789-375BC33D5C05}" name="Programas Y Subprogramas MCJ"/>
    <tableColumn id="4" xr3:uid="{69BCF733-EECE-408A-BA06-A097237DBB3F}" name="Fondo"/>
    <tableColumn id="5" xr3:uid="{1E212A38-59E6-467D-9A91-BBCE5504DAA6}" name="PosPre"/>
    <tableColumn id="6" xr3:uid="{8E1EA01E-A38C-4A9D-AE8D-AC582D7FDBF3}" name="Desc.Pos.presupuestaria"/>
    <tableColumn id="7" xr3:uid="{412D9E92-83DD-4835-A946-A7578E96D8F9}" name="Ley de Presupuesto"/>
    <tableColumn id="8" xr3:uid="{1ACD136E-90B8-443B-A5DA-8BBA84C03C23}" name="Presupuesto Actual"/>
    <tableColumn id="9" xr3:uid="{C580847B-BE85-4EFE-B708-48C803686884}" name="Cuota Liberación"/>
    <tableColumn id="10" xr3:uid="{B7AE06D3-D56F-4981-9A1D-7B4EBF29D8B5}" name="Solicitado"/>
    <tableColumn id="11" xr3:uid="{8534E8F0-1853-453F-A7F0-9ABA69BBC496}" name="Comprometido"/>
    <tableColumn id="12" xr3:uid="{559EED1A-E21B-42E3-BCB1-47B84FB558BB}" name="Recepción Mercancía"/>
    <tableColumn id="13" xr3:uid="{10DEBE34-A176-4E3C-ADCB-72294A4B275D}" name="Devengado"/>
    <tableColumn id="14" xr3:uid="{E86A199F-7E0D-4080-9C52-599A5FD895D5}" name="Pagado"/>
    <tableColumn id="15" xr3:uid="{3FF8346F-C395-4399-9A49-4D9B66E563C7}" name="Disponible Presupuesto"/>
    <tableColumn id="16" xr3:uid="{62E86330-96ED-4534-99E1-9932B8995E4C}" name="Disponible Liberado"/>
    <tableColumn id="17" xr3:uid="{C49CCD76-D881-49AF-AFBD-DA046971D634}" name="% Ejecu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71"/>
  <sheetViews>
    <sheetView showGridLines="0" zoomScaleNormal="100" workbookViewId="0">
      <selection activeCell="B14" sqref="B14"/>
    </sheetView>
  </sheetViews>
  <sheetFormatPr baseColWidth="10" defaultColWidth="11.44140625" defaultRowHeight="14.4" x14ac:dyDescent="0.3"/>
  <cols>
    <col min="1" max="1" width="8.88671875" customWidth="1"/>
    <col min="2" max="2" width="37.6640625" customWidth="1"/>
    <col min="3" max="3" width="22.33203125" style="4" customWidth="1"/>
    <col min="4" max="4" width="23.88671875" style="4" customWidth="1"/>
    <col min="5" max="5" width="21.5546875" style="4" customWidth="1"/>
    <col min="6" max="6" width="19.109375" style="4" bestFit="1" customWidth="1"/>
    <col min="7" max="7" width="21.6640625" style="4" customWidth="1"/>
    <col min="8" max="8" width="16.33203125" customWidth="1"/>
    <col min="9" max="9" width="21.109375" customWidth="1"/>
  </cols>
  <sheetData>
    <row r="2" spans="1:11" x14ac:dyDescent="0.3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3">
      <c r="A3" s="111" t="s">
        <v>775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25.5" customHeight="1" x14ac:dyDescent="0.3">
      <c r="A4" s="1"/>
      <c r="B4" s="1"/>
      <c r="C4" s="3"/>
      <c r="D4" s="3"/>
      <c r="E4" s="3"/>
      <c r="F4" s="3"/>
      <c r="G4" s="3"/>
      <c r="H4" s="1"/>
      <c r="I4" s="1"/>
      <c r="J4" s="1"/>
      <c r="K4" s="1"/>
    </row>
    <row r="5" spans="1:11" ht="25.2" x14ac:dyDescent="0.3">
      <c r="A5" s="41" t="s">
        <v>1</v>
      </c>
      <c r="B5" s="41" t="s">
        <v>2</v>
      </c>
      <c r="C5" s="42" t="s">
        <v>3</v>
      </c>
      <c r="D5" s="42" t="s">
        <v>4</v>
      </c>
      <c r="E5" s="42" t="s">
        <v>5</v>
      </c>
      <c r="F5" s="42" t="s">
        <v>6</v>
      </c>
      <c r="G5" s="42" t="s">
        <v>7</v>
      </c>
      <c r="H5" s="42" t="s">
        <v>8</v>
      </c>
      <c r="I5" s="48"/>
      <c r="J5" s="1"/>
      <c r="K5" s="1"/>
    </row>
    <row r="6" spans="1:11" ht="18" customHeight="1" x14ac:dyDescent="0.3">
      <c r="A6" s="95" t="s">
        <v>9</v>
      </c>
      <c r="B6" s="96"/>
      <c r="C6" s="45">
        <f>+C7+C137+C193+C222+C240</f>
        <v>49205644842</v>
      </c>
      <c r="D6" s="45">
        <f t="shared" ref="D6:G6" si="0">+D7+D137+D193+D222+D240</f>
        <v>48994626030.300003</v>
      </c>
      <c r="E6" s="45">
        <f t="shared" si="0"/>
        <v>45286309468.460007</v>
      </c>
      <c r="F6" s="45">
        <f t="shared" si="0"/>
        <v>44329728798.429993</v>
      </c>
      <c r="G6" s="45">
        <f t="shared" si="0"/>
        <v>3593857779.8599997</v>
      </c>
      <c r="H6" s="40">
        <f t="shared" ref="H6:H69" si="1">+E6/D6</f>
        <v>0.9243117692224726</v>
      </c>
      <c r="I6" s="1"/>
      <c r="J6" s="1"/>
      <c r="K6" s="1"/>
    </row>
    <row r="7" spans="1:11" x14ac:dyDescent="0.3">
      <c r="A7" s="102" t="s">
        <v>10</v>
      </c>
      <c r="B7" s="103" t="s">
        <v>11</v>
      </c>
      <c r="C7" s="104">
        <v>27049558692</v>
      </c>
      <c r="D7" s="104">
        <v>26563252618.5</v>
      </c>
      <c r="E7" s="104">
        <v>25058169145.32</v>
      </c>
      <c r="F7" s="104">
        <v>24823626235.59</v>
      </c>
      <c r="G7" s="104">
        <v>1505083473.1800001</v>
      </c>
      <c r="H7" s="58">
        <f t="shared" si="1"/>
        <v>0.94333963935832976</v>
      </c>
      <c r="I7" s="49"/>
    </row>
    <row r="8" spans="1:11" x14ac:dyDescent="0.3">
      <c r="A8" s="107" t="s">
        <v>12</v>
      </c>
      <c r="B8" s="108" t="s">
        <v>13</v>
      </c>
      <c r="C8" s="109">
        <v>13383167056</v>
      </c>
      <c r="D8" s="109">
        <v>13531300462.5</v>
      </c>
      <c r="E8" s="109">
        <v>12819011600.07</v>
      </c>
      <c r="F8" s="109">
        <v>12755775521.459999</v>
      </c>
      <c r="G8" s="109">
        <v>712288862.42999995</v>
      </c>
      <c r="H8" s="57">
        <f t="shared" si="1"/>
        <v>0.94735991086710369</v>
      </c>
    </row>
    <row r="9" spans="1:11" x14ac:dyDescent="0.3">
      <c r="A9" s="107" t="s">
        <v>14</v>
      </c>
      <c r="B9" s="108" t="s">
        <v>15</v>
      </c>
      <c r="C9" s="109">
        <v>13237872056</v>
      </c>
      <c r="D9" s="109">
        <v>13432576884.5</v>
      </c>
      <c r="E9" s="109">
        <v>12772279335.18</v>
      </c>
      <c r="F9" s="109">
        <v>12709043256.57</v>
      </c>
      <c r="G9" s="109">
        <v>660297549.32000005</v>
      </c>
      <c r="H9" s="57">
        <f t="shared" si="1"/>
        <v>0.95084356821497706</v>
      </c>
    </row>
    <row r="10" spans="1:11" x14ac:dyDescent="0.3">
      <c r="A10" s="107" t="s">
        <v>16</v>
      </c>
      <c r="B10" s="108" t="s">
        <v>17</v>
      </c>
      <c r="C10" s="109">
        <v>44100000</v>
      </c>
      <c r="D10" s="109">
        <v>40949129</v>
      </c>
      <c r="E10" s="109">
        <v>27828736.359999999</v>
      </c>
      <c r="F10" s="109">
        <v>27828736.359999999</v>
      </c>
      <c r="G10" s="109">
        <v>13120392.640000001</v>
      </c>
      <c r="H10" s="57">
        <f t="shared" si="1"/>
        <v>0.67959287632222898</v>
      </c>
    </row>
    <row r="11" spans="1:11" x14ac:dyDescent="0.3">
      <c r="A11" s="107" t="s">
        <v>18</v>
      </c>
      <c r="B11" s="108" t="s">
        <v>19</v>
      </c>
      <c r="C11" s="109">
        <v>101195000</v>
      </c>
      <c r="D11" s="109">
        <v>57774449</v>
      </c>
      <c r="E11" s="109">
        <v>18903528.530000001</v>
      </c>
      <c r="F11" s="109">
        <v>18903528.530000001</v>
      </c>
      <c r="G11" s="109">
        <v>38870920.469999999</v>
      </c>
      <c r="H11" s="57">
        <f t="shared" si="1"/>
        <v>0.32719530618111131</v>
      </c>
    </row>
    <row r="12" spans="1:11" x14ac:dyDescent="0.3">
      <c r="A12" s="107" t="s">
        <v>20</v>
      </c>
      <c r="B12" s="108" t="s">
        <v>21</v>
      </c>
      <c r="C12" s="109">
        <v>412200000</v>
      </c>
      <c r="D12" s="109">
        <v>443767307</v>
      </c>
      <c r="E12" s="109">
        <v>422285615.00999999</v>
      </c>
      <c r="F12" s="109">
        <v>419698417.74000001</v>
      </c>
      <c r="G12" s="109">
        <v>21481691.989999998</v>
      </c>
      <c r="H12" s="57">
        <f t="shared" si="1"/>
        <v>0.95159244123857911</v>
      </c>
    </row>
    <row r="13" spans="1:11" x14ac:dyDescent="0.3">
      <c r="A13" s="107" t="s">
        <v>22</v>
      </c>
      <c r="B13" s="108" t="s">
        <v>23</v>
      </c>
      <c r="C13" s="109">
        <v>401500000</v>
      </c>
      <c r="D13" s="109">
        <v>434167307</v>
      </c>
      <c r="E13" s="109">
        <v>416092462.14999998</v>
      </c>
      <c r="F13" s="109">
        <v>413575819.77999997</v>
      </c>
      <c r="G13" s="109">
        <v>18074844.850000001</v>
      </c>
      <c r="H13" s="57">
        <f t="shared" si="1"/>
        <v>0.95836894082400359</v>
      </c>
    </row>
    <row r="14" spans="1:11" x14ac:dyDescent="0.3">
      <c r="A14" s="107" t="s">
        <v>24</v>
      </c>
      <c r="B14" s="108" t="s">
        <v>25</v>
      </c>
      <c r="C14" s="109">
        <v>10700000</v>
      </c>
      <c r="D14" s="109">
        <v>9600000</v>
      </c>
      <c r="E14" s="109">
        <v>6193152.8600000003</v>
      </c>
      <c r="F14" s="109">
        <v>6122597.96</v>
      </c>
      <c r="G14" s="109">
        <v>3406847.14</v>
      </c>
      <c r="H14" s="57">
        <f t="shared" si="1"/>
        <v>0.64512008958333333</v>
      </c>
    </row>
    <row r="15" spans="1:11" x14ac:dyDescent="0.3">
      <c r="A15" s="107" t="s">
        <v>26</v>
      </c>
      <c r="B15" s="108" t="s">
        <v>27</v>
      </c>
      <c r="C15" s="109">
        <v>8847258427</v>
      </c>
      <c r="D15" s="109">
        <v>8193603820</v>
      </c>
      <c r="E15" s="109">
        <v>7657639415.0699997</v>
      </c>
      <c r="F15" s="109">
        <v>7650114592.1099997</v>
      </c>
      <c r="G15" s="109">
        <v>535964404.93000001</v>
      </c>
      <c r="H15" s="57">
        <f t="shared" si="1"/>
        <v>0.93458746398968551</v>
      </c>
    </row>
    <row r="16" spans="1:11" x14ac:dyDescent="0.3">
      <c r="A16" s="107" t="s">
        <v>28</v>
      </c>
      <c r="B16" s="108" t="s">
        <v>29</v>
      </c>
      <c r="C16" s="109">
        <v>3124508000</v>
      </c>
      <c r="D16" s="109">
        <v>2834830567</v>
      </c>
      <c r="E16" s="109">
        <v>2630385425.3899999</v>
      </c>
      <c r="F16" s="109">
        <v>2625127973.2399998</v>
      </c>
      <c r="G16" s="109">
        <v>204445141.61000001</v>
      </c>
      <c r="H16" s="57">
        <f t="shared" si="1"/>
        <v>0.9278810014291764</v>
      </c>
    </row>
    <row r="17" spans="1:8" x14ac:dyDescent="0.3">
      <c r="A17" s="107" t="s">
        <v>30</v>
      </c>
      <c r="B17" s="108" t="s">
        <v>31</v>
      </c>
      <c r="C17" s="109">
        <v>1890838844</v>
      </c>
      <c r="D17" s="109">
        <v>1719609421</v>
      </c>
      <c r="E17" s="109">
        <v>1569959378.6400001</v>
      </c>
      <c r="F17" s="109">
        <v>1568060708.45</v>
      </c>
      <c r="G17" s="109">
        <v>149650042.36000001</v>
      </c>
      <c r="H17" s="57">
        <f t="shared" si="1"/>
        <v>0.91297439957442528</v>
      </c>
    </row>
    <row r="18" spans="1:8" x14ac:dyDescent="0.3">
      <c r="A18" s="107" t="s">
        <v>32</v>
      </c>
      <c r="B18" s="108" t="s">
        <v>33</v>
      </c>
      <c r="C18" s="109">
        <v>1742050528</v>
      </c>
      <c r="D18" s="109">
        <v>1728397057</v>
      </c>
      <c r="E18" s="109">
        <v>1616083434.1199999</v>
      </c>
      <c r="F18" s="109">
        <v>1616083434.1199999</v>
      </c>
      <c r="G18" s="109">
        <v>112313622.88</v>
      </c>
      <c r="H18" s="57">
        <f t="shared" si="1"/>
        <v>0.93501862177725281</v>
      </c>
    </row>
    <row r="19" spans="1:8" x14ac:dyDescent="0.3">
      <c r="A19" s="107" t="s">
        <v>34</v>
      </c>
      <c r="B19" s="108" t="s">
        <v>35</v>
      </c>
      <c r="C19" s="109">
        <v>1531461055</v>
      </c>
      <c r="D19" s="109">
        <v>1383664663</v>
      </c>
      <c r="E19" s="109">
        <v>1356896123.9100001</v>
      </c>
      <c r="F19" s="109">
        <v>1356896123.9100001</v>
      </c>
      <c r="G19" s="109">
        <v>26768539.09</v>
      </c>
      <c r="H19" s="57">
        <f t="shared" si="1"/>
        <v>0.98065388254408292</v>
      </c>
    </row>
    <row r="20" spans="1:8" x14ac:dyDescent="0.3">
      <c r="A20" s="107" t="s">
        <v>36</v>
      </c>
      <c r="B20" s="108" t="s">
        <v>37</v>
      </c>
      <c r="C20" s="109">
        <v>558400000</v>
      </c>
      <c r="D20" s="109">
        <v>527102112</v>
      </c>
      <c r="E20" s="109">
        <v>484315053.00999999</v>
      </c>
      <c r="F20" s="109">
        <v>483946352.38999999</v>
      </c>
      <c r="G20" s="109">
        <v>42787058.990000002</v>
      </c>
      <c r="H20" s="57">
        <f t="shared" si="1"/>
        <v>0.91882586311852987</v>
      </c>
    </row>
    <row r="21" spans="1:8" x14ac:dyDescent="0.3">
      <c r="A21" s="107" t="s">
        <v>38</v>
      </c>
      <c r="B21" s="108" t="s">
        <v>39</v>
      </c>
      <c r="C21" s="109">
        <v>2037999428</v>
      </c>
      <c r="D21" s="109">
        <v>2026981496</v>
      </c>
      <c r="E21" s="109">
        <v>1940880120.0899999</v>
      </c>
      <c r="F21" s="109">
        <v>1860692411.8099999</v>
      </c>
      <c r="G21" s="109">
        <v>86101375.909999996</v>
      </c>
      <c r="H21" s="57">
        <f t="shared" si="1"/>
        <v>0.95752236708627547</v>
      </c>
    </row>
    <row r="22" spans="1:8" x14ac:dyDescent="0.3">
      <c r="A22" s="107" t="s">
        <v>40</v>
      </c>
      <c r="B22" s="108" t="s">
        <v>41</v>
      </c>
      <c r="C22" s="109">
        <v>249240966</v>
      </c>
      <c r="D22" s="109">
        <v>244480752</v>
      </c>
      <c r="E22" s="109">
        <v>233563033</v>
      </c>
      <c r="F22" s="109">
        <v>233563033</v>
      </c>
      <c r="G22" s="109">
        <v>10917719</v>
      </c>
      <c r="H22" s="57">
        <f t="shared" si="1"/>
        <v>0.95534323700051449</v>
      </c>
    </row>
    <row r="23" spans="1:8" x14ac:dyDescent="0.3">
      <c r="A23" s="107" t="s">
        <v>42</v>
      </c>
      <c r="B23" s="108" t="s">
        <v>41</v>
      </c>
      <c r="C23" s="109">
        <v>46644276</v>
      </c>
      <c r="D23" s="109">
        <v>46544885</v>
      </c>
      <c r="E23" s="109">
        <v>42826126</v>
      </c>
      <c r="F23" s="109">
        <v>42826126</v>
      </c>
      <c r="G23" s="109">
        <v>3718759</v>
      </c>
      <c r="H23" s="57">
        <f t="shared" si="1"/>
        <v>0.92010380947337178</v>
      </c>
    </row>
    <row r="24" spans="1:8" x14ac:dyDescent="0.3">
      <c r="A24" s="107" t="s">
        <v>43</v>
      </c>
      <c r="B24" s="108" t="s">
        <v>41</v>
      </c>
      <c r="C24" s="109">
        <v>167142121</v>
      </c>
      <c r="D24" s="109">
        <v>165493676</v>
      </c>
      <c r="E24" s="109">
        <v>165493676</v>
      </c>
      <c r="F24" s="109">
        <v>150493676</v>
      </c>
      <c r="G24" s="110">
        <v>0</v>
      </c>
      <c r="H24" s="57">
        <f t="shared" si="1"/>
        <v>1</v>
      </c>
    </row>
    <row r="25" spans="1:8" x14ac:dyDescent="0.3">
      <c r="A25" s="107" t="s">
        <v>44</v>
      </c>
      <c r="B25" s="108" t="s">
        <v>41</v>
      </c>
      <c r="C25" s="109">
        <v>68033515</v>
      </c>
      <c r="D25" s="109">
        <v>64763062</v>
      </c>
      <c r="E25" s="109">
        <v>60788087</v>
      </c>
      <c r="F25" s="109">
        <v>55785088</v>
      </c>
      <c r="G25" s="109">
        <v>3974975</v>
      </c>
      <c r="H25" s="57">
        <f t="shared" si="1"/>
        <v>0.9386228063151183</v>
      </c>
    </row>
    <row r="26" spans="1:8" x14ac:dyDescent="0.3">
      <c r="A26" s="107" t="s">
        <v>45</v>
      </c>
      <c r="B26" s="108" t="s">
        <v>41</v>
      </c>
      <c r="C26" s="109">
        <v>14982863</v>
      </c>
      <c r="D26" s="109">
        <v>14385146</v>
      </c>
      <c r="E26" s="109">
        <v>11743837.619999999</v>
      </c>
      <c r="F26" s="109">
        <v>11743837.619999999</v>
      </c>
      <c r="G26" s="109">
        <v>2641308.38</v>
      </c>
      <c r="H26" s="57">
        <f t="shared" si="1"/>
        <v>0.81638640442022614</v>
      </c>
    </row>
    <row r="27" spans="1:8" x14ac:dyDescent="0.3">
      <c r="A27" s="107" t="s">
        <v>46</v>
      </c>
      <c r="B27" s="108" t="s">
        <v>41</v>
      </c>
      <c r="C27" s="109">
        <v>15208102</v>
      </c>
      <c r="D27" s="109">
        <v>15142340</v>
      </c>
      <c r="E27" s="109">
        <v>14095571</v>
      </c>
      <c r="F27" s="109">
        <v>12978407</v>
      </c>
      <c r="G27" s="109">
        <v>1046769</v>
      </c>
      <c r="H27" s="57">
        <f t="shared" si="1"/>
        <v>0.93087138447558304</v>
      </c>
    </row>
    <row r="28" spans="1:8" x14ac:dyDescent="0.3">
      <c r="A28" s="107" t="s">
        <v>47</v>
      </c>
      <c r="B28" s="108" t="s">
        <v>41</v>
      </c>
      <c r="C28" s="109">
        <v>21579250</v>
      </c>
      <c r="D28" s="109">
        <v>24210693</v>
      </c>
      <c r="E28" s="109">
        <v>23140656</v>
      </c>
      <c r="F28" s="109">
        <v>21418188</v>
      </c>
      <c r="G28" s="109">
        <v>1070037</v>
      </c>
      <c r="H28" s="57">
        <f t="shared" si="1"/>
        <v>0.95580312385110167</v>
      </c>
    </row>
    <row r="29" spans="1:8" x14ac:dyDescent="0.3">
      <c r="A29" s="107" t="s">
        <v>48</v>
      </c>
      <c r="B29" s="108" t="s">
        <v>41</v>
      </c>
      <c r="C29" s="109">
        <v>9077002</v>
      </c>
      <c r="D29" s="109">
        <v>9077002</v>
      </c>
      <c r="E29" s="109">
        <v>9034245</v>
      </c>
      <c r="F29" s="109">
        <v>9034245</v>
      </c>
      <c r="G29" s="109">
        <v>42757</v>
      </c>
      <c r="H29" s="57">
        <f t="shared" si="1"/>
        <v>0.99528952400803705</v>
      </c>
    </row>
    <row r="30" spans="1:8" x14ac:dyDescent="0.3">
      <c r="A30" s="107" t="s">
        <v>49</v>
      </c>
      <c r="B30" s="108" t="s">
        <v>41</v>
      </c>
      <c r="C30" s="109">
        <v>4738093</v>
      </c>
      <c r="D30" s="109">
        <v>4549402</v>
      </c>
      <c r="E30" s="109">
        <v>3795672.56</v>
      </c>
      <c r="F30" s="109">
        <v>3229582.69</v>
      </c>
      <c r="G30" s="109">
        <v>753729.44</v>
      </c>
      <c r="H30" s="57">
        <f t="shared" si="1"/>
        <v>0.83432340338356559</v>
      </c>
    </row>
    <row r="31" spans="1:8" x14ac:dyDescent="0.3">
      <c r="A31" s="107" t="s">
        <v>50</v>
      </c>
      <c r="B31" s="108" t="s">
        <v>41</v>
      </c>
      <c r="C31" s="109">
        <v>68986124</v>
      </c>
      <c r="D31" s="109">
        <v>66432268</v>
      </c>
      <c r="E31" s="109">
        <v>61524078</v>
      </c>
      <c r="F31" s="109">
        <v>61524078</v>
      </c>
      <c r="G31" s="109">
        <v>4908190</v>
      </c>
      <c r="H31" s="57">
        <f t="shared" si="1"/>
        <v>0.92611738018638778</v>
      </c>
    </row>
    <row r="32" spans="1:8" x14ac:dyDescent="0.3">
      <c r="A32" s="107" t="s">
        <v>51</v>
      </c>
      <c r="B32" s="108" t="s">
        <v>41</v>
      </c>
      <c r="C32" s="109">
        <v>193649087</v>
      </c>
      <c r="D32" s="109">
        <v>191169157</v>
      </c>
      <c r="E32" s="109">
        <v>185062993</v>
      </c>
      <c r="F32" s="109">
        <v>185062993</v>
      </c>
      <c r="G32" s="109">
        <v>6106164</v>
      </c>
      <c r="H32" s="57">
        <f t="shared" si="1"/>
        <v>0.9680588432997066</v>
      </c>
    </row>
    <row r="33" spans="1:8" x14ac:dyDescent="0.3">
      <c r="A33" s="107" t="s">
        <v>52</v>
      </c>
      <c r="B33" s="108" t="s">
        <v>41</v>
      </c>
      <c r="C33" s="109">
        <v>216244237</v>
      </c>
      <c r="D33" s="109">
        <v>215756061</v>
      </c>
      <c r="E33" s="109">
        <v>213360689</v>
      </c>
      <c r="F33" s="109">
        <v>213360689</v>
      </c>
      <c r="G33" s="109">
        <v>2395372</v>
      </c>
      <c r="H33" s="57">
        <f t="shared" si="1"/>
        <v>0.98889777654960065</v>
      </c>
    </row>
    <row r="34" spans="1:8" x14ac:dyDescent="0.3">
      <c r="A34" s="107" t="s">
        <v>53</v>
      </c>
      <c r="B34" s="108" t="s">
        <v>41</v>
      </c>
      <c r="C34" s="109">
        <v>176960290</v>
      </c>
      <c r="D34" s="109">
        <v>175008690</v>
      </c>
      <c r="E34" s="109">
        <v>168481568</v>
      </c>
      <c r="F34" s="109">
        <v>168481568</v>
      </c>
      <c r="G34" s="109">
        <v>6527122</v>
      </c>
      <c r="H34" s="57">
        <f t="shared" si="1"/>
        <v>0.96270401201220346</v>
      </c>
    </row>
    <row r="35" spans="1:8" x14ac:dyDescent="0.3">
      <c r="A35" s="107" t="s">
        <v>54</v>
      </c>
      <c r="B35" s="108" t="s">
        <v>41</v>
      </c>
      <c r="C35" s="109">
        <v>180731336</v>
      </c>
      <c r="D35" s="109">
        <v>180116063</v>
      </c>
      <c r="E35" s="109">
        <v>170060806</v>
      </c>
      <c r="F35" s="109">
        <v>156721961</v>
      </c>
      <c r="G35" s="109">
        <v>10055257</v>
      </c>
      <c r="H35" s="57">
        <f t="shared" si="1"/>
        <v>0.94417345775540296</v>
      </c>
    </row>
    <row r="36" spans="1:8" x14ac:dyDescent="0.3">
      <c r="A36" s="107" t="s">
        <v>55</v>
      </c>
      <c r="B36" s="108" t="s">
        <v>41</v>
      </c>
      <c r="C36" s="109">
        <v>104842234</v>
      </c>
      <c r="D36" s="109">
        <v>103811258</v>
      </c>
      <c r="E36" s="109">
        <v>101893157.31</v>
      </c>
      <c r="F36" s="109">
        <v>93868166.599999994</v>
      </c>
      <c r="G36" s="109">
        <v>1918100.69</v>
      </c>
      <c r="H36" s="57">
        <f t="shared" si="1"/>
        <v>0.9815231919258699</v>
      </c>
    </row>
    <row r="37" spans="1:8" x14ac:dyDescent="0.3">
      <c r="A37" s="107" t="s">
        <v>56</v>
      </c>
      <c r="B37" s="108" t="s">
        <v>41</v>
      </c>
      <c r="C37" s="109">
        <v>142447093</v>
      </c>
      <c r="D37" s="109">
        <v>146544408</v>
      </c>
      <c r="E37" s="109">
        <v>145696084.40000001</v>
      </c>
      <c r="F37" s="109">
        <v>134531365.40000001</v>
      </c>
      <c r="G37" s="109">
        <v>848323.6</v>
      </c>
      <c r="H37" s="57">
        <f t="shared" si="1"/>
        <v>0.99421114997441595</v>
      </c>
    </row>
    <row r="38" spans="1:8" x14ac:dyDescent="0.3">
      <c r="A38" s="107" t="s">
        <v>57</v>
      </c>
      <c r="B38" s="108" t="s">
        <v>41</v>
      </c>
      <c r="C38" s="109">
        <v>16669969</v>
      </c>
      <c r="D38" s="109">
        <v>17804219</v>
      </c>
      <c r="E38" s="109">
        <v>16859498.420000002</v>
      </c>
      <c r="F38" s="109">
        <v>15573051.4</v>
      </c>
      <c r="G38" s="109">
        <v>944720.58</v>
      </c>
      <c r="H38" s="57">
        <f t="shared" si="1"/>
        <v>0.94693838690705845</v>
      </c>
    </row>
    <row r="39" spans="1:8" x14ac:dyDescent="0.3">
      <c r="A39" s="107" t="s">
        <v>58</v>
      </c>
      <c r="B39" s="108" t="s">
        <v>41</v>
      </c>
      <c r="C39" s="109">
        <v>21630998</v>
      </c>
      <c r="D39" s="109">
        <v>17359381</v>
      </c>
      <c r="E39" s="109">
        <v>17136895</v>
      </c>
      <c r="F39" s="109">
        <v>17136895</v>
      </c>
      <c r="G39" s="109">
        <v>222486</v>
      </c>
      <c r="H39" s="57">
        <f t="shared" si="1"/>
        <v>0.98718352918229058</v>
      </c>
    </row>
    <row r="40" spans="1:8" x14ac:dyDescent="0.3">
      <c r="A40" s="107" t="s">
        <v>59</v>
      </c>
      <c r="B40" s="108" t="s">
        <v>41</v>
      </c>
      <c r="C40" s="109">
        <v>154082627</v>
      </c>
      <c r="D40" s="109">
        <v>151998070</v>
      </c>
      <c r="E40" s="109">
        <v>140929502</v>
      </c>
      <c r="F40" s="109">
        <v>130241947</v>
      </c>
      <c r="G40" s="109">
        <v>11068568</v>
      </c>
      <c r="H40" s="57">
        <f t="shared" si="1"/>
        <v>0.92717954905611633</v>
      </c>
    </row>
    <row r="41" spans="1:8" x14ac:dyDescent="0.3">
      <c r="A41" s="107" t="s">
        <v>60</v>
      </c>
      <c r="B41" s="108" t="s">
        <v>41</v>
      </c>
      <c r="C41" s="109">
        <v>60596452</v>
      </c>
      <c r="D41" s="109">
        <v>67876519</v>
      </c>
      <c r="E41" s="109">
        <v>55352704</v>
      </c>
      <c r="F41" s="109">
        <v>50975053</v>
      </c>
      <c r="G41" s="109">
        <v>12523815</v>
      </c>
      <c r="H41" s="57">
        <f t="shared" si="1"/>
        <v>0.81549120101459538</v>
      </c>
    </row>
    <row r="42" spans="1:8" x14ac:dyDescent="0.3">
      <c r="A42" s="107" t="s">
        <v>61</v>
      </c>
      <c r="B42" s="108" t="s">
        <v>62</v>
      </c>
      <c r="C42" s="109">
        <v>13472485</v>
      </c>
      <c r="D42" s="109">
        <v>13215176</v>
      </c>
      <c r="E42" s="109">
        <v>12718347</v>
      </c>
      <c r="F42" s="109">
        <v>12718347</v>
      </c>
      <c r="G42" s="109">
        <v>496829</v>
      </c>
      <c r="H42" s="57">
        <f t="shared" si="1"/>
        <v>0.96240466263937763</v>
      </c>
    </row>
    <row r="43" spans="1:8" x14ac:dyDescent="0.3">
      <c r="A43" s="107" t="s">
        <v>63</v>
      </c>
      <c r="B43" s="108" t="s">
        <v>62</v>
      </c>
      <c r="C43" s="109">
        <v>2521312</v>
      </c>
      <c r="D43" s="109">
        <v>2517927</v>
      </c>
      <c r="E43" s="109">
        <v>2326313</v>
      </c>
      <c r="F43" s="109">
        <v>2326313</v>
      </c>
      <c r="G43" s="109">
        <v>191614</v>
      </c>
      <c r="H43" s="57">
        <f t="shared" si="1"/>
        <v>0.92390009718311927</v>
      </c>
    </row>
    <row r="44" spans="1:8" x14ac:dyDescent="0.3">
      <c r="A44" s="107" t="s">
        <v>64</v>
      </c>
      <c r="B44" s="108" t="s">
        <v>62</v>
      </c>
      <c r="C44" s="109">
        <v>9034710</v>
      </c>
      <c r="D44" s="109">
        <v>8945604</v>
      </c>
      <c r="E44" s="109">
        <v>8945604</v>
      </c>
      <c r="F44" s="109">
        <v>3945604</v>
      </c>
      <c r="G44" s="110">
        <v>0</v>
      </c>
      <c r="H44" s="57">
        <f t="shared" si="1"/>
        <v>1</v>
      </c>
    </row>
    <row r="45" spans="1:8" x14ac:dyDescent="0.3">
      <c r="A45" s="107" t="s">
        <v>65</v>
      </c>
      <c r="B45" s="108" t="s">
        <v>62</v>
      </c>
      <c r="C45" s="109">
        <v>3677487</v>
      </c>
      <c r="D45" s="109">
        <v>3500706</v>
      </c>
      <c r="E45" s="109">
        <v>3500706</v>
      </c>
      <c r="F45" s="109">
        <v>3425611</v>
      </c>
      <c r="G45" s="110">
        <v>0</v>
      </c>
      <c r="H45" s="57">
        <f t="shared" si="1"/>
        <v>1</v>
      </c>
    </row>
    <row r="46" spans="1:8" x14ac:dyDescent="0.3">
      <c r="A46" s="107" t="s">
        <v>66</v>
      </c>
      <c r="B46" s="108" t="s">
        <v>62</v>
      </c>
      <c r="C46" s="109">
        <v>809884</v>
      </c>
      <c r="D46" s="109">
        <v>777575</v>
      </c>
      <c r="E46" s="109">
        <v>756709.68</v>
      </c>
      <c r="F46" s="109">
        <v>756709.68</v>
      </c>
      <c r="G46" s="109">
        <v>20865.32</v>
      </c>
      <c r="H46" s="57">
        <f t="shared" si="1"/>
        <v>0.97316616403562362</v>
      </c>
    </row>
    <row r="47" spans="1:8" x14ac:dyDescent="0.3">
      <c r="A47" s="107" t="s">
        <v>67</v>
      </c>
      <c r="B47" s="108" t="s">
        <v>62</v>
      </c>
      <c r="C47" s="109">
        <v>822060</v>
      </c>
      <c r="D47" s="109">
        <v>818505</v>
      </c>
      <c r="E47" s="109">
        <v>759493</v>
      </c>
      <c r="F47" s="109">
        <v>699134</v>
      </c>
      <c r="G47" s="109">
        <v>59012</v>
      </c>
      <c r="H47" s="57">
        <f t="shared" si="1"/>
        <v>0.92790270065546332</v>
      </c>
    </row>
    <row r="48" spans="1:8" x14ac:dyDescent="0.3">
      <c r="A48" s="107" t="s">
        <v>68</v>
      </c>
      <c r="B48" s="108" t="s">
        <v>62</v>
      </c>
      <c r="C48" s="109">
        <v>1166446</v>
      </c>
      <c r="D48" s="109">
        <v>1308686</v>
      </c>
      <c r="E48" s="109">
        <v>1248595</v>
      </c>
      <c r="F48" s="109">
        <v>1155488</v>
      </c>
      <c r="G48" s="109">
        <v>60091</v>
      </c>
      <c r="H48" s="57">
        <f t="shared" si="1"/>
        <v>0.95408295037923541</v>
      </c>
    </row>
    <row r="49" spans="1:8" x14ac:dyDescent="0.3">
      <c r="A49" s="107" t="s">
        <v>69</v>
      </c>
      <c r="B49" s="108" t="s">
        <v>62</v>
      </c>
      <c r="C49" s="109">
        <v>490649</v>
      </c>
      <c r="D49" s="109">
        <v>490649</v>
      </c>
      <c r="E49" s="109">
        <v>466268</v>
      </c>
      <c r="F49" s="109">
        <v>466268</v>
      </c>
      <c r="G49" s="109">
        <v>24381</v>
      </c>
      <c r="H49" s="57">
        <f t="shared" si="1"/>
        <v>0.95030867279868092</v>
      </c>
    </row>
    <row r="50" spans="1:8" x14ac:dyDescent="0.3">
      <c r="A50" s="107" t="s">
        <v>70</v>
      </c>
      <c r="B50" s="108" t="s">
        <v>62</v>
      </c>
      <c r="C50" s="109">
        <v>256113</v>
      </c>
      <c r="D50" s="109">
        <v>406113</v>
      </c>
      <c r="E50" s="109">
        <v>324847</v>
      </c>
      <c r="F50" s="109">
        <v>296053</v>
      </c>
      <c r="G50" s="109">
        <v>81266</v>
      </c>
      <c r="H50" s="57">
        <f t="shared" si="1"/>
        <v>0.7998931331919934</v>
      </c>
    </row>
    <row r="51" spans="1:8" x14ac:dyDescent="0.3">
      <c r="A51" s="107" t="s">
        <v>71</v>
      </c>
      <c r="B51" s="108" t="s">
        <v>62</v>
      </c>
      <c r="C51" s="109">
        <v>3728980</v>
      </c>
      <c r="D51" s="109">
        <v>3590934</v>
      </c>
      <c r="E51" s="109">
        <v>3342716</v>
      </c>
      <c r="F51" s="109">
        <v>3342716</v>
      </c>
      <c r="G51" s="109">
        <v>248218</v>
      </c>
      <c r="H51" s="57">
        <f t="shared" si="1"/>
        <v>0.93087647948973717</v>
      </c>
    </row>
    <row r="52" spans="1:8" x14ac:dyDescent="0.3">
      <c r="A52" s="107" t="s">
        <v>72</v>
      </c>
      <c r="B52" s="108" t="s">
        <v>62</v>
      </c>
      <c r="C52" s="109">
        <v>10467518</v>
      </c>
      <c r="D52" s="109">
        <v>10333468</v>
      </c>
      <c r="E52" s="109">
        <v>10064860</v>
      </c>
      <c r="F52" s="109">
        <v>10064860</v>
      </c>
      <c r="G52" s="109">
        <v>268608</v>
      </c>
      <c r="H52" s="57">
        <f t="shared" si="1"/>
        <v>0.97400601617966009</v>
      </c>
    </row>
    <row r="53" spans="1:8" x14ac:dyDescent="0.3">
      <c r="A53" s="107" t="s">
        <v>73</v>
      </c>
      <c r="B53" s="108" t="s">
        <v>62</v>
      </c>
      <c r="C53" s="109">
        <v>11688878</v>
      </c>
      <c r="D53" s="109">
        <v>11662490</v>
      </c>
      <c r="E53" s="109">
        <v>11622685</v>
      </c>
      <c r="F53" s="109">
        <v>11622685</v>
      </c>
      <c r="G53" s="109">
        <v>39805</v>
      </c>
      <c r="H53" s="57">
        <f t="shared" si="1"/>
        <v>0.99658692097485191</v>
      </c>
    </row>
    <row r="54" spans="1:8" x14ac:dyDescent="0.3">
      <c r="A54" s="107" t="s">
        <v>74</v>
      </c>
      <c r="B54" s="108" t="s">
        <v>62</v>
      </c>
      <c r="C54" s="109">
        <v>9565421</v>
      </c>
      <c r="D54" s="109">
        <v>9459929</v>
      </c>
      <c r="E54" s="109">
        <v>9135821</v>
      </c>
      <c r="F54" s="109">
        <v>9135821</v>
      </c>
      <c r="G54" s="109">
        <v>324108</v>
      </c>
      <c r="H54" s="57">
        <f t="shared" si="1"/>
        <v>0.96573885491106748</v>
      </c>
    </row>
    <row r="55" spans="1:8" x14ac:dyDescent="0.3">
      <c r="A55" s="107" t="s">
        <v>75</v>
      </c>
      <c r="B55" s="108" t="s">
        <v>62</v>
      </c>
      <c r="C55" s="109">
        <v>9769262</v>
      </c>
      <c r="D55" s="109">
        <v>9736004</v>
      </c>
      <c r="E55" s="109">
        <v>9185693</v>
      </c>
      <c r="F55" s="109">
        <v>8465047</v>
      </c>
      <c r="G55" s="109">
        <v>550311</v>
      </c>
      <c r="H55" s="57">
        <f t="shared" si="1"/>
        <v>0.94347670769239622</v>
      </c>
    </row>
    <row r="56" spans="1:8" x14ac:dyDescent="0.3">
      <c r="A56" s="107" t="s">
        <v>76</v>
      </c>
      <c r="B56" s="108" t="s">
        <v>62</v>
      </c>
      <c r="C56" s="109">
        <v>5667148</v>
      </c>
      <c r="D56" s="109">
        <v>5611420</v>
      </c>
      <c r="E56" s="109">
        <v>5507214.96</v>
      </c>
      <c r="F56" s="109">
        <v>5073430.96</v>
      </c>
      <c r="G56" s="109">
        <v>104205.04</v>
      </c>
      <c r="H56" s="57">
        <f t="shared" si="1"/>
        <v>0.98142982703130399</v>
      </c>
    </row>
    <row r="57" spans="1:8" x14ac:dyDescent="0.3">
      <c r="A57" s="107" t="s">
        <v>77</v>
      </c>
      <c r="B57" s="108" t="s">
        <v>78</v>
      </c>
      <c r="C57" s="109">
        <v>7699843</v>
      </c>
      <c r="D57" s="109">
        <v>7860113</v>
      </c>
      <c r="E57" s="109">
        <v>7734074.29</v>
      </c>
      <c r="F57" s="109">
        <v>7130853.29</v>
      </c>
      <c r="G57" s="109">
        <v>126038.71</v>
      </c>
      <c r="H57" s="57">
        <f t="shared" si="1"/>
        <v>0.98396477124438286</v>
      </c>
    </row>
    <row r="58" spans="1:8" x14ac:dyDescent="0.3">
      <c r="A58" s="107" t="s">
        <v>79</v>
      </c>
      <c r="B58" s="108" t="s">
        <v>62</v>
      </c>
      <c r="C58" s="109">
        <v>901079</v>
      </c>
      <c r="D58" s="109">
        <v>962390</v>
      </c>
      <c r="E58" s="109">
        <v>911324.85</v>
      </c>
      <c r="F58" s="109">
        <v>841787.17</v>
      </c>
      <c r="G58" s="109">
        <v>51065.15</v>
      </c>
      <c r="H58" s="57">
        <f t="shared" si="1"/>
        <v>0.94693923461382601</v>
      </c>
    </row>
    <row r="59" spans="1:8" x14ac:dyDescent="0.3">
      <c r="A59" s="107" t="s">
        <v>80</v>
      </c>
      <c r="B59" s="108" t="s">
        <v>62</v>
      </c>
      <c r="C59" s="109">
        <v>1169243</v>
      </c>
      <c r="D59" s="109">
        <v>994561</v>
      </c>
      <c r="E59" s="109">
        <v>926516</v>
      </c>
      <c r="F59" s="109">
        <v>926516</v>
      </c>
      <c r="G59" s="109">
        <v>68045</v>
      </c>
      <c r="H59" s="57">
        <f t="shared" si="1"/>
        <v>0.93158287928040617</v>
      </c>
    </row>
    <row r="60" spans="1:8" x14ac:dyDescent="0.3">
      <c r="A60" s="107" t="s">
        <v>81</v>
      </c>
      <c r="B60" s="108" t="s">
        <v>62</v>
      </c>
      <c r="C60" s="109">
        <v>8328791</v>
      </c>
      <c r="D60" s="109">
        <v>8216112</v>
      </c>
      <c r="E60" s="109">
        <v>7620219</v>
      </c>
      <c r="F60" s="109">
        <v>7042550</v>
      </c>
      <c r="G60" s="109">
        <v>595893</v>
      </c>
      <c r="H60" s="57">
        <f t="shared" si="1"/>
        <v>0.92747262938966757</v>
      </c>
    </row>
    <row r="61" spans="1:8" x14ac:dyDescent="0.3">
      <c r="A61" s="107" t="s">
        <v>82</v>
      </c>
      <c r="B61" s="108" t="s">
        <v>62</v>
      </c>
      <c r="C61" s="109">
        <v>3275484</v>
      </c>
      <c r="D61" s="109">
        <v>4050082</v>
      </c>
      <c r="E61" s="109">
        <v>2943234</v>
      </c>
      <c r="F61" s="109">
        <v>2706667</v>
      </c>
      <c r="G61" s="109">
        <v>1106848</v>
      </c>
      <c r="H61" s="57">
        <f t="shared" si="1"/>
        <v>0.72670973081532675</v>
      </c>
    </row>
    <row r="62" spans="1:8" x14ac:dyDescent="0.3">
      <c r="A62" s="107" t="s">
        <v>83</v>
      </c>
      <c r="B62" s="108" t="s">
        <v>84</v>
      </c>
      <c r="C62" s="109">
        <v>2368933781</v>
      </c>
      <c r="D62" s="109">
        <v>2367599533</v>
      </c>
      <c r="E62" s="109">
        <v>2218352395.0799999</v>
      </c>
      <c r="F62" s="109">
        <v>2137345292.47</v>
      </c>
      <c r="G62" s="109">
        <v>149247137.91999999</v>
      </c>
      <c r="H62" s="57">
        <f t="shared" si="1"/>
        <v>0.93696267639870323</v>
      </c>
    </row>
    <row r="63" spans="1:8" x14ac:dyDescent="0.3">
      <c r="A63" s="107" t="s">
        <v>85</v>
      </c>
      <c r="B63" s="108" t="s">
        <v>86</v>
      </c>
      <c r="C63" s="109">
        <v>146041733</v>
      </c>
      <c r="D63" s="109">
        <v>143252505</v>
      </c>
      <c r="E63" s="109">
        <v>136832501</v>
      </c>
      <c r="F63" s="109">
        <v>136832501</v>
      </c>
      <c r="G63" s="109">
        <v>6420004</v>
      </c>
      <c r="H63" s="57">
        <f t="shared" si="1"/>
        <v>0.9551840018434582</v>
      </c>
    </row>
    <row r="64" spans="1:8" x14ac:dyDescent="0.3">
      <c r="A64" s="107" t="s">
        <v>87</v>
      </c>
      <c r="B64" s="108" t="s">
        <v>86</v>
      </c>
      <c r="C64" s="109">
        <v>27331025</v>
      </c>
      <c r="D64" s="109">
        <v>27294330</v>
      </c>
      <c r="E64" s="109">
        <v>25089000</v>
      </c>
      <c r="F64" s="109">
        <v>25089000</v>
      </c>
      <c r="G64" s="109">
        <v>2205330</v>
      </c>
      <c r="H64" s="57">
        <f t="shared" si="1"/>
        <v>0.91920190017487147</v>
      </c>
    </row>
    <row r="65" spans="1:8" x14ac:dyDescent="0.3">
      <c r="A65" s="107" t="s">
        <v>88</v>
      </c>
      <c r="B65" s="108" t="s">
        <v>86</v>
      </c>
      <c r="C65" s="109">
        <v>97936248</v>
      </c>
      <c r="D65" s="109">
        <v>96970348</v>
      </c>
      <c r="E65" s="109">
        <v>96970348</v>
      </c>
      <c r="F65" s="109">
        <v>89970348</v>
      </c>
      <c r="G65" s="110">
        <v>0</v>
      </c>
      <c r="H65" s="57">
        <f t="shared" si="1"/>
        <v>1</v>
      </c>
    </row>
    <row r="66" spans="1:8" x14ac:dyDescent="0.3">
      <c r="A66" s="107" t="s">
        <v>89</v>
      </c>
      <c r="B66" s="108" t="s">
        <v>86</v>
      </c>
      <c r="C66" s="109">
        <v>39863962</v>
      </c>
      <c r="D66" s="109">
        <v>37947653</v>
      </c>
      <c r="E66" s="109">
        <v>35633484</v>
      </c>
      <c r="F66" s="109">
        <v>32703382</v>
      </c>
      <c r="G66" s="109">
        <v>2314169</v>
      </c>
      <c r="H66" s="57">
        <f t="shared" si="1"/>
        <v>0.93901680823317324</v>
      </c>
    </row>
    <row r="67" spans="1:8" x14ac:dyDescent="0.3">
      <c r="A67" s="107" t="s">
        <v>90</v>
      </c>
      <c r="B67" s="108" t="s">
        <v>86</v>
      </c>
      <c r="C67" s="109">
        <v>8779148</v>
      </c>
      <c r="D67" s="109">
        <v>8428918</v>
      </c>
      <c r="E67" s="109">
        <v>8202732.4299999997</v>
      </c>
      <c r="F67" s="109">
        <v>8202732.4299999997</v>
      </c>
      <c r="G67" s="109">
        <v>226185.57</v>
      </c>
      <c r="H67" s="57">
        <f t="shared" si="1"/>
        <v>0.97316552729543693</v>
      </c>
    </row>
    <row r="68" spans="1:8" x14ac:dyDescent="0.3">
      <c r="A68" s="107" t="s">
        <v>91</v>
      </c>
      <c r="B68" s="108" t="s">
        <v>86</v>
      </c>
      <c r="C68" s="109">
        <v>8911126</v>
      </c>
      <c r="D68" s="109">
        <v>8872593</v>
      </c>
      <c r="E68" s="109">
        <v>8250645</v>
      </c>
      <c r="F68" s="109">
        <v>7596359</v>
      </c>
      <c r="G68" s="109">
        <v>621948</v>
      </c>
      <c r="H68" s="57">
        <f t="shared" si="1"/>
        <v>0.92990234083767842</v>
      </c>
    </row>
    <row r="69" spans="1:8" x14ac:dyDescent="0.3">
      <c r="A69" s="107" t="s">
        <v>92</v>
      </c>
      <c r="B69" s="108" t="s">
        <v>86</v>
      </c>
      <c r="C69" s="109">
        <v>12644274</v>
      </c>
      <c r="D69" s="109">
        <v>14186158</v>
      </c>
      <c r="E69" s="109">
        <v>13555775</v>
      </c>
      <c r="F69" s="109">
        <v>12546502</v>
      </c>
      <c r="G69" s="109">
        <v>630383</v>
      </c>
      <c r="H69" s="57">
        <f t="shared" si="1"/>
        <v>0.95556351480083612</v>
      </c>
    </row>
    <row r="70" spans="1:8" x14ac:dyDescent="0.3">
      <c r="A70" s="107" t="s">
        <v>93</v>
      </c>
      <c r="B70" s="108" t="s">
        <v>86</v>
      </c>
      <c r="C70" s="109">
        <v>5318633</v>
      </c>
      <c r="D70" s="109">
        <v>5318633</v>
      </c>
      <c r="E70" s="109">
        <v>5294973</v>
      </c>
      <c r="F70" s="109">
        <v>5294973</v>
      </c>
      <c r="G70" s="109">
        <v>23660</v>
      </c>
      <c r="H70" s="57">
        <f t="shared" ref="H70:H133" si="2">+E70/D70</f>
        <v>0.99555148851217967</v>
      </c>
    </row>
    <row r="71" spans="1:8" x14ac:dyDescent="0.3">
      <c r="A71" s="107" t="s">
        <v>94</v>
      </c>
      <c r="B71" s="108" t="s">
        <v>86</v>
      </c>
      <c r="C71" s="109">
        <v>2776266</v>
      </c>
      <c r="D71" s="109">
        <v>2665703</v>
      </c>
      <c r="E71" s="109">
        <v>2232219.7999999998</v>
      </c>
      <c r="F71" s="109">
        <v>1920087.8</v>
      </c>
      <c r="G71" s="109">
        <v>433483.2</v>
      </c>
      <c r="H71" s="57">
        <f t="shared" si="2"/>
        <v>0.83738503501702921</v>
      </c>
    </row>
    <row r="72" spans="1:8" x14ac:dyDescent="0.3">
      <c r="A72" s="107" t="s">
        <v>95</v>
      </c>
      <c r="B72" s="108" t="s">
        <v>86</v>
      </c>
      <c r="C72" s="109">
        <v>40422140</v>
      </c>
      <c r="D72" s="109">
        <v>38925719</v>
      </c>
      <c r="E72" s="109">
        <v>36043936</v>
      </c>
      <c r="F72" s="109">
        <v>36043936</v>
      </c>
      <c r="G72" s="109">
        <v>2881783</v>
      </c>
      <c r="H72" s="57">
        <f t="shared" si="2"/>
        <v>0.92596712214872645</v>
      </c>
    </row>
    <row r="73" spans="1:8" x14ac:dyDescent="0.3">
      <c r="A73" s="107" t="s">
        <v>96</v>
      </c>
      <c r="B73" s="108" t="s">
        <v>86</v>
      </c>
      <c r="C73" s="109">
        <v>113467897</v>
      </c>
      <c r="D73" s="109">
        <v>112014792</v>
      </c>
      <c r="E73" s="109">
        <v>108499067</v>
      </c>
      <c r="F73" s="109">
        <v>108499067</v>
      </c>
      <c r="G73" s="109">
        <v>3515725</v>
      </c>
      <c r="H73" s="57">
        <f t="shared" si="2"/>
        <v>0.96861374344202689</v>
      </c>
    </row>
    <row r="74" spans="1:8" x14ac:dyDescent="0.3">
      <c r="A74" s="107" t="s">
        <v>97</v>
      </c>
      <c r="B74" s="108" t="s">
        <v>86</v>
      </c>
      <c r="C74" s="109">
        <v>126707434</v>
      </c>
      <c r="D74" s="109">
        <v>126421389</v>
      </c>
      <c r="E74" s="109">
        <v>103156602</v>
      </c>
      <c r="F74" s="109">
        <v>103156602</v>
      </c>
      <c r="G74" s="109">
        <v>23264787</v>
      </c>
      <c r="H74" s="57">
        <f t="shared" si="2"/>
        <v>0.81597428106093661</v>
      </c>
    </row>
    <row r="75" spans="1:8" x14ac:dyDescent="0.3">
      <c r="A75" s="107" t="s">
        <v>98</v>
      </c>
      <c r="B75" s="108" t="s">
        <v>86</v>
      </c>
      <c r="C75" s="109">
        <v>103689165</v>
      </c>
      <c r="D75" s="109">
        <v>102545633</v>
      </c>
      <c r="E75" s="109">
        <v>98621772</v>
      </c>
      <c r="F75" s="109">
        <v>98621772</v>
      </c>
      <c r="G75" s="109">
        <v>3923861</v>
      </c>
      <c r="H75" s="57">
        <f t="shared" si="2"/>
        <v>0.96173546463943516</v>
      </c>
    </row>
    <row r="76" spans="1:8" x14ac:dyDescent="0.3">
      <c r="A76" s="107" t="s">
        <v>99</v>
      </c>
      <c r="B76" s="108" t="s">
        <v>86</v>
      </c>
      <c r="C76" s="109">
        <v>105898794</v>
      </c>
      <c r="D76" s="109">
        <v>105538277</v>
      </c>
      <c r="E76" s="109">
        <v>99872214</v>
      </c>
      <c r="F76" s="109">
        <v>92038245</v>
      </c>
      <c r="G76" s="109">
        <v>5666063</v>
      </c>
      <c r="H76" s="57">
        <f t="shared" si="2"/>
        <v>0.94631272026546354</v>
      </c>
    </row>
    <row r="77" spans="1:8" x14ac:dyDescent="0.3">
      <c r="A77" s="107" t="s">
        <v>100</v>
      </c>
      <c r="B77" s="108" t="s">
        <v>86</v>
      </c>
      <c r="C77" s="109">
        <v>61431882</v>
      </c>
      <c r="D77" s="109">
        <v>60827786</v>
      </c>
      <c r="E77" s="109">
        <v>59617931.159999996</v>
      </c>
      <c r="F77" s="109">
        <v>54915720.399999999</v>
      </c>
      <c r="G77" s="109">
        <v>1209854.8400000001</v>
      </c>
      <c r="H77" s="57">
        <f t="shared" si="2"/>
        <v>0.98011016149757602</v>
      </c>
    </row>
    <row r="78" spans="1:8" x14ac:dyDescent="0.3">
      <c r="A78" s="107" t="s">
        <v>101</v>
      </c>
      <c r="B78" s="108" t="s">
        <v>86</v>
      </c>
      <c r="C78" s="109">
        <v>83466297</v>
      </c>
      <c r="D78" s="109">
        <v>85769077</v>
      </c>
      <c r="E78" s="109">
        <v>84472851.900000006</v>
      </c>
      <c r="F78" s="109">
        <v>77933157.900000006</v>
      </c>
      <c r="G78" s="109">
        <v>1296225.1000000001</v>
      </c>
      <c r="H78" s="57">
        <f t="shared" si="2"/>
        <v>0.98488703451944581</v>
      </c>
    </row>
    <row r="79" spans="1:8" x14ac:dyDescent="0.3">
      <c r="A79" s="107" t="s">
        <v>102</v>
      </c>
      <c r="B79" s="108" t="s">
        <v>86</v>
      </c>
      <c r="C79" s="109">
        <v>9767701</v>
      </c>
      <c r="D79" s="109">
        <v>10432310</v>
      </c>
      <c r="E79" s="109">
        <v>9878754.8399999999</v>
      </c>
      <c r="F79" s="109">
        <v>9124965.6300000008</v>
      </c>
      <c r="G79" s="109">
        <v>553555.16</v>
      </c>
      <c r="H79" s="57">
        <f t="shared" si="2"/>
        <v>0.94693839044276862</v>
      </c>
    </row>
    <row r="80" spans="1:8" x14ac:dyDescent="0.3">
      <c r="A80" s="107" t="s">
        <v>103</v>
      </c>
      <c r="B80" s="108" t="s">
        <v>86</v>
      </c>
      <c r="C80" s="109">
        <v>12674595</v>
      </c>
      <c r="D80" s="109">
        <v>10087042</v>
      </c>
      <c r="E80" s="109">
        <v>10041228</v>
      </c>
      <c r="F80" s="109">
        <v>10041228</v>
      </c>
      <c r="G80" s="109">
        <v>45814</v>
      </c>
      <c r="H80" s="57">
        <f t="shared" si="2"/>
        <v>0.99545813331599098</v>
      </c>
    </row>
    <row r="81" spans="1:8" x14ac:dyDescent="0.3">
      <c r="A81" s="107" t="s">
        <v>104</v>
      </c>
      <c r="B81" s="108" t="s">
        <v>86</v>
      </c>
      <c r="C81" s="109">
        <v>90284090</v>
      </c>
      <c r="D81" s="109">
        <v>89062652</v>
      </c>
      <c r="E81" s="109">
        <v>82990631.980000004</v>
      </c>
      <c r="F81" s="109">
        <v>76728643.980000004</v>
      </c>
      <c r="G81" s="109">
        <v>6072020.0199999996</v>
      </c>
      <c r="H81" s="57">
        <f t="shared" si="2"/>
        <v>0.93182304946410088</v>
      </c>
    </row>
    <row r="82" spans="1:8" x14ac:dyDescent="0.3">
      <c r="A82" s="107" t="s">
        <v>105</v>
      </c>
      <c r="B82" s="108" t="s">
        <v>86</v>
      </c>
      <c r="C82" s="109">
        <v>35506246</v>
      </c>
      <c r="D82" s="109">
        <v>40046890</v>
      </c>
      <c r="E82" s="109">
        <v>31362425</v>
      </c>
      <c r="F82" s="109">
        <v>28797983</v>
      </c>
      <c r="G82" s="109">
        <v>8684465</v>
      </c>
      <c r="H82" s="57">
        <f t="shared" si="2"/>
        <v>0.78314258610344023</v>
      </c>
    </row>
    <row r="83" spans="1:8" x14ac:dyDescent="0.3">
      <c r="A83" s="107" t="s">
        <v>106</v>
      </c>
      <c r="B83" s="108" t="s">
        <v>107</v>
      </c>
      <c r="C83" s="109">
        <v>80834908</v>
      </c>
      <c r="D83" s="109">
        <v>79291055</v>
      </c>
      <c r="E83" s="109">
        <v>75049090</v>
      </c>
      <c r="F83" s="109">
        <v>75049090</v>
      </c>
      <c r="G83" s="109">
        <v>4241965</v>
      </c>
      <c r="H83" s="57">
        <f t="shared" si="2"/>
        <v>0.94650134242759165</v>
      </c>
    </row>
    <row r="84" spans="1:8" x14ac:dyDescent="0.3">
      <c r="A84" s="107" t="s">
        <v>108</v>
      </c>
      <c r="B84" s="108" t="s">
        <v>107</v>
      </c>
      <c r="C84" s="109">
        <v>15127873</v>
      </c>
      <c r="D84" s="109">
        <v>15107563</v>
      </c>
      <c r="E84" s="109">
        <v>13800481</v>
      </c>
      <c r="F84" s="109">
        <v>13800481</v>
      </c>
      <c r="G84" s="109">
        <v>1307082</v>
      </c>
      <c r="H84" s="57">
        <f t="shared" si="2"/>
        <v>0.913481611825812</v>
      </c>
    </row>
    <row r="85" spans="1:8" x14ac:dyDescent="0.3">
      <c r="A85" s="107" t="s">
        <v>109</v>
      </c>
      <c r="B85" s="108" t="s">
        <v>107</v>
      </c>
      <c r="C85" s="109">
        <v>54208256</v>
      </c>
      <c r="D85" s="109">
        <v>53673625</v>
      </c>
      <c r="E85" s="109">
        <v>53673625</v>
      </c>
      <c r="F85" s="109">
        <v>47673625</v>
      </c>
      <c r="G85" s="110">
        <v>0</v>
      </c>
      <c r="H85" s="57">
        <f t="shared" si="2"/>
        <v>1</v>
      </c>
    </row>
    <row r="86" spans="1:8" x14ac:dyDescent="0.3">
      <c r="A86" s="107" t="s">
        <v>110</v>
      </c>
      <c r="B86" s="108" t="s">
        <v>107</v>
      </c>
      <c r="C86" s="109">
        <v>22064924</v>
      </c>
      <c r="D86" s="109">
        <v>21004236</v>
      </c>
      <c r="E86" s="109">
        <v>19892748</v>
      </c>
      <c r="F86" s="109">
        <v>18075923</v>
      </c>
      <c r="G86" s="109">
        <v>1111488</v>
      </c>
      <c r="H86" s="57">
        <f t="shared" si="2"/>
        <v>0.94708267418057956</v>
      </c>
    </row>
    <row r="87" spans="1:8" x14ac:dyDescent="0.3">
      <c r="A87" s="107" t="s">
        <v>111</v>
      </c>
      <c r="B87" s="108" t="s">
        <v>107</v>
      </c>
      <c r="C87" s="109">
        <v>4859307</v>
      </c>
      <c r="D87" s="109">
        <v>4665453</v>
      </c>
      <c r="E87" s="109">
        <v>4540257.8099999996</v>
      </c>
      <c r="F87" s="109">
        <v>4540257.8099999996</v>
      </c>
      <c r="G87" s="109">
        <v>125195.19</v>
      </c>
      <c r="H87" s="57">
        <f t="shared" si="2"/>
        <v>0.97316548039386519</v>
      </c>
    </row>
    <row r="88" spans="1:8" x14ac:dyDescent="0.3">
      <c r="A88" s="107" t="s">
        <v>112</v>
      </c>
      <c r="B88" s="108" t="s">
        <v>107</v>
      </c>
      <c r="C88" s="109">
        <v>4932357</v>
      </c>
      <c r="D88" s="109">
        <v>4911029</v>
      </c>
      <c r="E88" s="109">
        <v>4557042</v>
      </c>
      <c r="F88" s="109">
        <v>4194890</v>
      </c>
      <c r="G88" s="109">
        <v>353987</v>
      </c>
      <c r="H88" s="57">
        <f t="shared" si="2"/>
        <v>0.92791999395646008</v>
      </c>
    </row>
    <row r="89" spans="1:8" x14ac:dyDescent="0.3">
      <c r="A89" s="107" t="s">
        <v>113</v>
      </c>
      <c r="B89" s="108" t="s">
        <v>107</v>
      </c>
      <c r="C89" s="109">
        <v>6998676</v>
      </c>
      <c r="D89" s="109">
        <v>7852116</v>
      </c>
      <c r="E89" s="109">
        <v>7482378</v>
      </c>
      <c r="F89" s="109">
        <v>6923739</v>
      </c>
      <c r="G89" s="109">
        <v>369738</v>
      </c>
      <c r="H89" s="57">
        <f t="shared" si="2"/>
        <v>0.9529123105160443</v>
      </c>
    </row>
    <row r="90" spans="1:8" x14ac:dyDescent="0.3">
      <c r="A90" s="107" t="s">
        <v>114</v>
      </c>
      <c r="B90" s="108" t="s">
        <v>107</v>
      </c>
      <c r="C90" s="109">
        <v>2943893</v>
      </c>
      <c r="D90" s="109">
        <v>2943893</v>
      </c>
      <c r="E90" s="109">
        <v>2943893</v>
      </c>
      <c r="F90" s="109">
        <v>2943893</v>
      </c>
      <c r="G90" s="110">
        <v>0</v>
      </c>
      <c r="H90" s="57">
        <f t="shared" si="2"/>
        <v>1</v>
      </c>
    </row>
    <row r="91" spans="1:8" x14ac:dyDescent="0.3">
      <c r="A91" s="107" t="s">
        <v>115</v>
      </c>
      <c r="B91" s="108" t="s">
        <v>107</v>
      </c>
      <c r="C91" s="109">
        <v>1536679</v>
      </c>
      <c r="D91" s="109">
        <v>1475482</v>
      </c>
      <c r="E91" s="109">
        <v>1341406.8</v>
      </c>
      <c r="F91" s="109">
        <v>1168639.8</v>
      </c>
      <c r="G91" s="109">
        <v>134075.20000000001</v>
      </c>
      <c r="H91" s="57">
        <f t="shared" si="2"/>
        <v>0.90913125338025136</v>
      </c>
    </row>
    <row r="92" spans="1:8" x14ac:dyDescent="0.3">
      <c r="A92" s="107" t="s">
        <v>116</v>
      </c>
      <c r="B92" s="108" t="s">
        <v>107</v>
      </c>
      <c r="C92" s="109">
        <v>22373878</v>
      </c>
      <c r="D92" s="109">
        <v>21545600</v>
      </c>
      <c r="E92" s="109">
        <v>19815112</v>
      </c>
      <c r="F92" s="109">
        <v>19815112</v>
      </c>
      <c r="G92" s="109">
        <v>1730488</v>
      </c>
      <c r="H92" s="57">
        <f t="shared" si="2"/>
        <v>0.91968253378880138</v>
      </c>
    </row>
    <row r="93" spans="1:8" x14ac:dyDescent="0.3">
      <c r="A93" s="107" t="s">
        <v>117</v>
      </c>
      <c r="B93" s="108" t="s">
        <v>107</v>
      </c>
      <c r="C93" s="109">
        <v>62805110</v>
      </c>
      <c r="D93" s="109">
        <v>62000808</v>
      </c>
      <c r="E93" s="109">
        <v>59648584</v>
      </c>
      <c r="F93" s="109">
        <v>59648584</v>
      </c>
      <c r="G93" s="109">
        <v>2352224</v>
      </c>
      <c r="H93" s="57">
        <f t="shared" si="2"/>
        <v>0.96206139765146281</v>
      </c>
    </row>
    <row r="94" spans="1:8" x14ac:dyDescent="0.3">
      <c r="A94" s="107" t="s">
        <v>118</v>
      </c>
      <c r="B94" s="108" t="s">
        <v>107</v>
      </c>
      <c r="C94" s="109">
        <v>70133266</v>
      </c>
      <c r="D94" s="109">
        <v>69974939</v>
      </c>
      <c r="E94" s="109">
        <v>68615884</v>
      </c>
      <c r="F94" s="109">
        <v>68615884</v>
      </c>
      <c r="G94" s="109">
        <v>1359055</v>
      </c>
      <c r="H94" s="57">
        <f t="shared" si="2"/>
        <v>0.98057797520909595</v>
      </c>
    </row>
    <row r="95" spans="1:8" x14ac:dyDescent="0.3">
      <c r="A95" s="107" t="s">
        <v>119</v>
      </c>
      <c r="B95" s="108" t="s">
        <v>107</v>
      </c>
      <c r="C95" s="109">
        <v>57392527</v>
      </c>
      <c r="D95" s="109">
        <v>56759576</v>
      </c>
      <c r="E95" s="109">
        <v>54478188</v>
      </c>
      <c r="F95" s="109">
        <v>54478188</v>
      </c>
      <c r="G95" s="109">
        <v>2281388</v>
      </c>
      <c r="H95" s="57">
        <f t="shared" si="2"/>
        <v>0.95980611271655725</v>
      </c>
    </row>
    <row r="96" spans="1:8" x14ac:dyDescent="0.3">
      <c r="A96" s="107" t="s">
        <v>120</v>
      </c>
      <c r="B96" s="108" t="s">
        <v>107</v>
      </c>
      <c r="C96" s="109">
        <v>58615569</v>
      </c>
      <c r="D96" s="109">
        <v>58416021</v>
      </c>
      <c r="E96" s="109">
        <v>55230923</v>
      </c>
      <c r="F96" s="109">
        <v>50907128</v>
      </c>
      <c r="G96" s="109">
        <v>3185098</v>
      </c>
      <c r="H96" s="57">
        <f t="shared" si="2"/>
        <v>0.94547560848076251</v>
      </c>
    </row>
    <row r="97" spans="1:8" x14ac:dyDescent="0.3">
      <c r="A97" s="107" t="s">
        <v>121</v>
      </c>
      <c r="B97" s="108" t="s">
        <v>107</v>
      </c>
      <c r="C97" s="109">
        <v>34002887</v>
      </c>
      <c r="D97" s="109">
        <v>33668516</v>
      </c>
      <c r="E97" s="109">
        <v>32682114.989999998</v>
      </c>
      <c r="F97" s="109">
        <v>30079412.989999998</v>
      </c>
      <c r="G97" s="109">
        <v>986401.01</v>
      </c>
      <c r="H97" s="57">
        <f t="shared" si="2"/>
        <v>0.97070256942717636</v>
      </c>
    </row>
    <row r="98" spans="1:8" x14ac:dyDescent="0.3">
      <c r="A98" s="107" t="s">
        <v>122</v>
      </c>
      <c r="B98" s="108" t="s">
        <v>107</v>
      </c>
      <c r="C98" s="109">
        <v>46199058</v>
      </c>
      <c r="D98" s="109">
        <v>47160681</v>
      </c>
      <c r="E98" s="109">
        <v>46404419.68</v>
      </c>
      <c r="F98" s="109">
        <v>42785129.68</v>
      </c>
      <c r="G98" s="109">
        <v>756261.32</v>
      </c>
      <c r="H98" s="57">
        <f t="shared" si="2"/>
        <v>0.98396415607314913</v>
      </c>
    </row>
    <row r="99" spans="1:8" x14ac:dyDescent="0.3">
      <c r="A99" s="107" t="s">
        <v>123</v>
      </c>
      <c r="B99" s="108" t="s">
        <v>107</v>
      </c>
      <c r="C99" s="109">
        <v>5406476</v>
      </c>
      <c r="D99" s="109">
        <v>5774341</v>
      </c>
      <c r="E99" s="109">
        <v>5467947.5</v>
      </c>
      <c r="F99" s="109">
        <v>5050721.4400000004</v>
      </c>
      <c r="G99" s="109">
        <v>306393.5</v>
      </c>
      <c r="H99" s="57">
        <f t="shared" si="2"/>
        <v>0.9469387935350545</v>
      </c>
    </row>
    <row r="100" spans="1:8" x14ac:dyDescent="0.3">
      <c r="A100" s="107" t="s">
        <v>124</v>
      </c>
      <c r="B100" s="108" t="s">
        <v>107</v>
      </c>
      <c r="C100" s="109">
        <v>7015459</v>
      </c>
      <c r="D100" s="109">
        <v>5632367</v>
      </c>
      <c r="E100" s="109">
        <v>5557192</v>
      </c>
      <c r="F100" s="109">
        <v>5557192</v>
      </c>
      <c r="G100" s="109">
        <v>75175</v>
      </c>
      <c r="H100" s="57">
        <f t="shared" si="2"/>
        <v>0.98665303592610354</v>
      </c>
    </row>
    <row r="101" spans="1:8" x14ac:dyDescent="0.3">
      <c r="A101" s="107" t="s">
        <v>125</v>
      </c>
      <c r="B101" s="108" t="s">
        <v>107</v>
      </c>
      <c r="C101" s="109">
        <v>49972744</v>
      </c>
      <c r="D101" s="109">
        <v>49296671</v>
      </c>
      <c r="E101" s="109">
        <v>45698540</v>
      </c>
      <c r="F101" s="109">
        <v>42232494</v>
      </c>
      <c r="G101" s="109">
        <v>3598131</v>
      </c>
      <c r="H101" s="57">
        <f t="shared" si="2"/>
        <v>0.92701066974684765</v>
      </c>
    </row>
    <row r="102" spans="1:8" x14ac:dyDescent="0.3">
      <c r="A102" s="107" t="s">
        <v>126</v>
      </c>
      <c r="B102" s="108" t="s">
        <v>107</v>
      </c>
      <c r="C102" s="109">
        <v>19652903</v>
      </c>
      <c r="D102" s="109">
        <v>22100492</v>
      </c>
      <c r="E102" s="109">
        <v>17915930</v>
      </c>
      <c r="F102" s="109">
        <v>16496492</v>
      </c>
      <c r="G102" s="109">
        <v>4184562</v>
      </c>
      <c r="H102" s="57">
        <f t="shared" si="2"/>
        <v>0.81065751839370814</v>
      </c>
    </row>
    <row r="103" spans="1:8" x14ac:dyDescent="0.3">
      <c r="A103" s="107" t="s">
        <v>127</v>
      </c>
      <c r="B103" s="108" t="s">
        <v>128</v>
      </c>
      <c r="C103" s="109">
        <v>40417454</v>
      </c>
      <c r="D103" s="109">
        <v>39645527</v>
      </c>
      <c r="E103" s="109">
        <v>38044334</v>
      </c>
      <c r="F103" s="109">
        <v>38044334</v>
      </c>
      <c r="G103" s="109">
        <v>1601193</v>
      </c>
      <c r="H103" s="57">
        <f t="shared" si="2"/>
        <v>0.95961226596886962</v>
      </c>
    </row>
    <row r="104" spans="1:8" x14ac:dyDescent="0.3">
      <c r="A104" s="107" t="s">
        <v>129</v>
      </c>
      <c r="B104" s="108" t="s">
        <v>128</v>
      </c>
      <c r="C104" s="109">
        <v>7563937</v>
      </c>
      <c r="D104" s="109">
        <v>7531387</v>
      </c>
      <c r="E104" s="109">
        <v>6954131</v>
      </c>
      <c r="F104" s="109">
        <v>6954131</v>
      </c>
      <c r="G104" s="109">
        <v>577256</v>
      </c>
      <c r="H104" s="57">
        <f t="shared" si="2"/>
        <v>0.92335329468529503</v>
      </c>
    </row>
    <row r="105" spans="1:8" x14ac:dyDescent="0.3">
      <c r="A105" s="107" t="s">
        <v>130</v>
      </c>
      <c r="B105" s="108" t="s">
        <v>128</v>
      </c>
      <c r="C105" s="109">
        <v>27104128</v>
      </c>
      <c r="D105" s="109">
        <v>26836812</v>
      </c>
      <c r="E105" s="109">
        <v>26836812</v>
      </c>
      <c r="F105" s="109">
        <v>20451439</v>
      </c>
      <c r="G105" s="110">
        <v>0</v>
      </c>
      <c r="H105" s="57">
        <f t="shared" si="2"/>
        <v>1</v>
      </c>
    </row>
    <row r="106" spans="1:8" x14ac:dyDescent="0.3">
      <c r="A106" s="107" t="s">
        <v>131</v>
      </c>
      <c r="B106" s="108" t="s">
        <v>128</v>
      </c>
      <c r="C106" s="109">
        <v>11032463</v>
      </c>
      <c r="D106" s="109">
        <v>10502119</v>
      </c>
      <c r="E106" s="109">
        <v>9029511</v>
      </c>
      <c r="F106" s="109">
        <v>8218686</v>
      </c>
      <c r="G106" s="109">
        <v>1472608</v>
      </c>
      <c r="H106" s="57">
        <f t="shared" si="2"/>
        <v>0.85977991679583898</v>
      </c>
    </row>
    <row r="107" spans="1:8" x14ac:dyDescent="0.3">
      <c r="A107" s="107" t="s">
        <v>132</v>
      </c>
      <c r="B107" s="108" t="s">
        <v>128</v>
      </c>
      <c r="C107" s="109">
        <v>2429653</v>
      </c>
      <c r="D107" s="109">
        <v>2332726</v>
      </c>
      <c r="E107" s="109">
        <v>2270128.9500000002</v>
      </c>
      <c r="F107" s="109">
        <v>2270128.9500000002</v>
      </c>
      <c r="G107" s="109">
        <v>62597.05</v>
      </c>
      <c r="H107" s="57">
        <f t="shared" si="2"/>
        <v>0.97316570827435378</v>
      </c>
    </row>
    <row r="108" spans="1:8" x14ac:dyDescent="0.3">
      <c r="A108" s="107" t="s">
        <v>133</v>
      </c>
      <c r="B108" s="108" t="s">
        <v>128</v>
      </c>
      <c r="C108" s="109">
        <v>2466179</v>
      </c>
      <c r="D108" s="109">
        <v>2455515</v>
      </c>
      <c r="E108" s="109">
        <v>2278504</v>
      </c>
      <c r="F108" s="109">
        <v>2097430</v>
      </c>
      <c r="G108" s="109">
        <v>177011</v>
      </c>
      <c r="H108" s="57">
        <f t="shared" si="2"/>
        <v>0.92791288181908882</v>
      </c>
    </row>
    <row r="109" spans="1:8" x14ac:dyDescent="0.3">
      <c r="A109" s="107" t="s">
        <v>134</v>
      </c>
      <c r="B109" s="108" t="s">
        <v>128</v>
      </c>
      <c r="C109" s="109">
        <v>3499338</v>
      </c>
      <c r="D109" s="109">
        <v>3926059</v>
      </c>
      <c r="E109" s="109">
        <v>3748041</v>
      </c>
      <c r="F109" s="109">
        <v>3468723</v>
      </c>
      <c r="G109" s="109">
        <v>178018</v>
      </c>
      <c r="H109" s="57">
        <f t="shared" si="2"/>
        <v>0.9546573293982592</v>
      </c>
    </row>
    <row r="110" spans="1:8" x14ac:dyDescent="0.3">
      <c r="A110" s="107" t="s">
        <v>135</v>
      </c>
      <c r="B110" s="108" t="s">
        <v>128</v>
      </c>
      <c r="C110" s="109">
        <v>1471946</v>
      </c>
      <c r="D110" s="109">
        <v>1471946</v>
      </c>
      <c r="E110" s="109">
        <v>1461486</v>
      </c>
      <c r="F110" s="109">
        <v>1461486</v>
      </c>
      <c r="G110" s="109">
        <v>10460</v>
      </c>
      <c r="H110" s="57">
        <f t="shared" si="2"/>
        <v>0.99289376104829929</v>
      </c>
    </row>
    <row r="111" spans="1:8" x14ac:dyDescent="0.3">
      <c r="A111" s="107" t="s">
        <v>136</v>
      </c>
      <c r="B111" s="108" t="s">
        <v>128</v>
      </c>
      <c r="C111" s="109">
        <v>768340</v>
      </c>
      <c r="D111" s="109">
        <v>737741</v>
      </c>
      <c r="E111" s="109">
        <v>737741</v>
      </c>
      <c r="F111" s="109">
        <v>651358</v>
      </c>
      <c r="G111" s="110">
        <v>0</v>
      </c>
      <c r="H111" s="57">
        <f t="shared" si="2"/>
        <v>1</v>
      </c>
    </row>
    <row r="112" spans="1:8" x14ac:dyDescent="0.3">
      <c r="A112" s="107" t="s">
        <v>137</v>
      </c>
      <c r="B112" s="108" t="s">
        <v>128</v>
      </c>
      <c r="C112" s="109">
        <v>11186939</v>
      </c>
      <c r="D112" s="109">
        <v>10772800</v>
      </c>
      <c r="E112" s="109">
        <v>9992632</v>
      </c>
      <c r="F112" s="109">
        <v>9992632</v>
      </c>
      <c r="G112" s="109">
        <v>780168</v>
      </c>
      <c r="H112" s="57">
        <f t="shared" si="2"/>
        <v>0.92757983068468741</v>
      </c>
    </row>
    <row r="113" spans="1:8" x14ac:dyDescent="0.3">
      <c r="A113" s="107" t="s">
        <v>138</v>
      </c>
      <c r="B113" s="108" t="s">
        <v>128</v>
      </c>
      <c r="C113" s="109">
        <v>31402555</v>
      </c>
      <c r="D113" s="109">
        <v>31000404</v>
      </c>
      <c r="E113" s="109">
        <v>30069783</v>
      </c>
      <c r="F113" s="109">
        <v>30069783</v>
      </c>
      <c r="G113" s="109">
        <v>930621</v>
      </c>
      <c r="H113" s="57">
        <f t="shared" si="2"/>
        <v>0.9699803589656445</v>
      </c>
    </row>
    <row r="114" spans="1:8" x14ac:dyDescent="0.3">
      <c r="A114" s="107" t="s">
        <v>139</v>
      </c>
      <c r="B114" s="108" t="s">
        <v>128</v>
      </c>
      <c r="C114" s="109">
        <v>35066633</v>
      </c>
      <c r="D114" s="109">
        <v>34987469</v>
      </c>
      <c r="E114" s="109">
        <v>34696287</v>
      </c>
      <c r="F114" s="109">
        <v>34696287</v>
      </c>
      <c r="G114" s="109">
        <v>291182</v>
      </c>
      <c r="H114" s="57">
        <f t="shared" si="2"/>
        <v>0.99167753460531827</v>
      </c>
    </row>
    <row r="115" spans="1:8" x14ac:dyDescent="0.3">
      <c r="A115" s="107" t="s">
        <v>140</v>
      </c>
      <c r="B115" s="108" t="s">
        <v>128</v>
      </c>
      <c r="C115" s="109">
        <v>28696263</v>
      </c>
      <c r="D115" s="109">
        <v>28379787</v>
      </c>
      <c r="E115" s="109">
        <v>27421729</v>
      </c>
      <c r="F115" s="109">
        <v>27421729</v>
      </c>
      <c r="G115" s="109">
        <v>958058</v>
      </c>
      <c r="H115" s="57">
        <f t="shared" si="2"/>
        <v>0.96624153662605006</v>
      </c>
    </row>
    <row r="116" spans="1:8" x14ac:dyDescent="0.3">
      <c r="A116" s="107" t="s">
        <v>141</v>
      </c>
      <c r="B116" s="108" t="s">
        <v>128</v>
      </c>
      <c r="C116" s="109">
        <v>29307785</v>
      </c>
      <c r="D116" s="109">
        <v>29208011</v>
      </c>
      <c r="E116" s="109">
        <v>27556888</v>
      </c>
      <c r="F116" s="109">
        <v>25394993</v>
      </c>
      <c r="G116" s="109">
        <v>1651123</v>
      </c>
      <c r="H116" s="57">
        <f t="shared" si="2"/>
        <v>0.94347020069254284</v>
      </c>
    </row>
    <row r="117" spans="1:8" x14ac:dyDescent="0.3">
      <c r="A117" s="107" t="s">
        <v>142</v>
      </c>
      <c r="B117" s="108" t="s">
        <v>128</v>
      </c>
      <c r="C117" s="109">
        <v>17001443</v>
      </c>
      <c r="D117" s="109">
        <v>16834258</v>
      </c>
      <c r="E117" s="109">
        <v>16834257.960000001</v>
      </c>
      <c r="F117" s="109">
        <v>15581800.99</v>
      </c>
      <c r="G117" s="110">
        <v>0.04</v>
      </c>
      <c r="H117" s="57">
        <f t="shared" si="2"/>
        <v>0.99999999762389291</v>
      </c>
    </row>
    <row r="118" spans="1:8" x14ac:dyDescent="0.3">
      <c r="A118" s="107" t="s">
        <v>143</v>
      </c>
      <c r="B118" s="108" t="s">
        <v>128</v>
      </c>
      <c r="C118" s="109">
        <v>23099529</v>
      </c>
      <c r="D118" s="109">
        <v>23580340</v>
      </c>
      <c r="E118" s="109">
        <v>23209911.5</v>
      </c>
      <c r="F118" s="109">
        <v>21400263.5</v>
      </c>
      <c r="G118" s="109">
        <v>370428.5</v>
      </c>
      <c r="H118" s="57">
        <f t="shared" si="2"/>
        <v>0.98429079054839752</v>
      </c>
    </row>
    <row r="119" spans="1:8" x14ac:dyDescent="0.3">
      <c r="A119" s="107" t="s">
        <v>144</v>
      </c>
      <c r="B119" s="108" t="s">
        <v>128</v>
      </c>
      <c r="C119" s="109">
        <v>2703238</v>
      </c>
      <c r="D119" s="109">
        <v>2893170</v>
      </c>
      <c r="E119" s="109">
        <v>2733603.59</v>
      </c>
      <c r="F119" s="109">
        <v>2524990.56</v>
      </c>
      <c r="G119" s="109">
        <v>159566.41</v>
      </c>
      <c r="H119" s="57">
        <f t="shared" si="2"/>
        <v>0.94484720566022729</v>
      </c>
    </row>
    <row r="120" spans="1:8" x14ac:dyDescent="0.3">
      <c r="A120" s="107" t="s">
        <v>145</v>
      </c>
      <c r="B120" s="108" t="s">
        <v>128</v>
      </c>
      <c r="C120" s="109">
        <v>3507729</v>
      </c>
      <c r="D120" s="109">
        <v>2833683</v>
      </c>
      <c r="E120" s="109">
        <v>2778576</v>
      </c>
      <c r="F120" s="109">
        <v>2778576</v>
      </c>
      <c r="G120" s="109">
        <v>55107</v>
      </c>
      <c r="H120" s="57">
        <f t="shared" si="2"/>
        <v>0.98055287059279395</v>
      </c>
    </row>
    <row r="121" spans="1:8" x14ac:dyDescent="0.3">
      <c r="A121" s="107" t="s">
        <v>146</v>
      </c>
      <c r="B121" s="108" t="s">
        <v>128</v>
      </c>
      <c r="C121" s="109">
        <v>24986372</v>
      </c>
      <c r="D121" s="109">
        <v>24648336</v>
      </c>
      <c r="E121" s="109">
        <v>22850323</v>
      </c>
      <c r="F121" s="109">
        <v>21117307</v>
      </c>
      <c r="G121" s="109">
        <v>1798013</v>
      </c>
      <c r="H121" s="57">
        <f t="shared" si="2"/>
        <v>0.92705337187873449</v>
      </c>
    </row>
    <row r="122" spans="1:8" x14ac:dyDescent="0.3">
      <c r="A122" s="107" t="s">
        <v>147</v>
      </c>
      <c r="B122" s="108" t="s">
        <v>128</v>
      </c>
      <c r="C122" s="109">
        <v>9826451</v>
      </c>
      <c r="D122" s="109">
        <v>11050246</v>
      </c>
      <c r="E122" s="109">
        <v>9009534</v>
      </c>
      <c r="F122" s="109">
        <v>8299820</v>
      </c>
      <c r="G122" s="109">
        <v>2040712</v>
      </c>
      <c r="H122" s="57">
        <f t="shared" si="2"/>
        <v>0.81532429232797166</v>
      </c>
    </row>
    <row r="123" spans="1:8" x14ac:dyDescent="0.3">
      <c r="A123" s="107" t="s">
        <v>148</v>
      </c>
      <c r="B123" s="108" t="s">
        <v>149</v>
      </c>
      <c r="C123" s="109">
        <v>85000000</v>
      </c>
      <c r="D123" s="109">
        <v>85000000</v>
      </c>
      <c r="E123" s="109">
        <v>83427057.760000005</v>
      </c>
      <c r="F123" s="109">
        <v>83427057.760000005</v>
      </c>
      <c r="G123" s="109">
        <v>1572942.24</v>
      </c>
      <c r="H123" s="57">
        <f t="shared" si="2"/>
        <v>0.9814947971764707</v>
      </c>
    </row>
    <row r="124" spans="1:8" x14ac:dyDescent="0.3">
      <c r="A124" s="107" t="s">
        <v>150</v>
      </c>
      <c r="B124" s="108" t="s">
        <v>149</v>
      </c>
      <c r="C124" s="109">
        <v>8400000</v>
      </c>
      <c r="D124" s="109">
        <v>10400000</v>
      </c>
      <c r="E124" s="109">
        <v>10117294.859999999</v>
      </c>
      <c r="F124" s="109">
        <v>10057294.859999999</v>
      </c>
      <c r="G124" s="109">
        <v>282705.14</v>
      </c>
      <c r="H124" s="57">
        <f t="shared" si="2"/>
        <v>0.97281681346153837</v>
      </c>
    </row>
    <row r="125" spans="1:8" x14ac:dyDescent="0.3">
      <c r="A125" s="107" t="s">
        <v>151</v>
      </c>
      <c r="B125" s="108" t="s">
        <v>152</v>
      </c>
      <c r="C125" s="109">
        <v>3500000</v>
      </c>
      <c r="D125" s="109">
        <v>3500000</v>
      </c>
      <c r="E125" s="109">
        <v>3259547.32</v>
      </c>
      <c r="F125" s="109">
        <v>3259547.32</v>
      </c>
      <c r="G125" s="109">
        <v>240452.68</v>
      </c>
      <c r="H125" s="57">
        <f t="shared" si="2"/>
        <v>0.93129923428571426</v>
      </c>
    </row>
    <row r="126" spans="1:8" x14ac:dyDescent="0.3">
      <c r="A126" s="107" t="s">
        <v>153</v>
      </c>
      <c r="B126" s="108" t="s">
        <v>149</v>
      </c>
      <c r="C126" s="109">
        <v>3500000</v>
      </c>
      <c r="D126" s="109">
        <v>3500000</v>
      </c>
      <c r="E126" s="109">
        <v>1870310.8</v>
      </c>
      <c r="F126" s="109">
        <v>1870310.8</v>
      </c>
      <c r="G126" s="109">
        <v>1629689.2</v>
      </c>
      <c r="H126" s="57">
        <f t="shared" si="2"/>
        <v>0.53437451428571425</v>
      </c>
    </row>
    <row r="127" spans="1:8" x14ac:dyDescent="0.3">
      <c r="A127" s="107" t="s">
        <v>154</v>
      </c>
      <c r="B127" s="108" t="s">
        <v>149</v>
      </c>
      <c r="C127" s="109">
        <v>4000000</v>
      </c>
      <c r="D127" s="109">
        <v>2500000</v>
      </c>
      <c r="E127" s="109">
        <v>2439570.66</v>
      </c>
      <c r="F127" s="109">
        <v>2439570.66</v>
      </c>
      <c r="G127" s="109">
        <v>60429.34</v>
      </c>
      <c r="H127" s="57">
        <f t="shared" si="2"/>
        <v>0.97582826400000011</v>
      </c>
    </row>
    <row r="128" spans="1:8" x14ac:dyDescent="0.3">
      <c r="A128" s="107" t="s">
        <v>155</v>
      </c>
      <c r="B128" s="108" t="s">
        <v>149</v>
      </c>
      <c r="C128" s="109">
        <v>2000000</v>
      </c>
      <c r="D128" s="109">
        <v>2000000</v>
      </c>
      <c r="E128" s="109">
        <v>1325278.78</v>
      </c>
      <c r="F128" s="109">
        <v>1325278.78</v>
      </c>
      <c r="G128" s="109">
        <v>674721.22</v>
      </c>
      <c r="H128" s="57">
        <f t="shared" si="2"/>
        <v>0.66263939000000005</v>
      </c>
    </row>
    <row r="129" spans="1:9" x14ac:dyDescent="0.3">
      <c r="A129" s="107" t="s">
        <v>156</v>
      </c>
      <c r="B129" s="108" t="s">
        <v>149</v>
      </c>
      <c r="C129" s="109">
        <v>10000000</v>
      </c>
      <c r="D129" s="109">
        <v>10000000</v>
      </c>
      <c r="E129" s="109">
        <v>6385368.3899999997</v>
      </c>
      <c r="F129" s="109">
        <v>6385368.3899999997</v>
      </c>
      <c r="G129" s="109">
        <v>3614631.61</v>
      </c>
      <c r="H129" s="57">
        <f t="shared" si="2"/>
        <v>0.63853683899999991</v>
      </c>
    </row>
    <row r="130" spans="1:9" x14ac:dyDescent="0.3">
      <c r="A130" s="107" t="s">
        <v>157</v>
      </c>
      <c r="B130" s="108" t="s">
        <v>158</v>
      </c>
      <c r="C130" s="109">
        <v>17500000</v>
      </c>
      <c r="D130" s="109">
        <v>17500000</v>
      </c>
      <c r="E130" s="109">
        <v>8693844.1699999999</v>
      </c>
      <c r="F130" s="109">
        <v>8693844.1699999999</v>
      </c>
      <c r="G130" s="109">
        <v>8806155.8300000001</v>
      </c>
      <c r="H130" s="57">
        <f t="shared" si="2"/>
        <v>0.49679109542857142</v>
      </c>
    </row>
    <row r="131" spans="1:9" x14ac:dyDescent="0.3">
      <c r="A131" s="107" t="s">
        <v>159</v>
      </c>
      <c r="B131" s="108" t="s">
        <v>149</v>
      </c>
      <c r="C131" s="109">
        <v>19000000</v>
      </c>
      <c r="D131" s="109">
        <v>23708325</v>
      </c>
      <c r="E131" s="109">
        <v>23708324.800000001</v>
      </c>
      <c r="F131" s="109">
        <v>23708324.800000001</v>
      </c>
      <c r="G131" s="110">
        <v>0.2</v>
      </c>
      <c r="H131" s="57">
        <f t="shared" si="2"/>
        <v>0.99999999156414465</v>
      </c>
    </row>
    <row r="132" spans="1:9" x14ac:dyDescent="0.3">
      <c r="A132" s="107" t="s">
        <v>160</v>
      </c>
      <c r="B132" s="108" t="s">
        <v>149</v>
      </c>
      <c r="C132" s="109">
        <v>19700000</v>
      </c>
      <c r="D132" s="109">
        <v>22900000</v>
      </c>
      <c r="E132" s="109">
        <v>22728714.93</v>
      </c>
      <c r="F132" s="109">
        <v>22728714.93</v>
      </c>
      <c r="G132" s="109">
        <v>171285.07</v>
      </c>
      <c r="H132" s="57">
        <f t="shared" si="2"/>
        <v>0.99252030262008728</v>
      </c>
    </row>
    <row r="133" spans="1:9" x14ac:dyDescent="0.3">
      <c r="A133" s="107" t="s">
        <v>161</v>
      </c>
      <c r="B133" s="108" t="s">
        <v>149</v>
      </c>
      <c r="C133" s="109">
        <v>4300000</v>
      </c>
      <c r="D133" s="109">
        <v>3900000</v>
      </c>
      <c r="E133" s="109">
        <v>2807217.32</v>
      </c>
      <c r="F133" s="109">
        <v>2799196.74</v>
      </c>
      <c r="G133" s="109">
        <v>1092782.68</v>
      </c>
      <c r="H133" s="57">
        <f t="shared" si="2"/>
        <v>0.71979931282051279</v>
      </c>
    </row>
    <row r="134" spans="1:9" x14ac:dyDescent="0.3">
      <c r="A134" s="107" t="s">
        <v>162</v>
      </c>
      <c r="B134" s="108" t="s">
        <v>149</v>
      </c>
      <c r="C134" s="109">
        <v>22000000</v>
      </c>
      <c r="D134" s="109">
        <v>24700000</v>
      </c>
      <c r="E134" s="109">
        <v>24699417.149999999</v>
      </c>
      <c r="F134" s="109">
        <v>24699417.149999999</v>
      </c>
      <c r="G134" s="110">
        <v>582.85</v>
      </c>
      <c r="H134" s="57">
        <f t="shared" ref="H134:H197" si="3">+E134/D134</f>
        <v>0.99997640283400802</v>
      </c>
    </row>
    <row r="135" spans="1:9" x14ac:dyDescent="0.3">
      <c r="A135" s="107" t="s">
        <v>163</v>
      </c>
      <c r="B135" s="108" t="s">
        <v>149</v>
      </c>
      <c r="C135" s="109">
        <v>6500000</v>
      </c>
      <c r="D135" s="109">
        <v>6500000</v>
      </c>
      <c r="E135" s="109">
        <v>6094764.6299999999</v>
      </c>
      <c r="F135" s="109">
        <v>6094764.6299999999</v>
      </c>
      <c r="G135" s="109">
        <v>405235.37</v>
      </c>
      <c r="H135" s="57">
        <f t="shared" si="3"/>
        <v>0.93765609692307694</v>
      </c>
    </row>
    <row r="136" spans="1:9" x14ac:dyDescent="0.3">
      <c r="A136" s="107" t="s">
        <v>164</v>
      </c>
      <c r="B136" s="108" t="s">
        <v>165</v>
      </c>
      <c r="C136" s="109">
        <v>90000000</v>
      </c>
      <c r="D136" s="109">
        <v>90000000</v>
      </c>
      <c r="E136" s="109">
        <v>70866620.620000005</v>
      </c>
      <c r="F136" s="109">
        <v>70866620.620000005</v>
      </c>
      <c r="G136" s="109">
        <v>19133379.379999999</v>
      </c>
      <c r="H136" s="57">
        <f t="shared" si="3"/>
        <v>0.78740689577777778</v>
      </c>
    </row>
    <row r="137" spans="1:9" x14ac:dyDescent="0.3">
      <c r="A137" s="102" t="s">
        <v>166</v>
      </c>
      <c r="B137" s="103" t="s">
        <v>167</v>
      </c>
      <c r="C137" s="104">
        <v>11349441590</v>
      </c>
      <c r="D137" s="104">
        <v>11409826692</v>
      </c>
      <c r="E137" s="104">
        <v>10198758420.219999</v>
      </c>
      <c r="F137" s="104">
        <v>9647470484.6399994</v>
      </c>
      <c r="G137" s="104">
        <v>1120925827.77</v>
      </c>
      <c r="H137" s="58">
        <f t="shared" si="3"/>
        <v>0.8938574349574353</v>
      </c>
    </row>
    <row r="138" spans="1:9" x14ac:dyDescent="0.3">
      <c r="A138" s="107" t="s">
        <v>168</v>
      </c>
      <c r="B138" s="108" t="s">
        <v>169</v>
      </c>
      <c r="C138" s="109">
        <v>731879829</v>
      </c>
      <c r="D138" s="109">
        <v>789866602</v>
      </c>
      <c r="E138" s="109">
        <v>760775001.14999998</v>
      </c>
      <c r="F138" s="109">
        <v>749261845.86000001</v>
      </c>
      <c r="G138" s="109">
        <v>25921058.620000001</v>
      </c>
      <c r="H138" s="57">
        <f t="shared" si="3"/>
        <v>0.96316896957494091</v>
      </c>
      <c r="I138" s="49"/>
    </row>
    <row r="139" spans="1:9" x14ac:dyDescent="0.3">
      <c r="A139" s="107" t="s">
        <v>170</v>
      </c>
      <c r="B139" s="108" t="s">
        <v>171</v>
      </c>
      <c r="C139" s="109">
        <v>419871751</v>
      </c>
      <c r="D139" s="109">
        <v>436908731</v>
      </c>
      <c r="E139" s="109">
        <v>436757879.67000002</v>
      </c>
      <c r="F139" s="109">
        <v>425469407.32999998</v>
      </c>
      <c r="G139" s="109">
        <v>150851.32999999999</v>
      </c>
      <c r="H139" s="57">
        <f t="shared" si="3"/>
        <v>0.99965473033771901</v>
      </c>
    </row>
    <row r="140" spans="1:9" x14ac:dyDescent="0.3">
      <c r="A140" s="107" t="s">
        <v>172</v>
      </c>
      <c r="B140" s="108" t="s">
        <v>173</v>
      </c>
      <c r="C140" s="109">
        <v>109308000</v>
      </c>
      <c r="D140" s="109">
        <v>145450000</v>
      </c>
      <c r="E140" s="109">
        <v>141641521.36000001</v>
      </c>
      <c r="F140" s="109">
        <v>141521527.75999999</v>
      </c>
      <c r="G140" s="109">
        <v>3808478.64</v>
      </c>
      <c r="H140" s="57">
        <f t="shared" si="3"/>
        <v>0.97381589109659683</v>
      </c>
    </row>
    <row r="141" spans="1:9" x14ac:dyDescent="0.3">
      <c r="A141" s="107" t="s">
        <v>174</v>
      </c>
      <c r="B141" s="108" t="s">
        <v>175</v>
      </c>
      <c r="C141" s="109">
        <v>94305078</v>
      </c>
      <c r="D141" s="109">
        <v>92612871</v>
      </c>
      <c r="E141" s="109">
        <v>81220018.280000001</v>
      </c>
      <c r="F141" s="109">
        <v>81115328.930000007</v>
      </c>
      <c r="G141" s="109">
        <v>8222310.4900000002</v>
      </c>
      <c r="H141" s="57">
        <f t="shared" si="3"/>
        <v>0.87698413193561398</v>
      </c>
    </row>
    <row r="142" spans="1:9" x14ac:dyDescent="0.3">
      <c r="A142" s="107" t="s">
        <v>176</v>
      </c>
      <c r="B142" s="108" t="s">
        <v>177</v>
      </c>
      <c r="C142" s="109">
        <v>14000000</v>
      </c>
      <c r="D142" s="109">
        <v>14000000</v>
      </c>
      <c r="E142" s="109">
        <v>12881789.84</v>
      </c>
      <c r="F142" s="109">
        <v>12881789.84</v>
      </c>
      <c r="G142" s="109">
        <v>1118210.1599999999</v>
      </c>
      <c r="H142" s="57">
        <f t="shared" si="3"/>
        <v>0.92012784571428574</v>
      </c>
    </row>
    <row r="143" spans="1:9" x14ac:dyDescent="0.3">
      <c r="A143" s="107" t="s">
        <v>178</v>
      </c>
      <c r="B143" s="108" t="s">
        <v>179</v>
      </c>
      <c r="C143" s="109">
        <v>94395000</v>
      </c>
      <c r="D143" s="109">
        <v>100895000</v>
      </c>
      <c r="E143" s="109">
        <v>88273792</v>
      </c>
      <c r="F143" s="109">
        <v>88273792</v>
      </c>
      <c r="G143" s="109">
        <v>12621208</v>
      </c>
      <c r="H143" s="57">
        <f t="shared" si="3"/>
        <v>0.87490749789385003</v>
      </c>
    </row>
    <row r="144" spans="1:9" x14ac:dyDescent="0.3">
      <c r="A144" s="107" t="s">
        <v>180</v>
      </c>
      <c r="B144" s="108" t="s">
        <v>181</v>
      </c>
      <c r="C144" s="109">
        <v>1027268497</v>
      </c>
      <c r="D144" s="109">
        <v>999112548.63</v>
      </c>
      <c r="E144" s="109">
        <v>843566467.23000002</v>
      </c>
      <c r="F144" s="109">
        <v>786069026.10000002</v>
      </c>
      <c r="G144" s="109">
        <v>133135388.95</v>
      </c>
      <c r="H144" s="57">
        <f t="shared" si="3"/>
        <v>0.844315756404734</v>
      </c>
    </row>
    <row r="145" spans="1:8" x14ac:dyDescent="0.3">
      <c r="A145" s="107" t="s">
        <v>182</v>
      </c>
      <c r="B145" s="108" t="s">
        <v>183</v>
      </c>
      <c r="C145" s="109">
        <v>155744718</v>
      </c>
      <c r="D145" s="109">
        <v>154452426</v>
      </c>
      <c r="E145" s="109">
        <v>121050220.03</v>
      </c>
      <c r="F145" s="109">
        <v>115826562.03</v>
      </c>
      <c r="G145" s="109">
        <v>33402205.969999999</v>
      </c>
      <c r="H145" s="57">
        <f t="shared" si="3"/>
        <v>0.78373790017386968</v>
      </c>
    </row>
    <row r="146" spans="1:8" x14ac:dyDescent="0.3">
      <c r="A146" s="107" t="s">
        <v>184</v>
      </c>
      <c r="B146" s="108" t="s">
        <v>185</v>
      </c>
      <c r="C146" s="109">
        <v>431216758</v>
      </c>
      <c r="D146" s="109">
        <v>432205561</v>
      </c>
      <c r="E146" s="109">
        <v>393960522.19</v>
      </c>
      <c r="F146" s="109">
        <v>385538055.08999997</v>
      </c>
      <c r="G146" s="109">
        <v>38245038.810000002</v>
      </c>
      <c r="H146" s="57">
        <f t="shared" si="3"/>
        <v>0.91151192335075026</v>
      </c>
    </row>
    <row r="147" spans="1:8" x14ac:dyDescent="0.3">
      <c r="A147" s="107" t="s">
        <v>186</v>
      </c>
      <c r="B147" s="108" t="s">
        <v>187</v>
      </c>
      <c r="C147" s="109">
        <v>3616000</v>
      </c>
      <c r="D147" s="109">
        <v>2671000</v>
      </c>
      <c r="E147" s="109">
        <v>2131940.2000000002</v>
      </c>
      <c r="F147" s="109">
        <v>989029.95</v>
      </c>
      <c r="G147" s="109">
        <v>539059.80000000005</v>
      </c>
      <c r="H147" s="57">
        <f t="shared" si="3"/>
        <v>0.79818053163609137</v>
      </c>
    </row>
    <row r="148" spans="1:8" x14ac:dyDescent="0.3">
      <c r="A148" s="107" t="s">
        <v>188</v>
      </c>
      <c r="B148" s="108" t="s">
        <v>189</v>
      </c>
      <c r="C148" s="109">
        <v>350615693</v>
      </c>
      <c r="D148" s="109">
        <v>322455738.63</v>
      </c>
      <c r="E148" s="109">
        <v>262211557.43000001</v>
      </c>
      <c r="F148" s="109">
        <v>219503151.65000001</v>
      </c>
      <c r="G148" s="109">
        <v>37924340.75</v>
      </c>
      <c r="H148" s="57">
        <f t="shared" si="3"/>
        <v>0.81317069605907422</v>
      </c>
    </row>
    <row r="149" spans="1:8" x14ac:dyDescent="0.3">
      <c r="A149" s="107" t="s">
        <v>190</v>
      </c>
      <c r="B149" s="108" t="s">
        <v>191</v>
      </c>
      <c r="C149" s="109">
        <v>86075328</v>
      </c>
      <c r="D149" s="109">
        <v>87327823</v>
      </c>
      <c r="E149" s="109">
        <v>64212227.380000003</v>
      </c>
      <c r="F149" s="109">
        <v>64212227.380000003</v>
      </c>
      <c r="G149" s="109">
        <v>23024743.620000001</v>
      </c>
      <c r="H149" s="57">
        <f t="shared" si="3"/>
        <v>0.73530090610411758</v>
      </c>
    </row>
    <row r="150" spans="1:8" x14ac:dyDescent="0.3">
      <c r="A150" s="107" t="s">
        <v>192</v>
      </c>
      <c r="B150" s="108" t="s">
        <v>193</v>
      </c>
      <c r="C150" s="109">
        <v>1295689372</v>
      </c>
      <c r="D150" s="109">
        <v>1238128633.6600001</v>
      </c>
      <c r="E150" s="109">
        <v>1094535833.5799999</v>
      </c>
      <c r="F150" s="109">
        <v>960165669.44000006</v>
      </c>
      <c r="G150" s="109">
        <v>103855657.95999999</v>
      </c>
      <c r="H150" s="57">
        <f t="shared" si="3"/>
        <v>0.88402432818670129</v>
      </c>
    </row>
    <row r="151" spans="1:8" x14ac:dyDescent="0.3">
      <c r="A151" s="107" t="s">
        <v>194</v>
      </c>
      <c r="B151" s="108" t="s">
        <v>195</v>
      </c>
      <c r="C151" s="109">
        <v>56092330</v>
      </c>
      <c r="D151" s="109">
        <v>49591516.600000001</v>
      </c>
      <c r="E151" s="109">
        <v>36903074.770000003</v>
      </c>
      <c r="F151" s="109">
        <v>36654002.469999999</v>
      </c>
      <c r="G151" s="109">
        <v>11057092.380000001</v>
      </c>
      <c r="H151" s="57">
        <f t="shared" si="3"/>
        <v>0.74414087932934891</v>
      </c>
    </row>
    <row r="152" spans="1:8" x14ac:dyDescent="0.3">
      <c r="A152" s="107" t="s">
        <v>196</v>
      </c>
      <c r="B152" s="108" t="s">
        <v>197</v>
      </c>
      <c r="C152" s="109">
        <v>118125000</v>
      </c>
      <c r="D152" s="109">
        <v>80946448</v>
      </c>
      <c r="E152" s="109">
        <v>63663700.600000001</v>
      </c>
      <c r="F152" s="109">
        <v>60015288.189999998</v>
      </c>
      <c r="G152" s="109">
        <v>5434938.7400000002</v>
      </c>
      <c r="H152" s="57">
        <f t="shared" si="3"/>
        <v>0.7864915900942312</v>
      </c>
    </row>
    <row r="153" spans="1:8" x14ac:dyDescent="0.3">
      <c r="A153" s="107" t="s">
        <v>198</v>
      </c>
      <c r="B153" s="108" t="s">
        <v>199</v>
      </c>
      <c r="C153" s="109">
        <v>79367400</v>
      </c>
      <c r="D153" s="109">
        <v>86786900</v>
      </c>
      <c r="E153" s="109">
        <v>84221099.239999995</v>
      </c>
      <c r="F153" s="109">
        <v>73350477.599999994</v>
      </c>
      <c r="G153" s="109">
        <v>2565800.7599999998</v>
      </c>
      <c r="H153" s="57">
        <f t="shared" si="3"/>
        <v>0.97043562150508889</v>
      </c>
    </row>
    <row r="154" spans="1:8" x14ac:dyDescent="0.3">
      <c r="A154" s="107" t="s">
        <v>200</v>
      </c>
      <c r="B154" s="108" t="s">
        <v>201</v>
      </c>
      <c r="C154" s="109">
        <v>80150000</v>
      </c>
      <c r="D154" s="109">
        <v>101050000</v>
      </c>
      <c r="E154" s="109">
        <v>87962948.680000007</v>
      </c>
      <c r="F154" s="109">
        <v>87944929.390000001</v>
      </c>
      <c r="G154" s="109">
        <v>13087051.32</v>
      </c>
      <c r="H154" s="57">
        <f t="shared" si="3"/>
        <v>0.87048934863928751</v>
      </c>
    </row>
    <row r="155" spans="1:8" x14ac:dyDescent="0.3">
      <c r="A155" s="107" t="s">
        <v>202</v>
      </c>
      <c r="B155" s="108" t="s">
        <v>203</v>
      </c>
      <c r="C155" s="109">
        <v>305420</v>
      </c>
      <c r="D155" s="109">
        <v>905420</v>
      </c>
      <c r="E155" s="109">
        <v>496451.94</v>
      </c>
      <c r="F155" s="109">
        <v>496451.94</v>
      </c>
      <c r="G155" s="109">
        <v>408968.06</v>
      </c>
      <c r="H155" s="57">
        <f t="shared" si="3"/>
        <v>0.54831121468489763</v>
      </c>
    </row>
    <row r="156" spans="1:8" x14ac:dyDescent="0.3">
      <c r="A156" s="107" t="s">
        <v>204</v>
      </c>
      <c r="B156" s="108" t="s">
        <v>205</v>
      </c>
      <c r="C156" s="109">
        <v>204743726</v>
      </c>
      <c r="D156" s="109">
        <v>138077248</v>
      </c>
      <c r="E156" s="109">
        <v>107812889.58</v>
      </c>
      <c r="F156" s="109">
        <v>92336958.680000007</v>
      </c>
      <c r="G156" s="109">
        <v>26676296.039999999</v>
      </c>
      <c r="H156" s="57">
        <f t="shared" si="3"/>
        <v>0.78081574728372338</v>
      </c>
    </row>
    <row r="157" spans="1:8" x14ac:dyDescent="0.3">
      <c r="A157" s="107" t="s">
        <v>206</v>
      </c>
      <c r="B157" s="108" t="s">
        <v>207</v>
      </c>
      <c r="C157" s="109">
        <v>756905496</v>
      </c>
      <c r="D157" s="109">
        <v>780771101.05999994</v>
      </c>
      <c r="E157" s="109">
        <v>713475668.76999998</v>
      </c>
      <c r="F157" s="109">
        <v>609367561.16999996</v>
      </c>
      <c r="G157" s="109">
        <v>44625510.659999996</v>
      </c>
      <c r="H157" s="57">
        <f t="shared" si="3"/>
        <v>0.913809012399873</v>
      </c>
    </row>
    <row r="158" spans="1:8" x14ac:dyDescent="0.3">
      <c r="A158" s="107" t="s">
        <v>208</v>
      </c>
      <c r="B158" s="108" t="s">
        <v>209</v>
      </c>
      <c r="C158" s="109">
        <v>6285957216</v>
      </c>
      <c r="D158" s="109">
        <v>6164230462.71</v>
      </c>
      <c r="E158" s="109">
        <v>5494581782.1999998</v>
      </c>
      <c r="F158" s="109">
        <v>5257014296.4099998</v>
      </c>
      <c r="G158" s="109">
        <v>652709848.12</v>
      </c>
      <c r="H158" s="57">
        <f t="shared" si="3"/>
        <v>0.89136540488533256</v>
      </c>
    </row>
    <row r="159" spans="1:8" x14ac:dyDescent="0.3">
      <c r="A159" s="107" t="s">
        <v>210</v>
      </c>
      <c r="B159" s="108" t="s">
        <v>211</v>
      </c>
      <c r="C159" s="109">
        <v>1500000</v>
      </c>
      <c r="D159" s="109">
        <v>1500000</v>
      </c>
      <c r="E159" s="109">
        <v>1489488</v>
      </c>
      <c r="F159" s="109">
        <v>1476164.96</v>
      </c>
      <c r="G159" s="109">
        <v>10512</v>
      </c>
      <c r="H159" s="57">
        <f t="shared" si="3"/>
        <v>0.99299199999999999</v>
      </c>
    </row>
    <row r="160" spans="1:8" x14ac:dyDescent="0.3">
      <c r="A160" s="107" t="s">
        <v>212</v>
      </c>
      <c r="B160" s="108" t="s">
        <v>213</v>
      </c>
      <c r="C160" s="109">
        <v>41688177</v>
      </c>
      <c r="D160" s="109">
        <v>41668177</v>
      </c>
      <c r="E160" s="109">
        <v>23688472.5</v>
      </c>
      <c r="F160" s="109">
        <v>17638170</v>
      </c>
      <c r="G160" s="109">
        <v>17979704.5</v>
      </c>
      <c r="H160" s="57">
        <f t="shared" si="3"/>
        <v>0.5685027329129374</v>
      </c>
    </row>
    <row r="161" spans="1:8" x14ac:dyDescent="0.3">
      <c r="A161" s="107" t="s">
        <v>214</v>
      </c>
      <c r="B161" s="108" t="s">
        <v>215</v>
      </c>
      <c r="C161" s="109">
        <v>35000000</v>
      </c>
      <c r="D161" s="109">
        <v>50827172</v>
      </c>
      <c r="E161" s="109">
        <v>2801718.9</v>
      </c>
      <c r="F161" s="109">
        <v>2107618.9</v>
      </c>
      <c r="G161" s="109">
        <v>48025453.100000001</v>
      </c>
      <c r="H161" s="57">
        <f t="shared" si="3"/>
        <v>5.5122462843299642E-2</v>
      </c>
    </row>
    <row r="162" spans="1:8" x14ac:dyDescent="0.3">
      <c r="A162" s="107" t="s">
        <v>216</v>
      </c>
      <c r="B162" s="108" t="s">
        <v>217</v>
      </c>
      <c r="C162" s="109">
        <v>376193767</v>
      </c>
      <c r="D162" s="109">
        <v>168371026</v>
      </c>
      <c r="E162" s="109">
        <v>155147566.47</v>
      </c>
      <c r="F162" s="109">
        <v>154975079.08000001</v>
      </c>
      <c r="G162" s="109">
        <v>13223459.529999999</v>
      </c>
      <c r="H162" s="57">
        <f t="shared" si="3"/>
        <v>0.92146238076615394</v>
      </c>
    </row>
    <row r="163" spans="1:8" x14ac:dyDescent="0.3">
      <c r="A163" s="107" t="s">
        <v>218</v>
      </c>
      <c r="B163" s="108" t="s">
        <v>219</v>
      </c>
      <c r="C163" s="109">
        <v>119514706</v>
      </c>
      <c r="D163" s="109">
        <v>182843125.53</v>
      </c>
      <c r="E163" s="109">
        <v>146685953.59</v>
      </c>
      <c r="F163" s="109">
        <v>113788128.29000001</v>
      </c>
      <c r="G163" s="109">
        <v>33952572.229999997</v>
      </c>
      <c r="H163" s="57">
        <f t="shared" si="3"/>
        <v>0.80225030700392663</v>
      </c>
    </row>
    <row r="164" spans="1:8" x14ac:dyDescent="0.3">
      <c r="A164" s="107" t="s">
        <v>220</v>
      </c>
      <c r="B164" s="108" t="s">
        <v>221</v>
      </c>
      <c r="C164" s="109">
        <v>3221967966</v>
      </c>
      <c r="D164" s="109">
        <v>3069805985.4699998</v>
      </c>
      <c r="E164" s="109">
        <v>2945532575.25</v>
      </c>
      <c r="F164" s="109">
        <v>2770239109.8099999</v>
      </c>
      <c r="G164" s="109">
        <v>109539177.54000001</v>
      </c>
      <c r="H164" s="57">
        <f t="shared" si="3"/>
        <v>0.95951750344868358</v>
      </c>
    </row>
    <row r="165" spans="1:8" x14ac:dyDescent="0.3">
      <c r="A165" s="107" t="s">
        <v>222</v>
      </c>
      <c r="B165" s="108" t="s">
        <v>223</v>
      </c>
      <c r="C165" s="109">
        <v>2490092600</v>
      </c>
      <c r="D165" s="109">
        <v>2649214976.71</v>
      </c>
      <c r="E165" s="109">
        <v>2219236007.4899998</v>
      </c>
      <c r="F165" s="109">
        <v>2196790025.3699999</v>
      </c>
      <c r="G165" s="109">
        <v>429978969.22000003</v>
      </c>
      <c r="H165" s="57">
        <f t="shared" si="3"/>
        <v>0.83769570495408363</v>
      </c>
    </row>
    <row r="166" spans="1:8" x14ac:dyDescent="0.3">
      <c r="A166" s="107" t="s">
        <v>224</v>
      </c>
      <c r="B166" s="108" t="s">
        <v>225</v>
      </c>
      <c r="C166" s="109">
        <v>301428119</v>
      </c>
      <c r="D166" s="109">
        <v>360375463</v>
      </c>
      <c r="E166" s="109">
        <v>314833750.75</v>
      </c>
      <c r="F166" s="109">
        <v>314794810.57999998</v>
      </c>
      <c r="G166" s="109">
        <v>45541712.25</v>
      </c>
      <c r="H166" s="57">
        <f t="shared" si="3"/>
        <v>0.87362704477468822</v>
      </c>
    </row>
    <row r="167" spans="1:8" x14ac:dyDescent="0.3">
      <c r="A167" s="107" t="s">
        <v>226</v>
      </c>
      <c r="B167" s="108" t="s">
        <v>227</v>
      </c>
      <c r="C167" s="109">
        <v>72895619</v>
      </c>
      <c r="D167" s="109">
        <v>88043713</v>
      </c>
      <c r="E167" s="109">
        <v>71890508.909999996</v>
      </c>
      <c r="F167" s="109">
        <v>71889368.739999995</v>
      </c>
      <c r="G167" s="109">
        <v>16153204.09</v>
      </c>
      <c r="H167" s="57">
        <f t="shared" si="3"/>
        <v>0.81653199825863765</v>
      </c>
    </row>
    <row r="168" spans="1:8" x14ac:dyDescent="0.3">
      <c r="A168" s="107" t="s">
        <v>228</v>
      </c>
      <c r="B168" s="108" t="s">
        <v>229</v>
      </c>
      <c r="C168" s="109">
        <v>206632500</v>
      </c>
      <c r="D168" s="109">
        <v>248131750</v>
      </c>
      <c r="E168" s="109">
        <v>227827791.37</v>
      </c>
      <c r="F168" s="109">
        <v>227789991.37</v>
      </c>
      <c r="G168" s="109">
        <v>20303958.629999999</v>
      </c>
      <c r="H168" s="57">
        <f t="shared" si="3"/>
        <v>0.9181726698417273</v>
      </c>
    </row>
    <row r="169" spans="1:8" x14ac:dyDescent="0.3">
      <c r="A169" s="107" t="s">
        <v>230</v>
      </c>
      <c r="B169" s="108" t="s">
        <v>231</v>
      </c>
      <c r="C169" s="109">
        <v>12500000</v>
      </c>
      <c r="D169" s="109">
        <v>11800000</v>
      </c>
      <c r="E169" s="109">
        <v>4935309.59</v>
      </c>
      <c r="F169" s="109">
        <v>4935309.59</v>
      </c>
      <c r="G169" s="109">
        <v>6864690.4100000001</v>
      </c>
      <c r="H169" s="57">
        <f t="shared" si="3"/>
        <v>0.41824657542372878</v>
      </c>
    </row>
    <row r="170" spans="1:8" x14ac:dyDescent="0.3">
      <c r="A170" s="107" t="s">
        <v>232</v>
      </c>
      <c r="B170" s="108" t="s">
        <v>233</v>
      </c>
      <c r="C170" s="109">
        <v>9400000</v>
      </c>
      <c r="D170" s="109">
        <v>12400000</v>
      </c>
      <c r="E170" s="109">
        <v>10180140.880000001</v>
      </c>
      <c r="F170" s="109">
        <v>10180140.880000001</v>
      </c>
      <c r="G170" s="109">
        <v>2219859.12</v>
      </c>
      <c r="H170" s="57">
        <f t="shared" si="3"/>
        <v>0.82097910322580647</v>
      </c>
    </row>
    <row r="171" spans="1:8" x14ac:dyDescent="0.3">
      <c r="A171" s="107" t="s">
        <v>234</v>
      </c>
      <c r="B171" s="108" t="s">
        <v>235</v>
      </c>
      <c r="C171" s="109">
        <v>496348326</v>
      </c>
      <c r="D171" s="109">
        <v>394943742</v>
      </c>
      <c r="E171" s="109">
        <v>360837638.20999998</v>
      </c>
      <c r="F171" s="109">
        <v>350509897.44</v>
      </c>
      <c r="G171" s="109">
        <v>34106103.789999999</v>
      </c>
      <c r="H171" s="57">
        <f t="shared" si="3"/>
        <v>0.91364313403907527</v>
      </c>
    </row>
    <row r="172" spans="1:8" x14ac:dyDescent="0.3">
      <c r="A172" s="107" t="s">
        <v>236</v>
      </c>
      <c r="B172" s="108" t="s">
        <v>237</v>
      </c>
      <c r="C172" s="109">
        <v>496348326</v>
      </c>
      <c r="D172" s="109">
        <v>394943742</v>
      </c>
      <c r="E172" s="109">
        <v>360837638.20999998</v>
      </c>
      <c r="F172" s="109">
        <v>350509897.44</v>
      </c>
      <c r="G172" s="109">
        <v>34106103.789999999</v>
      </c>
      <c r="H172" s="57">
        <f t="shared" si="3"/>
        <v>0.91364313403907527</v>
      </c>
    </row>
    <row r="173" spans="1:8" x14ac:dyDescent="0.3">
      <c r="A173" s="107" t="s">
        <v>238</v>
      </c>
      <c r="B173" s="108" t="s">
        <v>239</v>
      </c>
      <c r="C173" s="109">
        <v>194292580</v>
      </c>
      <c r="D173" s="109">
        <v>196992580</v>
      </c>
      <c r="E173" s="109">
        <v>185523428.34</v>
      </c>
      <c r="F173" s="109">
        <v>182214564.81999999</v>
      </c>
      <c r="G173" s="109">
        <v>11323139.84</v>
      </c>
      <c r="H173" s="57">
        <f t="shared" si="3"/>
        <v>0.9417787631392005</v>
      </c>
    </row>
    <row r="174" spans="1:8" x14ac:dyDescent="0.3">
      <c r="A174" s="107" t="s">
        <v>240</v>
      </c>
      <c r="B174" s="108" t="s">
        <v>241</v>
      </c>
      <c r="C174" s="109">
        <v>178852580</v>
      </c>
      <c r="D174" s="109">
        <v>178152580</v>
      </c>
      <c r="E174" s="109">
        <v>171188038.72</v>
      </c>
      <c r="F174" s="109">
        <v>168566818.72</v>
      </c>
      <c r="G174" s="109">
        <v>6964541.2800000003</v>
      </c>
      <c r="H174" s="57">
        <f t="shared" si="3"/>
        <v>0.96090687387182383</v>
      </c>
    </row>
    <row r="175" spans="1:8" x14ac:dyDescent="0.3">
      <c r="A175" s="107" t="s">
        <v>242</v>
      </c>
      <c r="B175" s="108" t="s">
        <v>243</v>
      </c>
      <c r="C175" s="109">
        <v>14340000</v>
      </c>
      <c r="D175" s="109">
        <v>18440000</v>
      </c>
      <c r="E175" s="109">
        <v>13950845.9</v>
      </c>
      <c r="F175" s="109">
        <v>13450845.9</v>
      </c>
      <c r="G175" s="109">
        <v>4343142.28</v>
      </c>
      <c r="H175" s="57">
        <f t="shared" si="3"/>
        <v>0.75655346529284162</v>
      </c>
    </row>
    <row r="176" spans="1:8" x14ac:dyDescent="0.3">
      <c r="A176" s="107" t="s">
        <v>244</v>
      </c>
      <c r="B176" s="108" t="s">
        <v>245</v>
      </c>
      <c r="C176" s="109">
        <v>1100000</v>
      </c>
      <c r="D176" s="109">
        <v>400000</v>
      </c>
      <c r="E176" s="109">
        <v>384543.72</v>
      </c>
      <c r="F176" s="109">
        <v>196900.2</v>
      </c>
      <c r="G176" s="109">
        <v>15456.28</v>
      </c>
      <c r="H176" s="57">
        <f t="shared" si="3"/>
        <v>0.96135929999999992</v>
      </c>
    </row>
    <row r="177" spans="1:8" x14ac:dyDescent="0.3">
      <c r="A177" s="107" t="s">
        <v>246</v>
      </c>
      <c r="B177" s="108" t="s">
        <v>247</v>
      </c>
      <c r="C177" s="109">
        <v>967808181</v>
      </c>
      <c r="D177" s="109">
        <v>1216443017</v>
      </c>
      <c r="E177" s="109">
        <v>1100223268.4300001</v>
      </c>
      <c r="F177" s="109">
        <v>1003559123.66</v>
      </c>
      <c r="G177" s="109">
        <v>108480525.56999999</v>
      </c>
      <c r="H177" s="57">
        <f t="shared" si="3"/>
        <v>0.90445935654542875</v>
      </c>
    </row>
    <row r="178" spans="1:8" x14ac:dyDescent="0.3">
      <c r="A178" s="107" t="s">
        <v>248</v>
      </c>
      <c r="B178" s="108" t="s">
        <v>249</v>
      </c>
      <c r="C178" s="109">
        <v>489352313</v>
      </c>
      <c r="D178" s="109">
        <v>708465195</v>
      </c>
      <c r="E178" s="109">
        <v>678288145.71000004</v>
      </c>
      <c r="F178" s="109">
        <v>649907277.75</v>
      </c>
      <c r="G178" s="109">
        <v>26957839.579999998</v>
      </c>
      <c r="H178" s="57">
        <f t="shared" si="3"/>
        <v>0.95740503626293183</v>
      </c>
    </row>
    <row r="179" spans="1:8" x14ac:dyDescent="0.3">
      <c r="A179" s="107" t="s">
        <v>250</v>
      </c>
      <c r="B179" s="108" t="s">
        <v>251</v>
      </c>
      <c r="C179" s="109">
        <v>4787220</v>
      </c>
      <c r="D179" s="109">
        <v>4787220</v>
      </c>
      <c r="E179" s="109">
        <v>3516549.23</v>
      </c>
      <c r="F179" s="109">
        <v>3516549.23</v>
      </c>
      <c r="G179" s="109">
        <v>1270670.77</v>
      </c>
      <c r="H179" s="57">
        <f t="shared" si="3"/>
        <v>0.7345702161170784</v>
      </c>
    </row>
    <row r="180" spans="1:8" x14ac:dyDescent="0.3">
      <c r="A180" s="107" t="s">
        <v>252</v>
      </c>
      <c r="B180" s="108" t="s">
        <v>253</v>
      </c>
      <c r="C180" s="109">
        <v>32944225</v>
      </c>
      <c r="D180" s="109">
        <v>22022971</v>
      </c>
      <c r="E180" s="109">
        <v>17256270.489999998</v>
      </c>
      <c r="F180" s="109">
        <v>15811226</v>
      </c>
      <c r="G180" s="109">
        <v>4766700.51</v>
      </c>
      <c r="H180" s="57">
        <f t="shared" si="3"/>
        <v>0.78355779018189686</v>
      </c>
    </row>
    <row r="181" spans="1:8" x14ac:dyDescent="0.3">
      <c r="A181" s="107" t="s">
        <v>254</v>
      </c>
      <c r="B181" s="108" t="s">
        <v>255</v>
      </c>
      <c r="C181" s="109">
        <v>79311091</v>
      </c>
      <c r="D181" s="109">
        <v>77630744</v>
      </c>
      <c r="E181" s="109">
        <v>66605659.090000004</v>
      </c>
      <c r="F181" s="109">
        <v>66304101.789999999</v>
      </c>
      <c r="G181" s="109">
        <v>7540038.6200000001</v>
      </c>
      <c r="H181" s="57">
        <f t="shared" si="3"/>
        <v>0.85798042963493948</v>
      </c>
    </row>
    <row r="182" spans="1:8" x14ac:dyDescent="0.3">
      <c r="A182" s="107" t="s">
        <v>256</v>
      </c>
      <c r="B182" s="108" t="s">
        <v>257</v>
      </c>
      <c r="C182" s="109">
        <v>39931980</v>
      </c>
      <c r="D182" s="109">
        <v>35501980</v>
      </c>
      <c r="E182" s="109">
        <v>31421654.77</v>
      </c>
      <c r="F182" s="109">
        <v>31201624.949999999</v>
      </c>
      <c r="G182" s="109">
        <v>4080325.23</v>
      </c>
      <c r="H182" s="57">
        <f t="shared" si="3"/>
        <v>0.885067671436917</v>
      </c>
    </row>
    <row r="183" spans="1:8" x14ac:dyDescent="0.3">
      <c r="A183" s="107" t="s">
        <v>258</v>
      </c>
      <c r="B183" s="108" t="s">
        <v>259</v>
      </c>
      <c r="C183" s="109">
        <v>71557068</v>
      </c>
      <c r="D183" s="109">
        <v>69501443</v>
      </c>
      <c r="E183" s="109">
        <v>56039712.920000002</v>
      </c>
      <c r="F183" s="109">
        <v>53834096.450000003</v>
      </c>
      <c r="G183" s="109">
        <v>12998995.08</v>
      </c>
      <c r="H183" s="57">
        <f t="shared" si="3"/>
        <v>0.80631006351911283</v>
      </c>
    </row>
    <row r="184" spans="1:8" x14ac:dyDescent="0.3">
      <c r="A184" s="107" t="s">
        <v>260</v>
      </c>
      <c r="B184" s="108" t="s">
        <v>261</v>
      </c>
      <c r="C184" s="109">
        <v>214363342</v>
      </c>
      <c r="D184" s="109">
        <v>241795192</v>
      </c>
      <c r="E184" s="109">
        <v>196617854.81999999</v>
      </c>
      <c r="F184" s="109">
        <v>132865924.31999999</v>
      </c>
      <c r="G184" s="109">
        <v>45177337.18</v>
      </c>
      <c r="H184" s="57">
        <f t="shared" si="3"/>
        <v>0.81315866206305709</v>
      </c>
    </row>
    <row r="185" spans="1:8" x14ac:dyDescent="0.3">
      <c r="A185" s="107" t="s">
        <v>262</v>
      </c>
      <c r="B185" s="108" t="s">
        <v>263</v>
      </c>
      <c r="C185" s="109">
        <v>35560942</v>
      </c>
      <c r="D185" s="109">
        <v>56738272</v>
      </c>
      <c r="E185" s="109">
        <v>50477421.399999999</v>
      </c>
      <c r="F185" s="109">
        <v>50118323.170000002</v>
      </c>
      <c r="G185" s="109">
        <v>5688618.5999999996</v>
      </c>
      <c r="H185" s="57">
        <f t="shared" si="3"/>
        <v>0.88965383718418489</v>
      </c>
    </row>
    <row r="186" spans="1:8" x14ac:dyDescent="0.3">
      <c r="A186" s="107" t="s">
        <v>264</v>
      </c>
      <c r="B186" s="108" t="s">
        <v>265</v>
      </c>
      <c r="C186" s="109">
        <v>7889470</v>
      </c>
      <c r="D186" s="109">
        <v>8057326</v>
      </c>
      <c r="E186" s="109">
        <v>6341925.7800000003</v>
      </c>
      <c r="F186" s="109">
        <v>6341925.7800000003</v>
      </c>
      <c r="G186" s="109">
        <v>1715400.22</v>
      </c>
      <c r="H186" s="57">
        <f t="shared" si="3"/>
        <v>0.78710055668592782</v>
      </c>
    </row>
    <row r="187" spans="1:8" x14ac:dyDescent="0.3">
      <c r="A187" s="107" t="s">
        <v>266</v>
      </c>
      <c r="B187" s="108" t="s">
        <v>267</v>
      </c>
      <c r="C187" s="109">
        <v>1450000</v>
      </c>
      <c r="D187" s="109">
        <v>1307576</v>
      </c>
      <c r="E187" s="109">
        <v>992395.11</v>
      </c>
      <c r="F187" s="109">
        <v>992395.11</v>
      </c>
      <c r="G187" s="109">
        <v>315180.89</v>
      </c>
      <c r="H187" s="57">
        <f t="shared" si="3"/>
        <v>0.7589578808421078</v>
      </c>
    </row>
    <row r="188" spans="1:8" x14ac:dyDescent="0.3">
      <c r="A188" s="107" t="s">
        <v>268</v>
      </c>
      <c r="B188" s="108" t="s">
        <v>269</v>
      </c>
      <c r="C188" s="109">
        <v>6439470</v>
      </c>
      <c r="D188" s="109">
        <v>6749750</v>
      </c>
      <c r="E188" s="109">
        <v>5349530.67</v>
      </c>
      <c r="F188" s="109">
        <v>5349530.67</v>
      </c>
      <c r="G188" s="109">
        <v>1400219.33</v>
      </c>
      <c r="H188" s="57">
        <f t="shared" si="3"/>
        <v>0.79255241601540793</v>
      </c>
    </row>
    <row r="189" spans="1:8" x14ac:dyDescent="0.3">
      <c r="A189" s="107" t="s">
        <v>270</v>
      </c>
      <c r="B189" s="108" t="s">
        <v>271</v>
      </c>
      <c r="C189" s="109">
        <v>40880000</v>
      </c>
      <c r="D189" s="109">
        <v>41676317</v>
      </c>
      <c r="E189" s="109">
        <v>37539324.549999997</v>
      </c>
      <c r="F189" s="109">
        <v>37539324.549999997</v>
      </c>
      <c r="G189" s="109">
        <v>4136992.45</v>
      </c>
      <c r="H189" s="57">
        <f t="shared" si="3"/>
        <v>0.90073517172834627</v>
      </c>
    </row>
    <row r="190" spans="1:8" x14ac:dyDescent="0.3">
      <c r="A190" s="107" t="s">
        <v>272</v>
      </c>
      <c r="B190" s="108" t="s">
        <v>273</v>
      </c>
      <c r="C190" s="109">
        <v>30000</v>
      </c>
      <c r="D190" s="110">
        <v>233</v>
      </c>
      <c r="E190" s="110">
        <v>233</v>
      </c>
      <c r="F190" s="110">
        <v>233</v>
      </c>
      <c r="G190" s="110">
        <v>0</v>
      </c>
      <c r="H190" s="57">
        <f t="shared" si="3"/>
        <v>1</v>
      </c>
    </row>
    <row r="191" spans="1:8" x14ac:dyDescent="0.3">
      <c r="A191" s="107" t="s">
        <v>274</v>
      </c>
      <c r="B191" s="108" t="s">
        <v>275</v>
      </c>
      <c r="C191" s="109">
        <v>5500000</v>
      </c>
      <c r="D191" s="109">
        <v>4250000</v>
      </c>
      <c r="E191" s="109">
        <v>400000</v>
      </c>
      <c r="F191" s="109">
        <v>400000</v>
      </c>
      <c r="G191" s="109">
        <v>3850000</v>
      </c>
      <c r="H191" s="57">
        <f t="shared" si="3"/>
        <v>9.4117647058823528E-2</v>
      </c>
    </row>
    <row r="192" spans="1:8" x14ac:dyDescent="0.3">
      <c r="A192" s="107" t="s">
        <v>276</v>
      </c>
      <c r="B192" s="108" t="s">
        <v>277</v>
      </c>
      <c r="C192" s="109">
        <v>35350000</v>
      </c>
      <c r="D192" s="109">
        <v>37426084</v>
      </c>
      <c r="E192" s="109">
        <v>37139091.549999997</v>
      </c>
      <c r="F192" s="109">
        <v>37139091.549999997</v>
      </c>
      <c r="G192" s="109">
        <v>286992.45</v>
      </c>
      <c r="H192" s="57">
        <f t="shared" si="3"/>
        <v>0.99233175316979449</v>
      </c>
    </row>
    <row r="193" spans="1:9" x14ac:dyDescent="0.3">
      <c r="A193" s="102" t="s">
        <v>278</v>
      </c>
      <c r="B193" s="103" t="s">
        <v>279</v>
      </c>
      <c r="C193" s="104">
        <v>466943439</v>
      </c>
      <c r="D193" s="104">
        <v>449970745</v>
      </c>
      <c r="E193" s="104">
        <v>374204380.04000002</v>
      </c>
      <c r="F193" s="104">
        <v>361415654.13999999</v>
      </c>
      <c r="G193" s="104">
        <v>72990784.780000001</v>
      </c>
      <c r="H193" s="58">
        <f t="shared" si="3"/>
        <v>0.83161935347596883</v>
      </c>
    </row>
    <row r="194" spans="1:9" x14ac:dyDescent="0.3">
      <c r="A194" s="107" t="s">
        <v>280</v>
      </c>
      <c r="B194" s="108" t="s">
        <v>281</v>
      </c>
      <c r="C194" s="109">
        <v>133285069</v>
      </c>
      <c r="D194" s="109">
        <v>119277185.88</v>
      </c>
      <c r="E194" s="109">
        <v>96070605.079999998</v>
      </c>
      <c r="F194" s="109">
        <v>95521740.379999995</v>
      </c>
      <c r="G194" s="109">
        <v>23206580.800000001</v>
      </c>
      <c r="H194" s="57">
        <f t="shared" si="3"/>
        <v>0.80543990345859429</v>
      </c>
      <c r="I194" s="49"/>
    </row>
    <row r="195" spans="1:9" x14ac:dyDescent="0.3">
      <c r="A195" s="107" t="s">
        <v>282</v>
      </c>
      <c r="B195" s="108" t="s">
        <v>283</v>
      </c>
      <c r="C195" s="109">
        <v>70627386</v>
      </c>
      <c r="D195" s="109">
        <v>73157386.879999995</v>
      </c>
      <c r="E195" s="109">
        <v>59211826.049999997</v>
      </c>
      <c r="F195" s="109">
        <v>58818467.189999998</v>
      </c>
      <c r="G195" s="109">
        <v>13945560.83</v>
      </c>
      <c r="H195" s="57">
        <f t="shared" si="3"/>
        <v>0.80937590276597915</v>
      </c>
    </row>
    <row r="196" spans="1:9" x14ac:dyDescent="0.3">
      <c r="A196" s="107" t="s">
        <v>284</v>
      </c>
      <c r="B196" s="108" t="s">
        <v>285</v>
      </c>
      <c r="C196" s="109">
        <v>2471600</v>
      </c>
      <c r="D196" s="109">
        <v>1504875</v>
      </c>
      <c r="E196" s="109">
        <v>1497973.29</v>
      </c>
      <c r="F196" s="109">
        <v>1497973.29</v>
      </c>
      <c r="G196" s="109">
        <v>6901.71</v>
      </c>
      <c r="H196" s="57">
        <f t="shared" si="3"/>
        <v>0.9954137652628956</v>
      </c>
    </row>
    <row r="197" spans="1:9" x14ac:dyDescent="0.3">
      <c r="A197" s="107" t="s">
        <v>286</v>
      </c>
      <c r="B197" s="108" t="s">
        <v>287</v>
      </c>
      <c r="C197" s="109">
        <v>48530893</v>
      </c>
      <c r="D197" s="109">
        <v>33536734</v>
      </c>
      <c r="E197" s="109">
        <v>28490723.350000001</v>
      </c>
      <c r="F197" s="109">
        <v>28353729.73</v>
      </c>
      <c r="G197" s="109">
        <v>5046010.6500000004</v>
      </c>
      <c r="H197" s="57">
        <f t="shared" si="3"/>
        <v>0.84953780383027167</v>
      </c>
    </row>
    <row r="198" spans="1:9" x14ac:dyDescent="0.3">
      <c r="A198" s="107" t="s">
        <v>288</v>
      </c>
      <c r="B198" s="108" t="s">
        <v>289</v>
      </c>
      <c r="C198" s="109">
        <v>11655190</v>
      </c>
      <c r="D198" s="109">
        <v>11078190</v>
      </c>
      <c r="E198" s="109">
        <v>6870082.3899999997</v>
      </c>
      <c r="F198" s="109">
        <v>6851570.1699999999</v>
      </c>
      <c r="G198" s="109">
        <v>4208107.6100000003</v>
      </c>
      <c r="H198" s="57">
        <f t="shared" ref="H198:H228" si="4">+E198/D198</f>
        <v>0.62014484225311173</v>
      </c>
    </row>
    <row r="199" spans="1:9" x14ac:dyDescent="0.3">
      <c r="A199" s="107" t="s">
        <v>290</v>
      </c>
      <c r="B199" s="108" t="s">
        <v>291</v>
      </c>
      <c r="C199" s="109">
        <v>4047558</v>
      </c>
      <c r="D199" s="109">
        <v>2686843</v>
      </c>
      <c r="E199" s="109">
        <v>2499826.7599999998</v>
      </c>
      <c r="F199" s="109">
        <v>2499826.7599999998</v>
      </c>
      <c r="G199" s="109">
        <v>187016.24</v>
      </c>
      <c r="H199" s="57">
        <f t="shared" si="4"/>
        <v>0.93039554599952423</v>
      </c>
    </row>
    <row r="200" spans="1:9" x14ac:dyDescent="0.3">
      <c r="A200" s="107" t="s">
        <v>292</v>
      </c>
      <c r="B200" s="108" t="s">
        <v>293</v>
      </c>
      <c r="C200" s="109">
        <v>1070715</v>
      </c>
      <c r="D200" s="109">
        <v>800000</v>
      </c>
      <c r="E200" s="109">
        <v>743638.08</v>
      </c>
      <c r="F200" s="109">
        <v>743638.08</v>
      </c>
      <c r="G200" s="109">
        <v>56361.919999999998</v>
      </c>
      <c r="H200" s="57">
        <f t="shared" si="4"/>
        <v>0.92954759999999992</v>
      </c>
    </row>
    <row r="201" spans="1:9" x14ac:dyDescent="0.3">
      <c r="A201" s="107" t="s">
        <v>294</v>
      </c>
      <c r="B201" s="108" t="s">
        <v>295</v>
      </c>
      <c r="C201" s="109">
        <v>2976843</v>
      </c>
      <c r="D201" s="109">
        <v>1886843</v>
      </c>
      <c r="E201" s="109">
        <v>1756188.68</v>
      </c>
      <c r="F201" s="109">
        <v>1756188.68</v>
      </c>
      <c r="G201" s="109">
        <v>130654.32</v>
      </c>
      <c r="H201" s="57">
        <f t="shared" si="4"/>
        <v>0.93075506547179598</v>
      </c>
    </row>
    <row r="202" spans="1:9" x14ac:dyDescent="0.3">
      <c r="A202" s="107" t="s">
        <v>296</v>
      </c>
      <c r="B202" s="108" t="s">
        <v>297</v>
      </c>
      <c r="C202" s="109">
        <v>100347875</v>
      </c>
      <c r="D202" s="109">
        <v>103322749</v>
      </c>
      <c r="E202" s="109">
        <v>90394322.769999996</v>
      </c>
      <c r="F202" s="109">
        <v>89022981.879999995</v>
      </c>
      <c r="G202" s="109">
        <v>12928426.23</v>
      </c>
      <c r="H202" s="57">
        <f t="shared" si="4"/>
        <v>0.87487338117571767</v>
      </c>
    </row>
    <row r="203" spans="1:9" x14ac:dyDescent="0.3">
      <c r="A203" s="107" t="s">
        <v>298</v>
      </c>
      <c r="B203" s="108" t="s">
        <v>299</v>
      </c>
      <c r="C203" s="109">
        <v>29000786</v>
      </c>
      <c r="D203" s="109">
        <v>33490786</v>
      </c>
      <c r="E203" s="109">
        <v>30960494</v>
      </c>
      <c r="F203" s="109">
        <v>30773851.84</v>
      </c>
      <c r="G203" s="109">
        <v>2530292</v>
      </c>
      <c r="H203" s="57">
        <f t="shared" si="4"/>
        <v>0.92444811537119498</v>
      </c>
    </row>
    <row r="204" spans="1:9" x14ac:dyDescent="0.3">
      <c r="A204" s="107" t="s">
        <v>300</v>
      </c>
      <c r="B204" s="108" t="s">
        <v>301</v>
      </c>
      <c r="C204" s="109">
        <v>2950000</v>
      </c>
      <c r="D204" s="109">
        <v>2800000</v>
      </c>
      <c r="E204" s="109">
        <v>1981919.13</v>
      </c>
      <c r="F204" s="109">
        <v>1978556.13</v>
      </c>
      <c r="G204" s="109">
        <v>818080.87</v>
      </c>
      <c r="H204" s="57">
        <f t="shared" si="4"/>
        <v>0.70782826071428573</v>
      </c>
    </row>
    <row r="205" spans="1:9" x14ac:dyDescent="0.3">
      <c r="A205" s="107" t="s">
        <v>302</v>
      </c>
      <c r="B205" s="108" t="s">
        <v>303</v>
      </c>
      <c r="C205" s="109">
        <v>6820000</v>
      </c>
      <c r="D205" s="109">
        <v>8670000</v>
      </c>
      <c r="E205" s="109">
        <v>6751745.29</v>
      </c>
      <c r="F205" s="109">
        <v>6751745.29</v>
      </c>
      <c r="G205" s="109">
        <v>1918254.71</v>
      </c>
      <c r="H205" s="57">
        <f t="shared" si="4"/>
        <v>0.77874801499423296</v>
      </c>
    </row>
    <row r="206" spans="1:9" x14ac:dyDescent="0.3">
      <c r="A206" s="107" t="s">
        <v>304</v>
      </c>
      <c r="B206" s="108" t="s">
        <v>305</v>
      </c>
      <c r="C206" s="109">
        <v>38037089</v>
      </c>
      <c r="D206" s="109">
        <v>38951963</v>
      </c>
      <c r="E206" s="109">
        <v>34825587.82</v>
      </c>
      <c r="F206" s="109">
        <v>33926217.93</v>
      </c>
      <c r="G206" s="109">
        <v>4126375.18</v>
      </c>
      <c r="H206" s="57">
        <f t="shared" si="4"/>
        <v>0.89406502619649753</v>
      </c>
    </row>
    <row r="207" spans="1:9" x14ac:dyDescent="0.3">
      <c r="A207" s="107" t="s">
        <v>306</v>
      </c>
      <c r="B207" s="108" t="s">
        <v>307</v>
      </c>
      <c r="C207" s="109">
        <v>1370000</v>
      </c>
      <c r="D207" s="109">
        <v>1370000</v>
      </c>
      <c r="E207" s="109">
        <v>815206.51</v>
      </c>
      <c r="F207" s="109">
        <v>815206.51</v>
      </c>
      <c r="G207" s="109">
        <v>554793.49</v>
      </c>
      <c r="H207" s="57">
        <f t="shared" si="4"/>
        <v>0.59504124817518245</v>
      </c>
    </row>
    <row r="208" spans="1:9" x14ac:dyDescent="0.3">
      <c r="A208" s="107" t="s">
        <v>308</v>
      </c>
      <c r="B208" s="108" t="s">
        <v>309</v>
      </c>
      <c r="C208" s="109">
        <v>10570000</v>
      </c>
      <c r="D208" s="109">
        <v>8120000</v>
      </c>
      <c r="E208" s="109">
        <v>6848373.6100000003</v>
      </c>
      <c r="F208" s="109">
        <v>6830827.7699999996</v>
      </c>
      <c r="G208" s="109">
        <v>1271626.3899999999</v>
      </c>
      <c r="H208" s="57">
        <f t="shared" si="4"/>
        <v>0.84339576477832512</v>
      </c>
    </row>
    <row r="209" spans="1:9" x14ac:dyDescent="0.3">
      <c r="A209" s="107" t="s">
        <v>310</v>
      </c>
      <c r="B209" s="108" t="s">
        <v>311</v>
      </c>
      <c r="C209" s="109">
        <v>11600000</v>
      </c>
      <c r="D209" s="109">
        <v>9920000</v>
      </c>
      <c r="E209" s="109">
        <v>8210996.4100000001</v>
      </c>
      <c r="F209" s="109">
        <v>7946576.4100000001</v>
      </c>
      <c r="G209" s="109">
        <v>1709003.59</v>
      </c>
      <c r="H209" s="57">
        <f t="shared" si="4"/>
        <v>0.82772141229838714</v>
      </c>
    </row>
    <row r="210" spans="1:9" x14ac:dyDescent="0.3">
      <c r="A210" s="107" t="s">
        <v>312</v>
      </c>
      <c r="B210" s="108" t="s">
        <v>313</v>
      </c>
      <c r="C210" s="109">
        <v>72789536</v>
      </c>
      <c r="D210" s="109">
        <v>70374718.120000005</v>
      </c>
      <c r="E210" s="109">
        <v>56786682.530000001</v>
      </c>
      <c r="F210" s="109">
        <v>50797721.93</v>
      </c>
      <c r="G210" s="109">
        <v>12943144.59</v>
      </c>
      <c r="H210" s="57">
        <f t="shared" si="4"/>
        <v>0.80691879196119465</v>
      </c>
    </row>
    <row r="211" spans="1:9" x14ac:dyDescent="0.3">
      <c r="A211" s="107" t="s">
        <v>314</v>
      </c>
      <c r="B211" s="108" t="s">
        <v>315</v>
      </c>
      <c r="C211" s="109">
        <v>16102000</v>
      </c>
      <c r="D211" s="109">
        <v>17930617.120000001</v>
      </c>
      <c r="E211" s="109">
        <v>14534960.67</v>
      </c>
      <c r="F211" s="109">
        <v>14511646.17</v>
      </c>
      <c r="G211" s="109">
        <v>3395656.45</v>
      </c>
      <c r="H211" s="57">
        <f t="shared" si="4"/>
        <v>0.81062244387492666</v>
      </c>
    </row>
    <row r="212" spans="1:9" x14ac:dyDescent="0.3">
      <c r="A212" s="107" t="s">
        <v>316</v>
      </c>
      <c r="B212" s="108" t="s">
        <v>317</v>
      </c>
      <c r="C212" s="109">
        <v>56687536</v>
      </c>
      <c r="D212" s="109">
        <v>52444101</v>
      </c>
      <c r="E212" s="109">
        <v>42251721.859999999</v>
      </c>
      <c r="F212" s="109">
        <v>36286075.759999998</v>
      </c>
      <c r="G212" s="109">
        <v>9547488.1400000006</v>
      </c>
      <c r="H212" s="57">
        <f t="shared" si="4"/>
        <v>0.80565251485576994</v>
      </c>
    </row>
    <row r="213" spans="1:9" x14ac:dyDescent="0.3">
      <c r="A213" s="107" t="s">
        <v>318</v>
      </c>
      <c r="B213" s="108" t="s">
        <v>319</v>
      </c>
      <c r="C213" s="109">
        <v>156473401</v>
      </c>
      <c r="D213" s="109">
        <v>154309249</v>
      </c>
      <c r="E213" s="109">
        <v>128452942.90000001</v>
      </c>
      <c r="F213" s="109">
        <v>123573383.19</v>
      </c>
      <c r="G213" s="109">
        <v>23725616.920000002</v>
      </c>
      <c r="H213" s="57">
        <f t="shared" si="4"/>
        <v>0.83243839065019365</v>
      </c>
    </row>
    <row r="214" spans="1:9" x14ac:dyDescent="0.3">
      <c r="A214" s="107" t="s">
        <v>320</v>
      </c>
      <c r="B214" s="108" t="s">
        <v>321</v>
      </c>
      <c r="C214" s="109">
        <v>21655201</v>
      </c>
      <c r="D214" s="109">
        <v>21741771</v>
      </c>
      <c r="E214" s="109">
        <v>18633491.370000001</v>
      </c>
      <c r="F214" s="109">
        <v>16995844.989999998</v>
      </c>
      <c r="G214" s="109">
        <v>3006458.28</v>
      </c>
      <c r="H214" s="57">
        <f t="shared" si="4"/>
        <v>0.8570365022242209</v>
      </c>
    </row>
    <row r="215" spans="1:9" x14ac:dyDescent="0.3">
      <c r="A215" s="107" t="s">
        <v>322</v>
      </c>
      <c r="B215" s="108" t="s">
        <v>323</v>
      </c>
      <c r="C215" s="109">
        <v>2616500</v>
      </c>
      <c r="D215" s="109">
        <v>1250000</v>
      </c>
      <c r="E215" s="109">
        <v>711866.5</v>
      </c>
      <c r="F215" s="109">
        <v>711866.5</v>
      </c>
      <c r="G215" s="109">
        <v>538133.5</v>
      </c>
      <c r="H215" s="57">
        <f t="shared" si="4"/>
        <v>0.56949320000000003</v>
      </c>
    </row>
    <row r="216" spans="1:9" x14ac:dyDescent="0.3">
      <c r="A216" s="107" t="s">
        <v>324</v>
      </c>
      <c r="B216" s="108" t="s">
        <v>325</v>
      </c>
      <c r="C216" s="109">
        <v>20932866</v>
      </c>
      <c r="D216" s="109">
        <v>30944463</v>
      </c>
      <c r="E216" s="109">
        <v>26741527.870000001</v>
      </c>
      <c r="F216" s="109">
        <v>26520863.039999999</v>
      </c>
      <c r="G216" s="109">
        <v>4180361.63</v>
      </c>
      <c r="H216" s="57">
        <f t="shared" si="4"/>
        <v>0.86417812033125285</v>
      </c>
    </row>
    <row r="217" spans="1:9" x14ac:dyDescent="0.3">
      <c r="A217" s="107" t="s">
        <v>326</v>
      </c>
      <c r="B217" s="108" t="s">
        <v>327</v>
      </c>
      <c r="C217" s="109">
        <v>27590220</v>
      </c>
      <c r="D217" s="109">
        <v>16229126</v>
      </c>
      <c r="E217" s="109">
        <v>15633649.130000001</v>
      </c>
      <c r="F217" s="109">
        <v>14709058.439999999</v>
      </c>
      <c r="G217" s="109">
        <v>595476.87</v>
      </c>
      <c r="H217" s="57">
        <f t="shared" si="4"/>
        <v>0.96330813686454841</v>
      </c>
    </row>
    <row r="218" spans="1:9" x14ac:dyDescent="0.3">
      <c r="A218" s="107" t="s">
        <v>328</v>
      </c>
      <c r="B218" s="108" t="s">
        <v>329</v>
      </c>
      <c r="C218" s="109">
        <v>51675200</v>
      </c>
      <c r="D218" s="109">
        <v>57921675</v>
      </c>
      <c r="E218" s="109">
        <v>49784013.560000002</v>
      </c>
      <c r="F218" s="109">
        <v>48045709.880000003</v>
      </c>
      <c r="G218" s="109">
        <v>6372153.1600000001</v>
      </c>
      <c r="H218" s="57">
        <f t="shared" si="4"/>
        <v>0.85950576463819461</v>
      </c>
    </row>
    <row r="219" spans="1:9" x14ac:dyDescent="0.3">
      <c r="A219" s="107" t="s">
        <v>330</v>
      </c>
      <c r="B219" s="108" t="s">
        <v>331</v>
      </c>
      <c r="C219" s="109">
        <v>11800000</v>
      </c>
      <c r="D219" s="109">
        <v>9864800</v>
      </c>
      <c r="E219" s="109">
        <v>4830933.12</v>
      </c>
      <c r="F219" s="109">
        <v>4498728.83</v>
      </c>
      <c r="G219" s="109">
        <v>4793080.83</v>
      </c>
      <c r="H219" s="57">
        <f t="shared" si="4"/>
        <v>0.48971424864163493</v>
      </c>
    </row>
    <row r="220" spans="1:9" x14ac:dyDescent="0.3">
      <c r="A220" s="107" t="s">
        <v>332</v>
      </c>
      <c r="B220" s="108" t="s">
        <v>333</v>
      </c>
      <c r="C220" s="109">
        <v>400000</v>
      </c>
      <c r="D220" s="109">
        <v>100000</v>
      </c>
      <c r="E220" s="109">
        <v>99910.080000000002</v>
      </c>
      <c r="F220" s="109">
        <v>99910.080000000002</v>
      </c>
      <c r="G220" s="110">
        <v>89.92</v>
      </c>
      <c r="H220" s="57">
        <f t="shared" si="4"/>
        <v>0.99910080000000001</v>
      </c>
    </row>
    <row r="221" spans="1:9" x14ac:dyDescent="0.3">
      <c r="A221" s="107" t="s">
        <v>334</v>
      </c>
      <c r="B221" s="108" t="s">
        <v>335</v>
      </c>
      <c r="C221" s="109">
        <v>19803414</v>
      </c>
      <c r="D221" s="109">
        <v>16257414</v>
      </c>
      <c r="E221" s="109">
        <v>12017551.27</v>
      </c>
      <c r="F221" s="109">
        <v>11991401.43</v>
      </c>
      <c r="G221" s="109">
        <v>4239862.7300000004</v>
      </c>
      <c r="H221" s="57">
        <f t="shared" si="4"/>
        <v>0.73920435747038238</v>
      </c>
    </row>
    <row r="222" spans="1:9" x14ac:dyDescent="0.3">
      <c r="A222" s="102" t="s">
        <v>336</v>
      </c>
      <c r="B222" s="103" t="s">
        <v>337</v>
      </c>
      <c r="C222" s="104">
        <v>3137861590</v>
      </c>
      <c r="D222" s="104">
        <v>3335098998</v>
      </c>
      <c r="E222" s="104">
        <v>3102243365.3600001</v>
      </c>
      <c r="F222" s="104">
        <v>2969979589.3499999</v>
      </c>
      <c r="G222" s="104">
        <v>211314874.84999999</v>
      </c>
      <c r="H222" s="58">
        <f t="shared" si="4"/>
        <v>0.93018029366455413</v>
      </c>
    </row>
    <row r="223" spans="1:9" x14ac:dyDescent="0.3">
      <c r="A223" s="107" t="s">
        <v>338</v>
      </c>
      <c r="B223" s="108" t="s">
        <v>339</v>
      </c>
      <c r="C223" s="109">
        <v>430403121</v>
      </c>
      <c r="D223" s="109">
        <v>476820547.32999998</v>
      </c>
      <c r="E223" s="109">
        <v>425097356.43000001</v>
      </c>
      <c r="F223" s="109">
        <v>366593887.02999997</v>
      </c>
      <c r="G223" s="109">
        <v>49627244.299999997</v>
      </c>
      <c r="H223" s="57">
        <f t="shared" si="4"/>
        <v>0.89152482796802968</v>
      </c>
      <c r="I223" s="49"/>
    </row>
    <row r="224" spans="1:9" x14ac:dyDescent="0.3">
      <c r="A224" s="107" t="s">
        <v>340</v>
      </c>
      <c r="B224" s="108" t="s">
        <v>341</v>
      </c>
      <c r="C224" s="109">
        <v>2500000</v>
      </c>
      <c r="D224" s="109">
        <v>5660311.54</v>
      </c>
      <c r="E224" s="109">
        <v>5615311.5199999996</v>
      </c>
      <c r="F224" s="109">
        <v>5615311.5199999996</v>
      </c>
      <c r="G224" s="109">
        <v>45000.02</v>
      </c>
      <c r="H224" s="57">
        <f t="shared" si="4"/>
        <v>0.99204990402348059</v>
      </c>
    </row>
    <row r="225" spans="1:9" x14ac:dyDescent="0.3">
      <c r="A225" s="107" t="s">
        <v>342</v>
      </c>
      <c r="B225" s="108" t="s">
        <v>343</v>
      </c>
      <c r="C225" s="109">
        <v>1016960</v>
      </c>
      <c r="D225" s="109">
        <v>716960</v>
      </c>
      <c r="E225" s="109">
        <v>688710</v>
      </c>
      <c r="F225" s="109">
        <v>688710</v>
      </c>
      <c r="G225" s="109">
        <v>28250</v>
      </c>
      <c r="H225" s="57">
        <f t="shared" si="4"/>
        <v>0.9605975228743584</v>
      </c>
    </row>
    <row r="226" spans="1:9" x14ac:dyDescent="0.3">
      <c r="A226" s="107" t="s">
        <v>344</v>
      </c>
      <c r="B226" s="108" t="s">
        <v>345</v>
      </c>
      <c r="C226" s="109">
        <v>94643109</v>
      </c>
      <c r="D226" s="109">
        <v>114746651</v>
      </c>
      <c r="E226" s="109">
        <v>88082093.049999997</v>
      </c>
      <c r="F226" s="109">
        <v>75023030.719999999</v>
      </c>
      <c r="G226" s="109">
        <v>25877151.350000001</v>
      </c>
      <c r="H226" s="57">
        <f t="shared" si="4"/>
        <v>0.76762234263377327</v>
      </c>
      <c r="I226" s="49"/>
    </row>
    <row r="227" spans="1:9" x14ac:dyDescent="0.3">
      <c r="A227" s="107" t="s">
        <v>346</v>
      </c>
      <c r="B227" s="108" t="s">
        <v>347</v>
      </c>
      <c r="C227" s="109">
        <v>56374433</v>
      </c>
      <c r="D227" s="109">
        <v>77959433</v>
      </c>
      <c r="E227" s="109">
        <v>75273177.560000002</v>
      </c>
      <c r="F227" s="109">
        <v>73400109.349999994</v>
      </c>
      <c r="G227" s="109">
        <v>2686255.44</v>
      </c>
      <c r="H227" s="57">
        <f t="shared" si="4"/>
        <v>0.9655429069115985</v>
      </c>
    </row>
    <row r="228" spans="1:9" x14ac:dyDescent="0.3">
      <c r="A228" s="107" t="s">
        <v>348</v>
      </c>
      <c r="B228" s="108" t="s">
        <v>349</v>
      </c>
      <c r="C228" s="109">
        <v>151335616</v>
      </c>
      <c r="D228" s="109">
        <v>156888616</v>
      </c>
      <c r="E228" s="109">
        <v>143514585.38</v>
      </c>
      <c r="F228" s="109">
        <v>117589653.84999999</v>
      </c>
      <c r="G228" s="109">
        <v>13374030.619999999</v>
      </c>
      <c r="H228" s="57">
        <f t="shared" si="4"/>
        <v>0.9147546140632663</v>
      </c>
    </row>
    <row r="229" spans="1:9" x14ac:dyDescent="0.3">
      <c r="A229" s="107" t="s">
        <v>350</v>
      </c>
      <c r="B229" s="108" t="s">
        <v>351</v>
      </c>
      <c r="C229" s="109">
        <v>9100000</v>
      </c>
      <c r="D229" s="109">
        <v>9100000</v>
      </c>
      <c r="E229" s="109">
        <v>6920402.0700000003</v>
      </c>
      <c r="F229" s="109">
        <v>6623536.9500000002</v>
      </c>
      <c r="G229" s="109">
        <v>2179597.9300000002</v>
      </c>
      <c r="H229" s="57">
        <v>0</v>
      </c>
    </row>
    <row r="230" spans="1:9" x14ac:dyDescent="0.3">
      <c r="A230" s="107" t="s">
        <v>352</v>
      </c>
      <c r="B230" s="108" t="s">
        <v>353</v>
      </c>
      <c r="C230" s="109">
        <v>64500000</v>
      </c>
      <c r="D230" s="109">
        <v>64125000</v>
      </c>
      <c r="E230" s="109">
        <v>63539351.859999999</v>
      </c>
      <c r="F230" s="109">
        <v>62351189.689999998</v>
      </c>
      <c r="G230" s="109">
        <v>585648.14</v>
      </c>
      <c r="H230" s="57">
        <f t="shared" ref="H230:H261" si="5">+E230/D230</f>
        <v>0.9908670855360624</v>
      </c>
    </row>
    <row r="231" spans="1:9" x14ac:dyDescent="0.3">
      <c r="A231" s="107" t="s">
        <v>354</v>
      </c>
      <c r="B231" s="108" t="s">
        <v>355</v>
      </c>
      <c r="C231" s="109">
        <v>50933003</v>
      </c>
      <c r="D231" s="109">
        <v>47623575.789999999</v>
      </c>
      <c r="E231" s="109">
        <v>41463724.990000002</v>
      </c>
      <c r="F231" s="109">
        <v>25302344.949999999</v>
      </c>
      <c r="G231" s="109">
        <v>4851310.8</v>
      </c>
      <c r="H231" s="57">
        <f t="shared" si="5"/>
        <v>0.87065543278055479</v>
      </c>
    </row>
    <row r="232" spans="1:9" x14ac:dyDescent="0.3">
      <c r="A232" s="107" t="s">
        <v>356</v>
      </c>
      <c r="B232" s="108" t="s">
        <v>357</v>
      </c>
      <c r="C232" s="109">
        <v>2501014605</v>
      </c>
      <c r="D232" s="109">
        <v>2639568594.6700001</v>
      </c>
      <c r="E232" s="109">
        <v>2497214632.6100001</v>
      </c>
      <c r="F232" s="109">
        <v>2450782866.7399998</v>
      </c>
      <c r="G232" s="109">
        <v>131625774.3</v>
      </c>
      <c r="H232" s="57">
        <f t="shared" si="5"/>
        <v>0.94606923178755387</v>
      </c>
    </row>
    <row r="233" spans="1:9" x14ac:dyDescent="0.3">
      <c r="A233" s="107" t="s">
        <v>358</v>
      </c>
      <c r="B233" s="108" t="s">
        <v>359</v>
      </c>
      <c r="C233" s="109">
        <v>1096834935</v>
      </c>
      <c r="D233" s="109">
        <v>990913091.66999996</v>
      </c>
      <c r="E233" s="109">
        <v>870407955.29999995</v>
      </c>
      <c r="F233" s="109">
        <v>865457731.17999995</v>
      </c>
      <c r="G233" s="109">
        <v>120505136.37</v>
      </c>
      <c r="H233" s="57">
        <f t="shared" si="5"/>
        <v>0.87838980291711455</v>
      </c>
    </row>
    <row r="234" spans="1:9" x14ac:dyDescent="0.3">
      <c r="A234" s="107" t="s">
        <v>360</v>
      </c>
      <c r="B234" s="108" t="s">
        <v>361</v>
      </c>
      <c r="C234" s="109">
        <v>10000000</v>
      </c>
      <c r="D234" s="109">
        <v>10000000</v>
      </c>
      <c r="E234" s="109">
        <v>9999991.5</v>
      </c>
      <c r="F234" s="109">
        <v>9999991.5</v>
      </c>
      <c r="G234" s="110">
        <v>8.5</v>
      </c>
      <c r="H234" s="57">
        <f t="shared" si="5"/>
        <v>0.99999914999999995</v>
      </c>
    </row>
    <row r="235" spans="1:9" x14ac:dyDescent="0.3">
      <c r="A235" s="107" t="s">
        <v>362</v>
      </c>
      <c r="B235" s="108" t="s">
        <v>363</v>
      </c>
      <c r="C235" s="109">
        <v>1394179670</v>
      </c>
      <c r="D235" s="109">
        <v>1638655503</v>
      </c>
      <c r="E235" s="109">
        <v>1616806685.8099999</v>
      </c>
      <c r="F235" s="109">
        <v>1575325144.0599999</v>
      </c>
      <c r="G235" s="109">
        <v>11120629.43</v>
      </c>
      <c r="H235" s="57">
        <f t="shared" si="5"/>
        <v>0.98666661958538571</v>
      </c>
    </row>
    <row r="236" spans="1:9" x14ac:dyDescent="0.3">
      <c r="A236" s="107" t="s">
        <v>364</v>
      </c>
      <c r="B236" s="108" t="s">
        <v>365</v>
      </c>
      <c r="C236" s="109">
        <v>206443864</v>
      </c>
      <c r="D236" s="109">
        <v>218709856</v>
      </c>
      <c r="E236" s="109">
        <v>179931376.31999999</v>
      </c>
      <c r="F236" s="109">
        <v>152602835.58000001</v>
      </c>
      <c r="G236" s="109">
        <v>30061856.25</v>
      </c>
      <c r="H236" s="57">
        <f t="shared" si="5"/>
        <v>0.82269441172326496</v>
      </c>
    </row>
    <row r="237" spans="1:9" x14ac:dyDescent="0.3">
      <c r="A237" s="107" t="s">
        <v>366</v>
      </c>
      <c r="B237" s="108" t="s">
        <v>367</v>
      </c>
      <c r="C237" s="109">
        <v>5000000</v>
      </c>
      <c r="D237" s="109">
        <v>10000000</v>
      </c>
      <c r="E237" s="109">
        <v>9096250</v>
      </c>
      <c r="F237" s="109">
        <v>9096250</v>
      </c>
      <c r="G237" s="109">
        <v>903750</v>
      </c>
      <c r="H237" s="57">
        <f t="shared" si="5"/>
        <v>0.90962500000000002</v>
      </c>
    </row>
    <row r="238" spans="1:9" x14ac:dyDescent="0.3">
      <c r="A238" s="107" t="s">
        <v>368</v>
      </c>
      <c r="B238" s="108" t="s">
        <v>369</v>
      </c>
      <c r="C238" s="109">
        <v>201443864</v>
      </c>
      <c r="D238" s="109">
        <v>207209856</v>
      </c>
      <c r="E238" s="109">
        <v>169753592.02000001</v>
      </c>
      <c r="F238" s="109">
        <v>142425051.28</v>
      </c>
      <c r="G238" s="109">
        <v>28739640.550000001</v>
      </c>
      <c r="H238" s="57">
        <f t="shared" si="5"/>
        <v>0.8192351237385157</v>
      </c>
    </row>
    <row r="239" spans="1:9" x14ac:dyDescent="0.3">
      <c r="A239" s="107" t="s">
        <v>370</v>
      </c>
      <c r="B239" s="108" t="s">
        <v>371</v>
      </c>
      <c r="C239" s="110">
        <v>0</v>
      </c>
      <c r="D239" s="109">
        <v>1500000</v>
      </c>
      <c r="E239" s="109">
        <v>1081534.3</v>
      </c>
      <c r="F239" s="109">
        <v>1081534.3</v>
      </c>
      <c r="G239" s="109">
        <v>418465.7</v>
      </c>
      <c r="H239" s="58">
        <f t="shared" si="5"/>
        <v>0.72102286666666671</v>
      </c>
    </row>
    <row r="240" spans="1:9" x14ac:dyDescent="0.3">
      <c r="A240" s="102" t="s">
        <v>372</v>
      </c>
      <c r="B240" s="103" t="s">
        <v>373</v>
      </c>
      <c r="C240" s="104">
        <v>7201839531</v>
      </c>
      <c r="D240" s="104">
        <v>7236476976.8000002</v>
      </c>
      <c r="E240" s="104">
        <v>6552934157.5200005</v>
      </c>
      <c r="F240" s="104">
        <v>6527236834.71</v>
      </c>
      <c r="G240" s="104">
        <v>683542819.27999997</v>
      </c>
      <c r="H240" s="58">
        <f t="shared" si="5"/>
        <v>0.9055420446342296</v>
      </c>
    </row>
    <row r="241" spans="1:9" x14ac:dyDescent="0.3">
      <c r="A241" s="107" t="s">
        <v>374</v>
      </c>
      <c r="B241" s="108" t="s">
        <v>375</v>
      </c>
      <c r="C241" s="109">
        <v>2045854434</v>
      </c>
      <c r="D241" s="109">
        <v>2041536221</v>
      </c>
      <c r="E241" s="109">
        <v>1730938049.47</v>
      </c>
      <c r="F241" s="109">
        <v>1723083867.48</v>
      </c>
      <c r="G241" s="109">
        <v>310598171.52999997</v>
      </c>
      <c r="H241" s="57">
        <f t="shared" si="5"/>
        <v>0.84786056287658684</v>
      </c>
    </row>
    <row r="242" spans="1:9" x14ac:dyDescent="0.3">
      <c r="A242" s="107" t="s">
        <v>376</v>
      </c>
      <c r="B242" s="108" t="s">
        <v>377</v>
      </c>
      <c r="C242" s="109">
        <v>42303602</v>
      </c>
      <c r="D242" s="109">
        <v>41495652</v>
      </c>
      <c r="E242" s="109">
        <v>38938257.549999997</v>
      </c>
      <c r="F242" s="109">
        <v>38938257.549999997</v>
      </c>
      <c r="G242" s="109">
        <v>2557394.4500000002</v>
      </c>
      <c r="H242" s="57">
        <f t="shared" si="5"/>
        <v>0.9383695802634936</v>
      </c>
      <c r="I242" s="49"/>
    </row>
    <row r="243" spans="1:9" x14ac:dyDescent="0.3">
      <c r="A243" s="107" t="s">
        <v>378</v>
      </c>
      <c r="B243" s="108" t="s">
        <v>377</v>
      </c>
      <c r="C243" s="109">
        <v>7916920</v>
      </c>
      <c r="D243" s="109">
        <v>7906293</v>
      </c>
      <c r="E243" s="109">
        <v>7158835.8200000003</v>
      </c>
      <c r="F243" s="109">
        <v>7158835.8200000003</v>
      </c>
      <c r="G243" s="109">
        <v>747457.18</v>
      </c>
      <c r="H243" s="57">
        <f t="shared" si="5"/>
        <v>0.90546047559836196</v>
      </c>
    </row>
    <row r="244" spans="1:9" x14ac:dyDescent="0.3">
      <c r="A244" s="107" t="s">
        <v>379</v>
      </c>
      <c r="B244" s="108" t="s">
        <v>377</v>
      </c>
      <c r="C244" s="109">
        <v>28477317</v>
      </c>
      <c r="D244" s="109">
        <v>28229242</v>
      </c>
      <c r="E244" s="109">
        <v>28229242</v>
      </c>
      <c r="F244" s="109">
        <v>28229242</v>
      </c>
      <c r="G244" s="110">
        <v>0</v>
      </c>
      <c r="H244" s="57">
        <f t="shared" si="5"/>
        <v>1</v>
      </c>
    </row>
    <row r="245" spans="1:9" x14ac:dyDescent="0.3">
      <c r="A245" s="107" t="s">
        <v>380</v>
      </c>
      <c r="B245" s="108" t="s">
        <v>377</v>
      </c>
      <c r="C245" s="109">
        <v>11547311</v>
      </c>
      <c r="D245" s="109">
        <v>11047976</v>
      </c>
      <c r="E245" s="109">
        <v>9639341.1199999992</v>
      </c>
      <c r="F245" s="109">
        <v>9639341.1199999992</v>
      </c>
      <c r="G245" s="109">
        <v>1408634.8799999999</v>
      </c>
      <c r="H245" s="57">
        <f t="shared" si="5"/>
        <v>0.87249837617315595</v>
      </c>
    </row>
    <row r="246" spans="1:9" x14ac:dyDescent="0.3">
      <c r="A246" s="107" t="s">
        <v>381</v>
      </c>
      <c r="B246" s="108" t="s">
        <v>377</v>
      </c>
      <c r="C246" s="109">
        <v>2543037</v>
      </c>
      <c r="D246" s="109">
        <v>2451484</v>
      </c>
      <c r="E246" s="109">
        <v>2182337.04</v>
      </c>
      <c r="F246" s="109">
        <v>2182337.04</v>
      </c>
      <c r="G246" s="109">
        <v>269146.96000000002</v>
      </c>
      <c r="H246" s="57">
        <f t="shared" si="5"/>
        <v>0.89021059896780885</v>
      </c>
    </row>
    <row r="247" spans="1:9" x14ac:dyDescent="0.3">
      <c r="A247" s="107" t="s">
        <v>382</v>
      </c>
      <c r="B247" s="108" t="s">
        <v>377</v>
      </c>
      <c r="C247" s="109">
        <v>2581267</v>
      </c>
      <c r="D247" s="109">
        <v>2570105</v>
      </c>
      <c r="E247" s="109">
        <v>2142094.1800000002</v>
      </c>
      <c r="F247" s="109">
        <v>2142094.1800000002</v>
      </c>
      <c r="G247" s="109">
        <v>428010.82</v>
      </c>
      <c r="H247" s="57">
        <f t="shared" si="5"/>
        <v>0.83346562883617603</v>
      </c>
    </row>
    <row r="248" spans="1:9" x14ac:dyDescent="0.3">
      <c r="A248" s="107" t="s">
        <v>383</v>
      </c>
      <c r="B248" s="108" t="s">
        <v>377</v>
      </c>
      <c r="C248" s="109">
        <v>3662640</v>
      </c>
      <c r="D248" s="109">
        <v>4155031</v>
      </c>
      <c r="E248" s="109">
        <v>3709795.78</v>
      </c>
      <c r="F248" s="109">
        <v>3417441.83</v>
      </c>
      <c r="G248" s="109">
        <v>445235.22</v>
      </c>
      <c r="H248" s="57">
        <f t="shared" si="5"/>
        <v>0.89284430850215069</v>
      </c>
    </row>
    <row r="249" spans="1:9" x14ac:dyDescent="0.3">
      <c r="A249" s="107" t="s">
        <v>384</v>
      </c>
      <c r="B249" s="108" t="s">
        <v>377</v>
      </c>
      <c r="C249" s="109">
        <v>1540637</v>
      </c>
      <c r="D249" s="109">
        <v>1540637</v>
      </c>
      <c r="E249" s="109">
        <v>1511141.26</v>
      </c>
      <c r="F249" s="109">
        <v>1511141.26</v>
      </c>
      <c r="G249" s="109">
        <v>29495.74</v>
      </c>
      <c r="H249" s="57">
        <f t="shared" si="5"/>
        <v>0.98085484121178446</v>
      </c>
    </row>
    <row r="250" spans="1:9" x14ac:dyDescent="0.3">
      <c r="A250" s="107" t="s">
        <v>385</v>
      </c>
      <c r="B250" s="108" t="s">
        <v>377</v>
      </c>
      <c r="C250" s="109">
        <v>804196</v>
      </c>
      <c r="D250" s="109">
        <v>772170</v>
      </c>
      <c r="E250" s="109">
        <v>652100.17000000004</v>
      </c>
      <c r="F250" s="109">
        <v>652100.17000000004</v>
      </c>
      <c r="G250" s="109">
        <v>120069.83</v>
      </c>
      <c r="H250" s="57">
        <f t="shared" si="5"/>
        <v>0.84450337360943839</v>
      </c>
    </row>
    <row r="251" spans="1:9" x14ac:dyDescent="0.3">
      <c r="A251" s="107" t="s">
        <v>386</v>
      </c>
      <c r="B251" s="108" t="s">
        <v>377</v>
      </c>
      <c r="C251" s="109">
        <v>11708997</v>
      </c>
      <c r="D251" s="109">
        <v>11275532</v>
      </c>
      <c r="E251" s="109">
        <v>10272803.640000001</v>
      </c>
      <c r="F251" s="109">
        <v>10272803.640000001</v>
      </c>
      <c r="G251" s="109">
        <v>1002728.36</v>
      </c>
      <c r="H251" s="57">
        <f t="shared" si="5"/>
        <v>0.91107041689917612</v>
      </c>
    </row>
    <row r="252" spans="1:9" x14ac:dyDescent="0.3">
      <c r="A252" s="107" t="s">
        <v>387</v>
      </c>
      <c r="B252" s="108" t="s">
        <v>377</v>
      </c>
      <c r="C252" s="109">
        <v>32868008</v>
      </c>
      <c r="D252" s="109">
        <v>32447090</v>
      </c>
      <c r="E252" s="109">
        <v>30923897.579999998</v>
      </c>
      <c r="F252" s="109">
        <v>30923897.579999998</v>
      </c>
      <c r="G252" s="109">
        <v>1523192.42</v>
      </c>
      <c r="H252" s="57">
        <f t="shared" si="5"/>
        <v>0.95305611628038134</v>
      </c>
    </row>
    <row r="253" spans="1:9" x14ac:dyDescent="0.3">
      <c r="A253" s="107" t="s">
        <v>388</v>
      </c>
      <c r="B253" s="108" t="s">
        <v>377</v>
      </c>
      <c r="C253" s="109">
        <v>36703076</v>
      </c>
      <c r="D253" s="109">
        <v>36620218</v>
      </c>
      <c r="E253" s="109">
        <v>35573324.350000001</v>
      </c>
      <c r="F253" s="109">
        <v>35573324.350000001</v>
      </c>
      <c r="G253" s="109">
        <v>1046893.65</v>
      </c>
      <c r="H253" s="57">
        <f t="shared" si="5"/>
        <v>0.97141214041926238</v>
      </c>
    </row>
    <row r="254" spans="1:9" x14ac:dyDescent="0.3">
      <c r="A254" s="107" t="s">
        <v>389</v>
      </c>
      <c r="B254" s="108" t="s">
        <v>377</v>
      </c>
      <c r="C254" s="109">
        <v>30035422</v>
      </c>
      <c r="D254" s="109">
        <v>29704178</v>
      </c>
      <c r="E254" s="109">
        <v>27623247.77</v>
      </c>
      <c r="F254" s="109">
        <v>27623247.77</v>
      </c>
      <c r="G254" s="109">
        <v>2080930.23</v>
      </c>
      <c r="H254" s="57">
        <f t="shared" si="5"/>
        <v>0.92994486398512688</v>
      </c>
    </row>
    <row r="255" spans="1:9" x14ac:dyDescent="0.3">
      <c r="A255" s="107" t="s">
        <v>390</v>
      </c>
      <c r="B255" s="108" t="s">
        <v>377</v>
      </c>
      <c r="C255" s="109">
        <v>30675482</v>
      </c>
      <c r="D255" s="109">
        <v>30571052</v>
      </c>
      <c r="E255" s="109">
        <v>28842922.379999999</v>
      </c>
      <c r="F255" s="109">
        <v>26580132.219999999</v>
      </c>
      <c r="G255" s="109">
        <v>1728129.62</v>
      </c>
      <c r="H255" s="57">
        <f t="shared" si="5"/>
        <v>0.94347169930560448</v>
      </c>
    </row>
    <row r="256" spans="1:9" x14ac:dyDescent="0.3">
      <c r="A256" s="107" t="s">
        <v>391</v>
      </c>
      <c r="B256" s="108" t="s">
        <v>377</v>
      </c>
      <c r="C256" s="109">
        <v>17794844</v>
      </c>
      <c r="D256" s="109">
        <v>17682657</v>
      </c>
      <c r="E256" s="109">
        <v>17002901.66</v>
      </c>
      <c r="F256" s="109">
        <v>15637773.83</v>
      </c>
      <c r="G256" s="109">
        <v>679755.34</v>
      </c>
      <c r="H256" s="57">
        <f t="shared" si="5"/>
        <v>0.96155807693380013</v>
      </c>
    </row>
    <row r="257" spans="1:8" x14ac:dyDescent="0.3">
      <c r="A257" s="107" t="s">
        <v>392</v>
      </c>
      <c r="B257" s="108" t="s">
        <v>377</v>
      </c>
      <c r="C257" s="109">
        <v>24177507</v>
      </c>
      <c r="D257" s="109">
        <v>24287407</v>
      </c>
      <c r="E257" s="109">
        <v>21752738.649999999</v>
      </c>
      <c r="F257" s="109">
        <v>19858640.260000002</v>
      </c>
      <c r="G257" s="109">
        <v>2534668.35</v>
      </c>
      <c r="H257" s="57">
        <f t="shared" si="5"/>
        <v>0.89563857722646134</v>
      </c>
    </row>
    <row r="258" spans="1:8" x14ac:dyDescent="0.3">
      <c r="A258" s="107" t="s">
        <v>393</v>
      </c>
      <c r="B258" s="108" t="s">
        <v>377</v>
      </c>
      <c r="C258" s="109">
        <v>2829389</v>
      </c>
      <c r="D258" s="109">
        <v>3021905</v>
      </c>
      <c r="E258" s="109">
        <v>2861557.92</v>
      </c>
      <c r="F258" s="109">
        <v>2643209.62</v>
      </c>
      <c r="G258" s="109">
        <v>160347.07999999999</v>
      </c>
      <c r="H258" s="57">
        <f t="shared" si="5"/>
        <v>0.94693841136634005</v>
      </c>
    </row>
    <row r="259" spans="1:8" x14ac:dyDescent="0.3">
      <c r="A259" s="107" t="s">
        <v>394</v>
      </c>
      <c r="B259" s="108" t="s">
        <v>377</v>
      </c>
      <c r="C259" s="109">
        <v>3671423</v>
      </c>
      <c r="D259" s="109">
        <v>3071423</v>
      </c>
      <c r="E259" s="109">
        <v>2884331.32</v>
      </c>
      <c r="F259" s="109">
        <v>2884331.32</v>
      </c>
      <c r="G259" s="109">
        <v>187091.68</v>
      </c>
      <c r="H259" s="57">
        <f t="shared" si="5"/>
        <v>0.93908631927285813</v>
      </c>
    </row>
    <row r="260" spans="1:8" x14ac:dyDescent="0.3">
      <c r="A260" s="107" t="s">
        <v>395</v>
      </c>
      <c r="B260" s="108" t="s">
        <v>377</v>
      </c>
      <c r="C260" s="109">
        <v>26152403</v>
      </c>
      <c r="D260" s="109">
        <v>25798592</v>
      </c>
      <c r="E260" s="109">
        <v>23732897.48</v>
      </c>
      <c r="F260" s="109">
        <v>23732897.48</v>
      </c>
      <c r="G260" s="109">
        <v>2065694.52</v>
      </c>
      <c r="H260" s="57">
        <f t="shared" si="5"/>
        <v>0.91992995121594234</v>
      </c>
    </row>
    <row r="261" spans="1:8" x14ac:dyDescent="0.3">
      <c r="A261" s="107" t="s">
        <v>396</v>
      </c>
      <c r="B261" s="108" t="s">
        <v>377</v>
      </c>
      <c r="C261" s="109">
        <v>10285020</v>
      </c>
      <c r="D261" s="109">
        <v>9891258</v>
      </c>
      <c r="E261" s="109">
        <v>8758494.3499999996</v>
      </c>
      <c r="F261" s="109">
        <v>8016057.8799999999</v>
      </c>
      <c r="G261" s="109">
        <v>1132763.6499999999</v>
      </c>
      <c r="H261" s="57">
        <f t="shared" si="5"/>
        <v>0.8854783031642689</v>
      </c>
    </row>
    <row r="262" spans="1:8" x14ac:dyDescent="0.3">
      <c r="A262" s="107" t="s">
        <v>397</v>
      </c>
      <c r="B262" s="108" t="s">
        <v>398</v>
      </c>
      <c r="C262" s="109">
        <v>6736242</v>
      </c>
      <c r="D262" s="109">
        <v>6607588</v>
      </c>
      <c r="E262" s="109">
        <v>6249352.3700000001</v>
      </c>
      <c r="F262" s="109">
        <v>6249352.3700000001</v>
      </c>
      <c r="G262" s="109">
        <v>358235.63</v>
      </c>
      <c r="H262" s="57">
        <f t="shared" ref="H262:H293" si="6">+E262/D262</f>
        <v>0.9457842059765228</v>
      </c>
    </row>
    <row r="263" spans="1:8" x14ac:dyDescent="0.3">
      <c r="A263" s="107" t="s">
        <v>399</v>
      </c>
      <c r="B263" s="108" t="s">
        <v>398</v>
      </c>
      <c r="C263" s="109">
        <v>1260656</v>
      </c>
      <c r="D263" s="109">
        <v>1258963</v>
      </c>
      <c r="E263" s="109">
        <v>1148619.93</v>
      </c>
      <c r="F263" s="109">
        <v>1148619.93</v>
      </c>
      <c r="G263" s="109">
        <v>110343.07</v>
      </c>
      <c r="H263" s="57">
        <f t="shared" si="6"/>
        <v>0.91235400087214635</v>
      </c>
    </row>
    <row r="264" spans="1:8" x14ac:dyDescent="0.3">
      <c r="A264" s="107" t="s">
        <v>400</v>
      </c>
      <c r="B264" s="108" t="s">
        <v>398</v>
      </c>
      <c r="C264" s="109">
        <v>4534605</v>
      </c>
      <c r="D264" s="109">
        <v>4495103</v>
      </c>
      <c r="E264" s="109">
        <v>4495103</v>
      </c>
      <c r="F264" s="109">
        <v>4495103</v>
      </c>
      <c r="G264" s="110">
        <v>0</v>
      </c>
      <c r="H264" s="57">
        <f t="shared" si="6"/>
        <v>1</v>
      </c>
    </row>
    <row r="265" spans="1:8" x14ac:dyDescent="0.3">
      <c r="A265" s="107" t="s">
        <v>401</v>
      </c>
      <c r="B265" s="108" t="s">
        <v>398</v>
      </c>
      <c r="C265" s="109">
        <v>1838744</v>
      </c>
      <c r="D265" s="109">
        <v>1759232</v>
      </c>
      <c r="E265" s="109">
        <v>1534926.93</v>
      </c>
      <c r="F265" s="109">
        <v>1534926.93</v>
      </c>
      <c r="G265" s="109">
        <v>224305.07</v>
      </c>
      <c r="H265" s="57">
        <f t="shared" si="6"/>
        <v>0.87249830039471765</v>
      </c>
    </row>
    <row r="266" spans="1:8" x14ac:dyDescent="0.3">
      <c r="A266" s="107" t="s">
        <v>402</v>
      </c>
      <c r="B266" s="108" t="s">
        <v>398</v>
      </c>
      <c r="C266" s="109">
        <v>404942</v>
      </c>
      <c r="D266" s="109">
        <v>390364</v>
      </c>
      <c r="E266" s="109">
        <v>347505.91999999998</v>
      </c>
      <c r="F266" s="109">
        <v>347505.91999999998</v>
      </c>
      <c r="G266" s="109">
        <v>42858.080000000002</v>
      </c>
      <c r="H266" s="57">
        <f t="shared" si="6"/>
        <v>0.89020995788546076</v>
      </c>
    </row>
    <row r="267" spans="1:8" x14ac:dyDescent="0.3">
      <c r="A267" s="107" t="s">
        <v>403</v>
      </c>
      <c r="B267" s="108" t="s">
        <v>398</v>
      </c>
      <c r="C267" s="109">
        <v>411030</v>
      </c>
      <c r="D267" s="109">
        <v>409253</v>
      </c>
      <c r="E267" s="109">
        <v>379805.7</v>
      </c>
      <c r="F267" s="109">
        <v>379805.7</v>
      </c>
      <c r="G267" s="109">
        <v>29447.3</v>
      </c>
      <c r="H267" s="57">
        <f t="shared" si="6"/>
        <v>0.92804622079740406</v>
      </c>
    </row>
    <row r="268" spans="1:8" x14ac:dyDescent="0.3">
      <c r="A268" s="107" t="s">
        <v>404</v>
      </c>
      <c r="B268" s="108" t="s">
        <v>398</v>
      </c>
      <c r="C268" s="109">
        <v>583223</v>
      </c>
      <c r="D268" s="109">
        <v>661629</v>
      </c>
      <c r="E268" s="109">
        <v>590731.81999999995</v>
      </c>
      <c r="F268" s="109">
        <v>544178.64</v>
      </c>
      <c r="G268" s="109">
        <v>70897.179999999993</v>
      </c>
      <c r="H268" s="57">
        <f t="shared" si="6"/>
        <v>0.892844509536311</v>
      </c>
    </row>
    <row r="269" spans="1:8" x14ac:dyDescent="0.3">
      <c r="A269" s="107" t="s">
        <v>405</v>
      </c>
      <c r="B269" s="108" t="s">
        <v>398</v>
      </c>
      <c r="C269" s="109">
        <v>245324</v>
      </c>
      <c r="D269" s="109">
        <v>245324</v>
      </c>
      <c r="E269" s="109">
        <v>240627.59</v>
      </c>
      <c r="F269" s="109">
        <v>240627.59</v>
      </c>
      <c r="G269" s="109">
        <v>4696.41</v>
      </c>
      <c r="H269" s="57">
        <f t="shared" si="6"/>
        <v>0.98085629616344094</v>
      </c>
    </row>
    <row r="270" spans="1:8" x14ac:dyDescent="0.3">
      <c r="A270" s="107" t="s">
        <v>406</v>
      </c>
      <c r="B270" s="108" t="s">
        <v>398</v>
      </c>
      <c r="C270" s="109">
        <v>128057</v>
      </c>
      <c r="D270" s="109">
        <v>122957</v>
      </c>
      <c r="E270" s="109">
        <v>103837.62</v>
      </c>
      <c r="F270" s="109">
        <v>103837.62</v>
      </c>
      <c r="G270" s="109">
        <v>19119.38</v>
      </c>
      <c r="H270" s="57">
        <f t="shared" si="6"/>
        <v>0.84450352562277864</v>
      </c>
    </row>
    <row r="271" spans="1:8" x14ac:dyDescent="0.3">
      <c r="A271" s="107" t="s">
        <v>407</v>
      </c>
      <c r="B271" s="108" t="s">
        <v>398</v>
      </c>
      <c r="C271" s="109">
        <v>1864490</v>
      </c>
      <c r="D271" s="109">
        <v>1795467</v>
      </c>
      <c r="E271" s="109">
        <v>1649389.19</v>
      </c>
      <c r="F271" s="109">
        <v>1649389.19</v>
      </c>
      <c r="G271" s="109">
        <v>146077.81</v>
      </c>
      <c r="H271" s="57">
        <f t="shared" si="6"/>
        <v>0.91864077145388912</v>
      </c>
    </row>
    <row r="272" spans="1:8" x14ac:dyDescent="0.3">
      <c r="A272" s="107" t="s">
        <v>408</v>
      </c>
      <c r="B272" s="108" t="s">
        <v>398</v>
      </c>
      <c r="C272" s="109">
        <v>5233760</v>
      </c>
      <c r="D272" s="109">
        <v>5166735</v>
      </c>
      <c r="E272" s="109">
        <v>4962912.7300000004</v>
      </c>
      <c r="F272" s="109">
        <v>4962912.7300000004</v>
      </c>
      <c r="G272" s="109">
        <v>203822.27</v>
      </c>
      <c r="H272" s="57">
        <f t="shared" si="6"/>
        <v>0.96055105013127251</v>
      </c>
    </row>
    <row r="273" spans="1:8" x14ac:dyDescent="0.3">
      <c r="A273" s="107" t="s">
        <v>409</v>
      </c>
      <c r="B273" s="108" t="s">
        <v>398</v>
      </c>
      <c r="C273" s="109">
        <v>5844439</v>
      </c>
      <c r="D273" s="109">
        <v>5831245</v>
      </c>
      <c r="E273" s="109">
        <v>5707315.6900000004</v>
      </c>
      <c r="F273" s="109">
        <v>5707315.6900000004</v>
      </c>
      <c r="G273" s="109">
        <v>123929.31</v>
      </c>
      <c r="H273" s="57">
        <f t="shared" si="6"/>
        <v>0.97874736698595244</v>
      </c>
    </row>
    <row r="274" spans="1:8" x14ac:dyDescent="0.3">
      <c r="A274" s="107" t="s">
        <v>410</v>
      </c>
      <c r="B274" s="108" t="s">
        <v>398</v>
      </c>
      <c r="C274" s="109">
        <v>4782710</v>
      </c>
      <c r="D274" s="109">
        <v>4729964</v>
      </c>
      <c r="E274" s="109">
        <v>4398606.34</v>
      </c>
      <c r="F274" s="109">
        <v>4398606.34</v>
      </c>
      <c r="G274" s="109">
        <v>331357.65999999997</v>
      </c>
      <c r="H274" s="57">
        <f t="shared" si="6"/>
        <v>0.92994499323884916</v>
      </c>
    </row>
    <row r="275" spans="1:8" x14ac:dyDescent="0.3">
      <c r="A275" s="107" t="s">
        <v>411</v>
      </c>
      <c r="B275" s="108" t="s">
        <v>398</v>
      </c>
      <c r="C275" s="109">
        <v>4884631</v>
      </c>
      <c r="D275" s="109">
        <v>4868002</v>
      </c>
      <c r="E275" s="109">
        <v>4592822.04</v>
      </c>
      <c r="F275" s="109">
        <v>4232505.1399999997</v>
      </c>
      <c r="G275" s="109">
        <v>275179.96000000002</v>
      </c>
      <c r="H275" s="57">
        <f t="shared" si="6"/>
        <v>0.9434716830436799</v>
      </c>
    </row>
    <row r="276" spans="1:8" x14ac:dyDescent="0.3">
      <c r="A276" s="107" t="s">
        <v>412</v>
      </c>
      <c r="B276" s="108" t="s">
        <v>398</v>
      </c>
      <c r="C276" s="109">
        <v>2833574</v>
      </c>
      <c r="D276" s="109">
        <v>2815710</v>
      </c>
      <c r="E276" s="109">
        <v>2677435.94</v>
      </c>
      <c r="F276" s="109">
        <v>2459942.0499999998</v>
      </c>
      <c r="G276" s="109">
        <v>138274.06</v>
      </c>
      <c r="H276" s="57">
        <f t="shared" si="6"/>
        <v>0.95089193844536546</v>
      </c>
    </row>
    <row r="277" spans="1:8" x14ac:dyDescent="0.3">
      <c r="A277" s="107" t="s">
        <v>413</v>
      </c>
      <c r="B277" s="108" t="s">
        <v>398</v>
      </c>
      <c r="C277" s="109">
        <v>3849922</v>
      </c>
      <c r="D277" s="109">
        <v>3877422</v>
      </c>
      <c r="E277" s="109">
        <v>3463811.91</v>
      </c>
      <c r="F277" s="109">
        <v>3162203.89</v>
      </c>
      <c r="G277" s="109">
        <v>413610.09</v>
      </c>
      <c r="H277" s="57">
        <f t="shared" si="6"/>
        <v>0.89332858533324466</v>
      </c>
    </row>
    <row r="278" spans="1:8" x14ac:dyDescent="0.3">
      <c r="A278" s="107" t="s">
        <v>414</v>
      </c>
      <c r="B278" s="108" t="s">
        <v>398</v>
      </c>
      <c r="C278" s="109">
        <v>450540</v>
      </c>
      <c r="D278" s="109">
        <v>481196</v>
      </c>
      <c r="E278" s="109">
        <v>455662.11</v>
      </c>
      <c r="F278" s="109">
        <v>420893.27</v>
      </c>
      <c r="G278" s="109">
        <v>25533.89</v>
      </c>
      <c r="H278" s="57">
        <f t="shared" si="6"/>
        <v>0.94693661210816382</v>
      </c>
    </row>
    <row r="279" spans="1:8" x14ac:dyDescent="0.3">
      <c r="A279" s="107" t="s">
        <v>415</v>
      </c>
      <c r="B279" s="108" t="s">
        <v>398</v>
      </c>
      <c r="C279" s="109">
        <v>584622</v>
      </c>
      <c r="D279" s="109">
        <v>494780</v>
      </c>
      <c r="E279" s="109">
        <v>463025.34</v>
      </c>
      <c r="F279" s="109">
        <v>463025.34</v>
      </c>
      <c r="G279" s="109">
        <v>31754.66</v>
      </c>
      <c r="H279" s="57">
        <f t="shared" si="6"/>
        <v>0.93582064756053196</v>
      </c>
    </row>
    <row r="280" spans="1:8" x14ac:dyDescent="0.3">
      <c r="A280" s="107" t="s">
        <v>416</v>
      </c>
      <c r="B280" s="108" t="s">
        <v>398</v>
      </c>
      <c r="C280" s="109">
        <v>4164395</v>
      </c>
      <c r="D280" s="109">
        <v>4108056</v>
      </c>
      <c r="E280" s="109">
        <v>3779123.81</v>
      </c>
      <c r="F280" s="109">
        <v>3779123.81</v>
      </c>
      <c r="G280" s="109">
        <v>328932.19</v>
      </c>
      <c r="H280" s="57">
        <f t="shared" si="6"/>
        <v>0.9199299644406016</v>
      </c>
    </row>
    <row r="281" spans="1:8" x14ac:dyDescent="0.3">
      <c r="A281" s="107" t="s">
        <v>417</v>
      </c>
      <c r="B281" s="108" t="s">
        <v>398</v>
      </c>
      <c r="C281" s="109">
        <v>1637742</v>
      </c>
      <c r="D281" s="109">
        <v>1575041</v>
      </c>
      <c r="E281" s="109">
        <v>1394728.47</v>
      </c>
      <c r="F281" s="109">
        <v>1276442.4099999999</v>
      </c>
      <c r="G281" s="109">
        <v>180312.53</v>
      </c>
      <c r="H281" s="57">
        <f t="shared" si="6"/>
        <v>0.88551883411288979</v>
      </c>
    </row>
    <row r="282" spans="1:8" x14ac:dyDescent="0.3">
      <c r="A282" s="107" t="s">
        <v>418</v>
      </c>
      <c r="B282" s="108" t="s">
        <v>419</v>
      </c>
      <c r="C282" s="109">
        <v>6079119</v>
      </c>
      <c r="D282" s="109">
        <v>6079119</v>
      </c>
      <c r="E282" s="109">
        <v>2456814</v>
      </c>
      <c r="F282" s="109">
        <v>2456814</v>
      </c>
      <c r="G282" s="109">
        <v>3622305</v>
      </c>
      <c r="H282" s="57">
        <f t="shared" si="6"/>
        <v>0.40413981039028846</v>
      </c>
    </row>
    <row r="283" spans="1:8" x14ac:dyDescent="0.3">
      <c r="A283" s="107" t="s">
        <v>420</v>
      </c>
      <c r="B283" s="108" t="s">
        <v>421</v>
      </c>
      <c r="C283" s="109">
        <v>8010365</v>
      </c>
      <c r="D283" s="109">
        <v>8010365</v>
      </c>
      <c r="E283" s="109">
        <v>5161530</v>
      </c>
      <c r="F283" s="109">
        <v>5161530</v>
      </c>
      <c r="G283" s="109">
        <v>2848835</v>
      </c>
      <c r="H283" s="57">
        <f t="shared" si="6"/>
        <v>0.64435640573182373</v>
      </c>
    </row>
    <row r="284" spans="1:8" x14ac:dyDescent="0.3">
      <c r="A284" s="107" t="s">
        <v>422</v>
      </c>
      <c r="B284" s="108" t="s">
        <v>423</v>
      </c>
      <c r="C284" s="109">
        <v>6907100</v>
      </c>
      <c r="D284" s="109">
        <v>6907100</v>
      </c>
      <c r="E284" s="109">
        <v>2951156</v>
      </c>
      <c r="F284" s="109">
        <v>2951156</v>
      </c>
      <c r="G284" s="109">
        <v>3955944</v>
      </c>
      <c r="H284" s="57">
        <f t="shared" si="6"/>
        <v>0.42726411952918014</v>
      </c>
    </row>
    <row r="285" spans="1:8" x14ac:dyDescent="0.3">
      <c r="A285" s="107" t="s">
        <v>424</v>
      </c>
      <c r="B285" s="108" t="s">
        <v>425</v>
      </c>
      <c r="C285" s="109">
        <v>11343031</v>
      </c>
      <c r="D285" s="109">
        <v>11343031</v>
      </c>
      <c r="E285" s="109">
        <v>8220070</v>
      </c>
      <c r="F285" s="109">
        <v>8220070</v>
      </c>
      <c r="G285" s="109">
        <v>3122961</v>
      </c>
      <c r="H285" s="57">
        <f t="shared" si="6"/>
        <v>0.72468020231982089</v>
      </c>
    </row>
    <row r="286" spans="1:8" x14ac:dyDescent="0.3">
      <c r="A286" s="107" t="s">
        <v>426</v>
      </c>
      <c r="B286" s="108" t="s">
        <v>427</v>
      </c>
      <c r="C286" s="109">
        <v>6944737</v>
      </c>
      <c r="D286" s="109">
        <v>6944737</v>
      </c>
      <c r="E286" s="109">
        <v>4514120</v>
      </c>
      <c r="F286" s="109">
        <v>4514120</v>
      </c>
      <c r="G286" s="109">
        <v>2430617</v>
      </c>
      <c r="H286" s="57">
        <f t="shared" si="6"/>
        <v>0.65000589655159002</v>
      </c>
    </row>
    <row r="287" spans="1:8" x14ac:dyDescent="0.3">
      <c r="A287" s="107" t="s">
        <v>428</v>
      </c>
      <c r="B287" s="108" t="s">
        <v>429</v>
      </c>
      <c r="C287" s="109">
        <v>8953168</v>
      </c>
      <c r="D287" s="109">
        <v>8953168</v>
      </c>
      <c r="E287" s="109">
        <v>5735309</v>
      </c>
      <c r="F287" s="109">
        <v>5735309</v>
      </c>
      <c r="G287" s="109">
        <v>3217859</v>
      </c>
      <c r="H287" s="57">
        <f t="shared" si="6"/>
        <v>0.64058990069213495</v>
      </c>
    </row>
    <row r="288" spans="1:8" x14ac:dyDescent="0.3">
      <c r="A288" s="107" t="s">
        <v>430</v>
      </c>
      <c r="B288" s="108" t="s">
        <v>431</v>
      </c>
      <c r="C288" s="109">
        <v>6221054</v>
      </c>
      <c r="D288" s="109">
        <v>6221054</v>
      </c>
      <c r="E288" s="109">
        <v>2715736</v>
      </c>
      <c r="F288" s="109">
        <v>2715736</v>
      </c>
      <c r="G288" s="109">
        <v>3505318</v>
      </c>
      <c r="H288" s="57">
        <f t="shared" si="6"/>
        <v>0.43653953172565291</v>
      </c>
    </row>
    <row r="289" spans="1:8" x14ac:dyDescent="0.3">
      <c r="A289" s="107" t="s">
        <v>432</v>
      </c>
      <c r="B289" s="108" t="s">
        <v>433</v>
      </c>
      <c r="C289" s="109">
        <v>4578760</v>
      </c>
      <c r="D289" s="109">
        <v>4578760</v>
      </c>
      <c r="E289" s="109">
        <v>2219911</v>
      </c>
      <c r="F289" s="109">
        <v>2219911</v>
      </c>
      <c r="G289" s="109">
        <v>2358849</v>
      </c>
      <c r="H289" s="57">
        <f t="shared" si="6"/>
        <v>0.48482798836366175</v>
      </c>
    </row>
    <row r="290" spans="1:8" x14ac:dyDescent="0.3">
      <c r="A290" s="107" t="s">
        <v>434</v>
      </c>
      <c r="B290" s="108" t="s">
        <v>435</v>
      </c>
      <c r="C290" s="109">
        <v>7556192</v>
      </c>
      <c r="D290" s="109">
        <v>7556192</v>
      </c>
      <c r="E290" s="109">
        <v>4742337</v>
      </c>
      <c r="F290" s="109">
        <v>4742337</v>
      </c>
      <c r="G290" s="109">
        <v>2813855</v>
      </c>
      <c r="H290" s="57">
        <f t="shared" si="6"/>
        <v>0.62760938313902026</v>
      </c>
    </row>
    <row r="291" spans="1:8" x14ac:dyDescent="0.3">
      <c r="A291" s="107" t="s">
        <v>436</v>
      </c>
      <c r="B291" s="108" t="s">
        <v>437</v>
      </c>
      <c r="C291" s="109">
        <v>7001862</v>
      </c>
      <c r="D291" s="109">
        <v>7001862</v>
      </c>
      <c r="E291" s="109">
        <v>3569992</v>
      </c>
      <c r="F291" s="109">
        <v>3569992</v>
      </c>
      <c r="G291" s="109">
        <v>3431870</v>
      </c>
      <c r="H291" s="57">
        <f t="shared" si="6"/>
        <v>0.5098632335227401</v>
      </c>
    </row>
    <row r="292" spans="1:8" x14ac:dyDescent="0.3">
      <c r="A292" s="107" t="s">
        <v>438</v>
      </c>
      <c r="B292" s="108" t="s">
        <v>439</v>
      </c>
      <c r="C292" s="109">
        <v>6345480</v>
      </c>
      <c r="D292" s="109">
        <v>6345480</v>
      </c>
      <c r="E292" s="109">
        <v>4170467</v>
      </c>
      <c r="F292" s="109">
        <v>4170467</v>
      </c>
      <c r="G292" s="109">
        <v>2175013</v>
      </c>
      <c r="H292" s="57">
        <f t="shared" si="6"/>
        <v>0.6572342833008693</v>
      </c>
    </row>
    <row r="293" spans="1:8" x14ac:dyDescent="0.3">
      <c r="A293" s="107" t="s">
        <v>440</v>
      </c>
      <c r="B293" s="108" t="s">
        <v>441</v>
      </c>
      <c r="C293" s="109">
        <v>5672706</v>
      </c>
      <c r="D293" s="109">
        <v>5672706</v>
      </c>
      <c r="E293" s="109">
        <v>1775239</v>
      </c>
      <c r="F293" s="109">
        <v>1775239</v>
      </c>
      <c r="G293" s="109">
        <v>3897467</v>
      </c>
      <c r="H293" s="57">
        <f t="shared" si="6"/>
        <v>0.31294394597569486</v>
      </c>
    </row>
    <row r="294" spans="1:8" x14ac:dyDescent="0.3">
      <c r="A294" s="107" t="s">
        <v>442</v>
      </c>
      <c r="B294" s="108" t="s">
        <v>443</v>
      </c>
      <c r="C294" s="109">
        <v>5792040</v>
      </c>
      <c r="D294" s="109">
        <v>5792040</v>
      </c>
      <c r="E294" s="109">
        <v>2952506</v>
      </c>
      <c r="F294" s="109">
        <v>2952506</v>
      </c>
      <c r="G294" s="109">
        <v>2839534</v>
      </c>
      <c r="H294" s="57">
        <f t="shared" ref="H294:H325" si="7">+E294/D294</f>
        <v>0.5097523497765899</v>
      </c>
    </row>
    <row r="295" spans="1:8" x14ac:dyDescent="0.3">
      <c r="A295" s="107" t="s">
        <v>444</v>
      </c>
      <c r="B295" s="108" t="s">
        <v>445</v>
      </c>
      <c r="C295" s="109">
        <v>8327875</v>
      </c>
      <c r="D295" s="109">
        <v>8327875</v>
      </c>
      <c r="E295" s="109">
        <v>4702929</v>
      </c>
      <c r="F295" s="109">
        <v>4702929</v>
      </c>
      <c r="G295" s="109">
        <v>3624946</v>
      </c>
      <c r="H295" s="57">
        <f t="shared" si="7"/>
        <v>0.5647213724989868</v>
      </c>
    </row>
    <row r="296" spans="1:8" x14ac:dyDescent="0.3">
      <c r="A296" s="107" t="s">
        <v>446</v>
      </c>
      <c r="B296" s="108" t="s">
        <v>447</v>
      </c>
      <c r="C296" s="109">
        <v>5796634</v>
      </c>
      <c r="D296" s="109">
        <v>5796634</v>
      </c>
      <c r="E296" s="109">
        <v>2219000</v>
      </c>
      <c r="F296" s="109">
        <v>2219000</v>
      </c>
      <c r="G296" s="109">
        <v>3577634</v>
      </c>
      <c r="H296" s="57">
        <f t="shared" si="7"/>
        <v>0.38280836775273375</v>
      </c>
    </row>
    <row r="297" spans="1:8" x14ac:dyDescent="0.3">
      <c r="A297" s="107" t="s">
        <v>448</v>
      </c>
      <c r="B297" s="108" t="s">
        <v>449</v>
      </c>
      <c r="C297" s="109">
        <v>4670804</v>
      </c>
      <c r="D297" s="109">
        <v>4670804</v>
      </c>
      <c r="E297" s="109">
        <v>1880926</v>
      </c>
      <c r="F297" s="109">
        <v>1880926</v>
      </c>
      <c r="G297" s="109">
        <v>2789878</v>
      </c>
      <c r="H297" s="57">
        <f t="shared" si="7"/>
        <v>0.40269855039946012</v>
      </c>
    </row>
    <row r="298" spans="1:8" x14ac:dyDescent="0.3">
      <c r="A298" s="107" t="s">
        <v>450</v>
      </c>
      <c r="B298" s="108" t="s">
        <v>451</v>
      </c>
      <c r="C298" s="109">
        <v>7460767</v>
      </c>
      <c r="D298" s="109">
        <v>7460767</v>
      </c>
      <c r="E298" s="109">
        <v>3130000</v>
      </c>
      <c r="F298" s="109">
        <v>3130000</v>
      </c>
      <c r="G298" s="109">
        <v>4330767</v>
      </c>
      <c r="H298" s="57">
        <f t="shared" si="7"/>
        <v>0.41952791180853122</v>
      </c>
    </row>
    <row r="299" spans="1:8" x14ac:dyDescent="0.3">
      <c r="A299" s="107" t="s">
        <v>452</v>
      </c>
      <c r="B299" s="108" t="s">
        <v>453</v>
      </c>
      <c r="C299" s="109">
        <v>11030723</v>
      </c>
      <c r="D299" s="109">
        <v>11030723</v>
      </c>
      <c r="E299" s="109">
        <v>7827266</v>
      </c>
      <c r="F299" s="109">
        <v>7827266</v>
      </c>
      <c r="G299" s="109">
        <v>3203457</v>
      </c>
      <c r="H299" s="57">
        <f t="shared" si="7"/>
        <v>0.70958775775622318</v>
      </c>
    </row>
    <row r="300" spans="1:8" x14ac:dyDescent="0.3">
      <c r="A300" s="107" t="s">
        <v>454</v>
      </c>
      <c r="B300" s="108" t="s">
        <v>455</v>
      </c>
      <c r="C300" s="109">
        <v>6111680</v>
      </c>
      <c r="D300" s="109">
        <v>6111680</v>
      </c>
      <c r="E300" s="109">
        <v>3208761</v>
      </c>
      <c r="F300" s="109">
        <v>3208761</v>
      </c>
      <c r="G300" s="109">
        <v>2902919</v>
      </c>
      <c r="H300" s="57">
        <f t="shared" si="7"/>
        <v>0.52502110712602756</v>
      </c>
    </row>
    <row r="301" spans="1:8" x14ac:dyDescent="0.3">
      <c r="A301" s="107" t="s">
        <v>456</v>
      </c>
      <c r="B301" s="108" t="s">
        <v>457</v>
      </c>
      <c r="C301" s="109">
        <v>4618251</v>
      </c>
      <c r="D301" s="109">
        <v>4618251</v>
      </c>
      <c r="E301" s="109">
        <v>2200035</v>
      </c>
      <c r="F301" s="109">
        <v>2200035</v>
      </c>
      <c r="G301" s="109">
        <v>2418216</v>
      </c>
      <c r="H301" s="57">
        <f t="shared" si="7"/>
        <v>0.47637839519766251</v>
      </c>
    </row>
    <row r="302" spans="1:8" x14ac:dyDescent="0.3">
      <c r="A302" s="107" t="s">
        <v>458</v>
      </c>
      <c r="B302" s="108" t="s">
        <v>459</v>
      </c>
      <c r="C302" s="109">
        <v>4315183</v>
      </c>
      <c r="D302" s="109">
        <v>4315183</v>
      </c>
      <c r="E302" s="109">
        <v>1631812</v>
      </c>
      <c r="F302" s="109">
        <v>1631812</v>
      </c>
      <c r="G302" s="109">
        <v>2683371</v>
      </c>
      <c r="H302" s="57">
        <f t="shared" si="7"/>
        <v>0.37815592061796682</v>
      </c>
    </row>
    <row r="303" spans="1:8" x14ac:dyDescent="0.3">
      <c r="A303" s="107" t="s">
        <v>460</v>
      </c>
      <c r="B303" s="108" t="s">
        <v>461</v>
      </c>
      <c r="C303" s="109">
        <v>5067252</v>
      </c>
      <c r="D303" s="109">
        <v>5067252</v>
      </c>
      <c r="E303" s="109">
        <v>1348423</v>
      </c>
      <c r="F303" s="109">
        <v>1348423</v>
      </c>
      <c r="G303" s="109">
        <v>3718829</v>
      </c>
      <c r="H303" s="57">
        <f t="shared" si="7"/>
        <v>0.266105376247323</v>
      </c>
    </row>
    <row r="304" spans="1:8" x14ac:dyDescent="0.3">
      <c r="A304" s="107" t="s">
        <v>462</v>
      </c>
      <c r="B304" s="108" t="s">
        <v>463</v>
      </c>
      <c r="C304" s="109">
        <v>10545782</v>
      </c>
      <c r="D304" s="109">
        <v>10545782</v>
      </c>
      <c r="E304" s="110">
        <v>0</v>
      </c>
      <c r="F304" s="110">
        <v>0</v>
      </c>
      <c r="G304" s="109">
        <v>10545782</v>
      </c>
      <c r="H304" s="57">
        <f t="shared" si="7"/>
        <v>0</v>
      </c>
    </row>
    <row r="305" spans="1:8" x14ac:dyDescent="0.3">
      <c r="A305" s="107" t="s">
        <v>464</v>
      </c>
      <c r="B305" s="108" t="s">
        <v>465</v>
      </c>
      <c r="C305" s="109">
        <v>5427902</v>
      </c>
      <c r="D305" s="109">
        <v>5427902</v>
      </c>
      <c r="E305" s="109">
        <v>2740311</v>
      </c>
      <c r="F305" s="109">
        <v>2740311</v>
      </c>
      <c r="G305" s="109">
        <v>2687591</v>
      </c>
      <c r="H305" s="57">
        <f t="shared" si="7"/>
        <v>0.50485638834304669</v>
      </c>
    </row>
    <row r="306" spans="1:8" x14ac:dyDescent="0.3">
      <c r="A306" s="107" t="s">
        <v>466</v>
      </c>
      <c r="B306" s="108" t="s">
        <v>467</v>
      </c>
      <c r="C306" s="109">
        <v>7124199</v>
      </c>
      <c r="D306" s="109">
        <v>7124199</v>
      </c>
      <c r="E306" s="109">
        <v>4575655</v>
      </c>
      <c r="F306" s="109">
        <v>4575655</v>
      </c>
      <c r="G306" s="109">
        <v>2548544</v>
      </c>
      <c r="H306" s="57">
        <f t="shared" si="7"/>
        <v>0.64226939758420565</v>
      </c>
    </row>
    <row r="307" spans="1:8" x14ac:dyDescent="0.3">
      <c r="A307" s="107" t="s">
        <v>468</v>
      </c>
      <c r="B307" s="108" t="s">
        <v>469</v>
      </c>
      <c r="C307" s="109">
        <v>7775616</v>
      </c>
      <c r="D307" s="109">
        <v>7775616</v>
      </c>
      <c r="E307" s="109">
        <v>5674250</v>
      </c>
      <c r="F307" s="109">
        <v>5674250</v>
      </c>
      <c r="G307" s="109">
        <v>2101366</v>
      </c>
      <c r="H307" s="57">
        <f t="shared" si="7"/>
        <v>0.72974925716496286</v>
      </c>
    </row>
    <row r="308" spans="1:8" x14ac:dyDescent="0.3">
      <c r="A308" s="107" t="s">
        <v>470</v>
      </c>
      <c r="B308" s="108" t="s">
        <v>471</v>
      </c>
      <c r="C308" s="109">
        <v>5552658</v>
      </c>
      <c r="D308" s="109">
        <v>5552658</v>
      </c>
      <c r="E308" s="109">
        <v>2608263</v>
      </c>
      <c r="F308" s="109">
        <v>2608263</v>
      </c>
      <c r="G308" s="109">
        <v>2944395</v>
      </c>
      <c r="H308" s="57">
        <f t="shared" si="7"/>
        <v>0.46973233359591027</v>
      </c>
    </row>
    <row r="309" spans="1:8" x14ac:dyDescent="0.3">
      <c r="A309" s="107" t="s">
        <v>472</v>
      </c>
      <c r="B309" s="108" t="s">
        <v>473</v>
      </c>
      <c r="C309" s="109">
        <v>5550958</v>
      </c>
      <c r="D309" s="109">
        <v>5550958</v>
      </c>
      <c r="E309" s="109">
        <v>2961376</v>
      </c>
      <c r="F309" s="109">
        <v>2961376</v>
      </c>
      <c r="G309" s="109">
        <v>2589582</v>
      </c>
      <c r="H309" s="57">
        <f t="shared" si="7"/>
        <v>0.53348917430108456</v>
      </c>
    </row>
    <row r="310" spans="1:8" x14ac:dyDescent="0.3">
      <c r="A310" s="107" t="s">
        <v>474</v>
      </c>
      <c r="B310" s="108" t="s">
        <v>475</v>
      </c>
      <c r="C310" s="109">
        <v>4765028</v>
      </c>
      <c r="D310" s="109">
        <v>4765028</v>
      </c>
      <c r="E310" s="109">
        <v>2361376</v>
      </c>
      <c r="F310" s="109">
        <v>2361376</v>
      </c>
      <c r="G310" s="109">
        <v>2403652</v>
      </c>
      <c r="H310" s="57">
        <f t="shared" si="7"/>
        <v>0.49556392952989992</v>
      </c>
    </row>
    <row r="311" spans="1:8" x14ac:dyDescent="0.3">
      <c r="A311" s="107" t="s">
        <v>476</v>
      </c>
      <c r="B311" s="108" t="s">
        <v>477</v>
      </c>
      <c r="C311" s="109">
        <v>5417232</v>
      </c>
      <c r="D311" s="109">
        <v>5417232</v>
      </c>
      <c r="E311" s="109">
        <v>2146576</v>
      </c>
      <c r="F311" s="109">
        <v>2146576</v>
      </c>
      <c r="G311" s="109">
        <v>3270656</v>
      </c>
      <c r="H311" s="57">
        <f t="shared" si="7"/>
        <v>0.39624959758046174</v>
      </c>
    </row>
    <row r="312" spans="1:8" x14ac:dyDescent="0.3">
      <c r="A312" s="107" t="s">
        <v>478</v>
      </c>
      <c r="B312" s="108" t="s">
        <v>479</v>
      </c>
      <c r="C312" s="109">
        <v>9603463</v>
      </c>
      <c r="D312" s="109">
        <v>9603463</v>
      </c>
      <c r="E312" s="109">
        <v>6141961</v>
      </c>
      <c r="F312" s="109">
        <v>6141961</v>
      </c>
      <c r="G312" s="109">
        <v>3461502</v>
      </c>
      <c r="H312" s="57">
        <f t="shared" si="7"/>
        <v>0.63955689734005328</v>
      </c>
    </row>
    <row r="313" spans="1:8" x14ac:dyDescent="0.3">
      <c r="A313" s="107" t="s">
        <v>480</v>
      </c>
      <c r="B313" s="108" t="s">
        <v>481</v>
      </c>
      <c r="C313" s="109">
        <v>4421191</v>
      </c>
      <c r="D313" s="109">
        <v>4421191</v>
      </c>
      <c r="E313" s="109">
        <v>2421191</v>
      </c>
      <c r="F313" s="109">
        <v>2421191</v>
      </c>
      <c r="G313" s="109">
        <v>2000000</v>
      </c>
      <c r="H313" s="57">
        <f t="shared" si="7"/>
        <v>0.54763320562264783</v>
      </c>
    </row>
    <row r="314" spans="1:8" x14ac:dyDescent="0.3">
      <c r="A314" s="107" t="s">
        <v>482</v>
      </c>
      <c r="B314" s="108" t="s">
        <v>483</v>
      </c>
      <c r="C314" s="109">
        <v>6188064</v>
      </c>
      <c r="D314" s="109">
        <v>6188064</v>
      </c>
      <c r="E314" s="109">
        <v>3326602</v>
      </c>
      <c r="F314" s="109">
        <v>3326602</v>
      </c>
      <c r="G314" s="109">
        <v>2861462</v>
      </c>
      <c r="H314" s="57">
        <f t="shared" si="7"/>
        <v>0.53758364490089305</v>
      </c>
    </row>
    <row r="315" spans="1:8" x14ac:dyDescent="0.3">
      <c r="A315" s="107" t="s">
        <v>484</v>
      </c>
      <c r="B315" s="108" t="s">
        <v>485</v>
      </c>
      <c r="C315" s="109">
        <v>7770931</v>
      </c>
      <c r="D315" s="109">
        <v>7770931</v>
      </c>
      <c r="E315" s="109">
        <v>5241976</v>
      </c>
      <c r="F315" s="109">
        <v>5241976</v>
      </c>
      <c r="G315" s="109">
        <v>2528955</v>
      </c>
      <c r="H315" s="57">
        <f t="shared" si="7"/>
        <v>0.67456215992652613</v>
      </c>
    </row>
    <row r="316" spans="1:8" x14ac:dyDescent="0.3">
      <c r="A316" s="107" t="s">
        <v>486</v>
      </c>
      <c r="B316" s="108" t="s">
        <v>487</v>
      </c>
      <c r="C316" s="109">
        <v>4864265</v>
      </c>
      <c r="D316" s="109">
        <v>4864265</v>
      </c>
      <c r="E316" s="109">
        <v>2336300</v>
      </c>
      <c r="F316" s="109">
        <v>2336300</v>
      </c>
      <c r="G316" s="109">
        <v>2527965</v>
      </c>
      <c r="H316" s="57">
        <f t="shared" si="7"/>
        <v>0.48029866793852721</v>
      </c>
    </row>
    <row r="317" spans="1:8" x14ac:dyDescent="0.3">
      <c r="A317" s="107" t="s">
        <v>488</v>
      </c>
      <c r="B317" s="108" t="s">
        <v>489</v>
      </c>
      <c r="C317" s="109">
        <v>6281656</v>
      </c>
      <c r="D317" s="109">
        <v>6281656</v>
      </c>
      <c r="E317" s="109">
        <v>3470000</v>
      </c>
      <c r="F317" s="109">
        <v>3470000</v>
      </c>
      <c r="G317" s="109">
        <v>2811656</v>
      </c>
      <c r="H317" s="57">
        <f t="shared" si="7"/>
        <v>0.5524021054320708</v>
      </c>
    </row>
    <row r="318" spans="1:8" x14ac:dyDescent="0.3">
      <c r="A318" s="107" t="s">
        <v>490</v>
      </c>
      <c r="B318" s="108" t="s">
        <v>491</v>
      </c>
      <c r="C318" s="109">
        <v>8428232</v>
      </c>
      <c r="D318" s="109">
        <v>8428232</v>
      </c>
      <c r="E318" s="109">
        <v>5627742</v>
      </c>
      <c r="F318" s="109">
        <v>5627742</v>
      </c>
      <c r="G318" s="109">
        <v>2800490</v>
      </c>
      <c r="H318" s="57">
        <f t="shared" si="7"/>
        <v>0.66772509347156084</v>
      </c>
    </row>
    <row r="319" spans="1:8" x14ac:dyDescent="0.3">
      <c r="A319" s="107" t="s">
        <v>492</v>
      </c>
      <c r="B319" s="108" t="s">
        <v>493</v>
      </c>
      <c r="C319" s="109">
        <v>8644453</v>
      </c>
      <c r="D319" s="109">
        <v>8644453</v>
      </c>
      <c r="E319" s="110">
        <v>0</v>
      </c>
      <c r="F319" s="110">
        <v>0</v>
      </c>
      <c r="G319" s="109">
        <v>8644453</v>
      </c>
      <c r="H319" s="57">
        <f t="shared" si="7"/>
        <v>0</v>
      </c>
    </row>
    <row r="320" spans="1:8" x14ac:dyDescent="0.3">
      <c r="A320" s="107" t="s">
        <v>494</v>
      </c>
      <c r="B320" s="108" t="s">
        <v>495</v>
      </c>
      <c r="C320" s="109">
        <v>7660703</v>
      </c>
      <c r="D320" s="109">
        <v>7660703</v>
      </c>
      <c r="E320" s="109">
        <v>4447835</v>
      </c>
      <c r="F320" s="109">
        <v>4447835</v>
      </c>
      <c r="G320" s="109">
        <v>3212868</v>
      </c>
      <c r="H320" s="57">
        <f t="shared" si="7"/>
        <v>0.58060402550523105</v>
      </c>
    </row>
    <row r="321" spans="1:8" x14ac:dyDescent="0.3">
      <c r="A321" s="107" t="s">
        <v>496</v>
      </c>
      <c r="B321" s="108" t="s">
        <v>497</v>
      </c>
      <c r="C321" s="109">
        <v>5921004</v>
      </c>
      <c r="D321" s="109">
        <v>5921004</v>
      </c>
      <c r="E321" s="109">
        <v>3080031</v>
      </c>
      <c r="F321" s="109">
        <v>3080031</v>
      </c>
      <c r="G321" s="109">
        <v>2840973</v>
      </c>
      <c r="H321" s="57">
        <f t="shared" si="7"/>
        <v>0.52018728580490736</v>
      </c>
    </row>
    <row r="322" spans="1:8" x14ac:dyDescent="0.3">
      <c r="A322" s="107" t="s">
        <v>498</v>
      </c>
      <c r="B322" s="108" t="s">
        <v>499</v>
      </c>
      <c r="C322" s="109">
        <v>5101018</v>
      </c>
      <c r="D322" s="109">
        <v>5101018</v>
      </c>
      <c r="E322" s="109">
        <v>2355051</v>
      </c>
      <c r="F322" s="109">
        <v>2355051</v>
      </c>
      <c r="G322" s="109">
        <v>2745967</v>
      </c>
      <c r="H322" s="57">
        <f t="shared" si="7"/>
        <v>0.46168255042424866</v>
      </c>
    </row>
    <row r="323" spans="1:8" x14ac:dyDescent="0.3">
      <c r="A323" s="107" t="s">
        <v>500</v>
      </c>
      <c r="B323" s="108" t="s">
        <v>501</v>
      </c>
      <c r="C323" s="109">
        <v>7577230</v>
      </c>
      <c r="D323" s="109">
        <v>7577230</v>
      </c>
      <c r="E323" s="109">
        <v>4268504</v>
      </c>
      <c r="F323" s="109">
        <v>4268504</v>
      </c>
      <c r="G323" s="109">
        <v>3308726</v>
      </c>
      <c r="H323" s="57">
        <f t="shared" si="7"/>
        <v>0.56333303859061956</v>
      </c>
    </row>
    <row r="324" spans="1:8" x14ac:dyDescent="0.3">
      <c r="A324" s="107" t="s">
        <v>502</v>
      </c>
      <c r="B324" s="108" t="s">
        <v>503</v>
      </c>
      <c r="C324" s="109">
        <v>6640770</v>
      </c>
      <c r="D324" s="109">
        <v>6640770</v>
      </c>
      <c r="E324" s="109">
        <v>3792964</v>
      </c>
      <c r="F324" s="109">
        <v>3792964</v>
      </c>
      <c r="G324" s="109">
        <v>2847806</v>
      </c>
      <c r="H324" s="57">
        <f t="shared" si="7"/>
        <v>0.57116328377582715</v>
      </c>
    </row>
    <row r="325" spans="1:8" x14ac:dyDescent="0.3">
      <c r="A325" s="107" t="s">
        <v>504</v>
      </c>
      <c r="B325" s="108" t="s">
        <v>505</v>
      </c>
      <c r="C325" s="109">
        <v>7881578</v>
      </c>
      <c r="D325" s="109">
        <v>7881578</v>
      </c>
      <c r="E325" s="109">
        <v>4545305</v>
      </c>
      <c r="F325" s="109">
        <v>4545305</v>
      </c>
      <c r="G325" s="109">
        <v>3336273</v>
      </c>
      <c r="H325" s="57">
        <f t="shared" si="7"/>
        <v>0.57669986898562697</v>
      </c>
    </row>
    <row r="326" spans="1:8" x14ac:dyDescent="0.3">
      <c r="A326" s="107" t="s">
        <v>506</v>
      </c>
      <c r="B326" s="108" t="s">
        <v>507</v>
      </c>
      <c r="C326" s="109">
        <v>5339766</v>
      </c>
      <c r="D326" s="109">
        <v>5339766</v>
      </c>
      <c r="E326" s="109">
        <v>2591163</v>
      </c>
      <c r="F326" s="109">
        <v>2591163</v>
      </c>
      <c r="G326" s="109">
        <v>2748603</v>
      </c>
      <c r="H326" s="57">
        <f t="shared" ref="H326:H357" si="8">+E326/D326</f>
        <v>0.4852577809589409</v>
      </c>
    </row>
    <row r="327" spans="1:8" x14ac:dyDescent="0.3">
      <c r="A327" s="107" t="s">
        <v>508</v>
      </c>
      <c r="B327" s="108" t="s">
        <v>509</v>
      </c>
      <c r="C327" s="109">
        <v>8050434</v>
      </c>
      <c r="D327" s="109">
        <v>8050434</v>
      </c>
      <c r="E327" s="109">
        <v>4775430</v>
      </c>
      <c r="F327" s="109">
        <v>4775430</v>
      </c>
      <c r="G327" s="109">
        <v>3275004</v>
      </c>
      <c r="H327" s="57">
        <f t="shared" si="8"/>
        <v>0.59318913738066792</v>
      </c>
    </row>
    <row r="328" spans="1:8" x14ac:dyDescent="0.3">
      <c r="A328" s="107" t="s">
        <v>510</v>
      </c>
      <c r="B328" s="108" t="s">
        <v>511</v>
      </c>
      <c r="C328" s="109">
        <v>6004259</v>
      </c>
      <c r="D328" s="109">
        <v>6004259</v>
      </c>
      <c r="E328" s="109">
        <v>3769732</v>
      </c>
      <c r="F328" s="109">
        <v>3769732</v>
      </c>
      <c r="G328" s="109">
        <v>2234527</v>
      </c>
      <c r="H328" s="57">
        <f t="shared" si="8"/>
        <v>0.62784300277519678</v>
      </c>
    </row>
    <row r="329" spans="1:8" x14ac:dyDescent="0.3">
      <c r="A329" s="107" t="s">
        <v>512</v>
      </c>
      <c r="B329" s="108" t="s">
        <v>513</v>
      </c>
      <c r="C329" s="109">
        <v>5786486</v>
      </c>
      <c r="D329" s="109">
        <v>5786486</v>
      </c>
      <c r="E329" s="109">
        <v>3255101</v>
      </c>
      <c r="F329" s="109">
        <v>3255101</v>
      </c>
      <c r="G329" s="109">
        <v>2531385</v>
      </c>
      <c r="H329" s="57">
        <f t="shared" si="8"/>
        <v>0.56253501693428443</v>
      </c>
    </row>
    <row r="330" spans="1:8" x14ac:dyDescent="0.3">
      <c r="A330" s="107" t="s">
        <v>514</v>
      </c>
      <c r="B330" s="108" t="s">
        <v>515</v>
      </c>
      <c r="C330" s="109">
        <v>5024210</v>
      </c>
      <c r="D330" s="109">
        <v>5024210</v>
      </c>
      <c r="E330" s="109">
        <v>2646655</v>
      </c>
      <c r="F330" s="109">
        <v>2646655</v>
      </c>
      <c r="G330" s="109">
        <v>2377555</v>
      </c>
      <c r="H330" s="57">
        <f t="shared" si="8"/>
        <v>0.52678032964386445</v>
      </c>
    </row>
    <row r="331" spans="1:8" x14ac:dyDescent="0.3">
      <c r="A331" s="107" t="s">
        <v>516</v>
      </c>
      <c r="B331" s="108" t="s">
        <v>517</v>
      </c>
      <c r="C331" s="109">
        <v>4809583</v>
      </c>
      <c r="D331" s="109">
        <v>4809583</v>
      </c>
      <c r="E331" s="109">
        <v>2236077</v>
      </c>
      <c r="F331" s="109">
        <v>2236077</v>
      </c>
      <c r="G331" s="109">
        <v>2573506</v>
      </c>
      <c r="H331" s="57">
        <f t="shared" si="8"/>
        <v>0.46492117923736842</v>
      </c>
    </row>
    <row r="332" spans="1:8" x14ac:dyDescent="0.3">
      <c r="A332" s="107" t="s">
        <v>518</v>
      </c>
      <c r="B332" s="108" t="s">
        <v>519</v>
      </c>
      <c r="C332" s="109">
        <v>7076015</v>
      </c>
      <c r="D332" s="109">
        <v>7076015</v>
      </c>
      <c r="E332" s="109">
        <v>4654479</v>
      </c>
      <c r="F332" s="109">
        <v>4654479</v>
      </c>
      <c r="G332" s="109">
        <v>2421536</v>
      </c>
      <c r="H332" s="57">
        <f t="shared" si="8"/>
        <v>0.65778252307266161</v>
      </c>
    </row>
    <row r="333" spans="1:8" x14ac:dyDescent="0.3">
      <c r="A333" s="107" t="s">
        <v>520</v>
      </c>
      <c r="B333" s="108" t="s">
        <v>521</v>
      </c>
      <c r="C333" s="109">
        <v>7216063</v>
      </c>
      <c r="D333" s="109">
        <v>7216063</v>
      </c>
      <c r="E333" s="109">
        <v>3157945</v>
      </c>
      <c r="F333" s="109">
        <v>3157945</v>
      </c>
      <c r="G333" s="109">
        <v>4058118</v>
      </c>
      <c r="H333" s="57">
        <f t="shared" si="8"/>
        <v>0.43762713823313348</v>
      </c>
    </row>
    <row r="334" spans="1:8" x14ac:dyDescent="0.3">
      <c r="A334" s="107" t="s">
        <v>522</v>
      </c>
      <c r="B334" s="108" t="s">
        <v>523</v>
      </c>
      <c r="C334" s="109">
        <v>6016076</v>
      </c>
      <c r="D334" s="109">
        <v>6016076</v>
      </c>
      <c r="E334" s="109">
        <v>3027693</v>
      </c>
      <c r="F334" s="109">
        <v>3027693</v>
      </c>
      <c r="G334" s="109">
        <v>2988383</v>
      </c>
      <c r="H334" s="57">
        <f t="shared" si="8"/>
        <v>0.50326707973768947</v>
      </c>
    </row>
    <row r="335" spans="1:8" x14ac:dyDescent="0.3">
      <c r="A335" s="107" t="s">
        <v>524</v>
      </c>
      <c r="B335" s="108" t="s">
        <v>525</v>
      </c>
      <c r="C335" s="109">
        <v>6841595</v>
      </c>
      <c r="D335" s="109">
        <v>6841595</v>
      </c>
      <c r="E335" s="109">
        <v>3505496</v>
      </c>
      <c r="F335" s="109">
        <v>3505496</v>
      </c>
      <c r="G335" s="109">
        <v>3336099</v>
      </c>
      <c r="H335" s="57">
        <f t="shared" si="8"/>
        <v>0.51237993479590649</v>
      </c>
    </row>
    <row r="336" spans="1:8" x14ac:dyDescent="0.3">
      <c r="A336" s="107" t="s">
        <v>526</v>
      </c>
      <c r="B336" s="108" t="s">
        <v>527</v>
      </c>
      <c r="C336" s="109">
        <v>5872672</v>
      </c>
      <c r="D336" s="109">
        <v>5872672</v>
      </c>
      <c r="E336" s="109">
        <v>3180699</v>
      </c>
      <c r="F336" s="109">
        <v>3180699</v>
      </c>
      <c r="G336" s="109">
        <v>2691973</v>
      </c>
      <c r="H336" s="57">
        <f t="shared" si="8"/>
        <v>0.54161019038693115</v>
      </c>
    </row>
    <row r="337" spans="1:8" x14ac:dyDescent="0.3">
      <c r="A337" s="107" t="s">
        <v>528</v>
      </c>
      <c r="B337" s="108" t="s">
        <v>529</v>
      </c>
      <c r="C337" s="109">
        <v>5464097</v>
      </c>
      <c r="D337" s="109">
        <v>5464097</v>
      </c>
      <c r="E337" s="109">
        <v>2763089</v>
      </c>
      <c r="F337" s="109">
        <v>2763089</v>
      </c>
      <c r="G337" s="109">
        <v>2701008</v>
      </c>
      <c r="H337" s="57">
        <f t="shared" si="8"/>
        <v>0.5056808105712618</v>
      </c>
    </row>
    <row r="338" spans="1:8" x14ac:dyDescent="0.3">
      <c r="A338" s="107" t="s">
        <v>530</v>
      </c>
      <c r="B338" s="108" t="s">
        <v>531</v>
      </c>
      <c r="C338" s="109">
        <v>7898015</v>
      </c>
      <c r="D338" s="109">
        <v>7898015</v>
      </c>
      <c r="E338" s="109">
        <v>3463898</v>
      </c>
      <c r="F338" s="109">
        <v>3463898</v>
      </c>
      <c r="G338" s="109">
        <v>4434117</v>
      </c>
      <c r="H338" s="57">
        <f t="shared" si="8"/>
        <v>0.43857830100348</v>
      </c>
    </row>
    <row r="339" spans="1:8" x14ac:dyDescent="0.3">
      <c r="A339" s="107" t="s">
        <v>532</v>
      </c>
      <c r="B339" s="108" t="s">
        <v>533</v>
      </c>
      <c r="C339" s="109">
        <v>4696599</v>
      </c>
      <c r="D339" s="109">
        <v>4696599</v>
      </c>
      <c r="E339" s="109">
        <v>2054569</v>
      </c>
      <c r="F339" s="109">
        <v>2054569</v>
      </c>
      <c r="G339" s="109">
        <v>2642030</v>
      </c>
      <c r="H339" s="57">
        <f t="shared" si="8"/>
        <v>0.43745889312670722</v>
      </c>
    </row>
    <row r="340" spans="1:8" x14ac:dyDescent="0.3">
      <c r="A340" s="107" t="s">
        <v>534</v>
      </c>
      <c r="B340" s="108" t="s">
        <v>535</v>
      </c>
      <c r="C340" s="109">
        <v>6325814</v>
      </c>
      <c r="D340" s="109">
        <v>6325814</v>
      </c>
      <c r="E340" s="109">
        <v>3610489</v>
      </c>
      <c r="F340" s="109">
        <v>3610489</v>
      </c>
      <c r="G340" s="109">
        <v>2715325</v>
      </c>
      <c r="H340" s="57">
        <f t="shared" si="8"/>
        <v>0.57075484672802579</v>
      </c>
    </row>
    <row r="341" spans="1:8" x14ac:dyDescent="0.3">
      <c r="A341" s="107" t="s">
        <v>536</v>
      </c>
      <c r="B341" s="108" t="s">
        <v>537</v>
      </c>
      <c r="C341" s="109">
        <v>6168131</v>
      </c>
      <c r="D341" s="109">
        <v>6168131</v>
      </c>
      <c r="E341" s="109">
        <v>3324175</v>
      </c>
      <c r="F341" s="109">
        <v>3324175</v>
      </c>
      <c r="G341" s="109">
        <v>2843956</v>
      </c>
      <c r="H341" s="57">
        <f t="shared" si="8"/>
        <v>0.53892743198871751</v>
      </c>
    </row>
    <row r="342" spans="1:8" x14ac:dyDescent="0.3">
      <c r="A342" s="107" t="s">
        <v>538</v>
      </c>
      <c r="B342" s="108" t="s">
        <v>539</v>
      </c>
      <c r="C342" s="109">
        <v>9248919</v>
      </c>
      <c r="D342" s="109">
        <v>9248919</v>
      </c>
      <c r="E342" s="109">
        <v>6121494</v>
      </c>
      <c r="F342" s="109">
        <v>6121494</v>
      </c>
      <c r="G342" s="109">
        <v>3127425</v>
      </c>
      <c r="H342" s="57">
        <f t="shared" si="8"/>
        <v>0.66186048337108372</v>
      </c>
    </row>
    <row r="343" spans="1:8" x14ac:dyDescent="0.3">
      <c r="A343" s="107" t="s">
        <v>540</v>
      </c>
      <c r="B343" s="108" t="s">
        <v>541</v>
      </c>
      <c r="C343" s="109">
        <v>4609750</v>
      </c>
      <c r="D343" s="109">
        <v>4609750</v>
      </c>
      <c r="E343" s="109">
        <v>2452531</v>
      </c>
      <c r="F343" s="109">
        <v>2452531</v>
      </c>
      <c r="G343" s="109">
        <v>2157219</v>
      </c>
      <c r="H343" s="57">
        <f t="shared" si="8"/>
        <v>0.53203123813655839</v>
      </c>
    </row>
    <row r="344" spans="1:8" x14ac:dyDescent="0.3">
      <c r="A344" s="107" t="s">
        <v>542</v>
      </c>
      <c r="B344" s="108" t="s">
        <v>543</v>
      </c>
      <c r="C344" s="109">
        <v>8643397</v>
      </c>
      <c r="D344" s="109">
        <v>8643397</v>
      </c>
      <c r="E344" s="109">
        <v>6254738</v>
      </c>
      <c r="F344" s="109">
        <v>6254738</v>
      </c>
      <c r="G344" s="109">
        <v>2388659</v>
      </c>
      <c r="H344" s="57">
        <f t="shared" si="8"/>
        <v>0.72364349340889933</v>
      </c>
    </row>
    <row r="345" spans="1:8" x14ac:dyDescent="0.3">
      <c r="A345" s="107" t="s">
        <v>544</v>
      </c>
      <c r="B345" s="108" t="s">
        <v>545</v>
      </c>
      <c r="C345" s="109">
        <v>4873539</v>
      </c>
      <c r="D345" s="109">
        <v>4873539</v>
      </c>
      <c r="E345" s="109">
        <v>2217022</v>
      </c>
      <c r="F345" s="109">
        <v>2217022</v>
      </c>
      <c r="G345" s="109">
        <v>2656517</v>
      </c>
      <c r="H345" s="57">
        <f t="shared" si="8"/>
        <v>0.45491007664040445</v>
      </c>
    </row>
    <row r="346" spans="1:8" x14ac:dyDescent="0.3">
      <c r="A346" s="107" t="s">
        <v>546</v>
      </c>
      <c r="B346" s="108" t="s">
        <v>547</v>
      </c>
      <c r="C346" s="109">
        <v>4744061</v>
      </c>
      <c r="D346" s="109">
        <v>4744061</v>
      </c>
      <c r="E346" s="109">
        <v>2566153</v>
      </c>
      <c r="F346" s="109">
        <v>2566153</v>
      </c>
      <c r="G346" s="109">
        <v>2177908</v>
      </c>
      <c r="H346" s="57">
        <f t="shared" si="8"/>
        <v>0.54091905647924843</v>
      </c>
    </row>
    <row r="347" spans="1:8" x14ac:dyDescent="0.3">
      <c r="A347" s="107" t="s">
        <v>548</v>
      </c>
      <c r="B347" s="108" t="s">
        <v>549</v>
      </c>
      <c r="C347" s="109">
        <v>5710300</v>
      </c>
      <c r="D347" s="109">
        <v>5710300</v>
      </c>
      <c r="E347" s="109">
        <v>2702769</v>
      </c>
      <c r="F347" s="109">
        <v>2702769</v>
      </c>
      <c r="G347" s="109">
        <v>3007531</v>
      </c>
      <c r="H347" s="57">
        <f t="shared" si="8"/>
        <v>0.47331471201162811</v>
      </c>
    </row>
    <row r="348" spans="1:8" x14ac:dyDescent="0.3">
      <c r="A348" s="107" t="s">
        <v>550</v>
      </c>
      <c r="B348" s="108" t="s">
        <v>551</v>
      </c>
      <c r="C348" s="109">
        <v>10228119</v>
      </c>
      <c r="D348" s="109">
        <v>10228119</v>
      </c>
      <c r="E348" s="109">
        <v>5822906</v>
      </c>
      <c r="F348" s="109">
        <v>5822906</v>
      </c>
      <c r="G348" s="109">
        <v>4405213</v>
      </c>
      <c r="H348" s="57">
        <f t="shared" si="8"/>
        <v>0.56930370090531801</v>
      </c>
    </row>
    <row r="349" spans="1:8" x14ac:dyDescent="0.3">
      <c r="A349" s="107" t="s">
        <v>552</v>
      </c>
      <c r="B349" s="108" t="s">
        <v>553</v>
      </c>
      <c r="C349" s="109">
        <v>4822867</v>
      </c>
      <c r="D349" s="109">
        <v>4822867</v>
      </c>
      <c r="E349" s="109">
        <v>2089300</v>
      </c>
      <c r="F349" s="109">
        <v>2089300</v>
      </c>
      <c r="G349" s="109">
        <v>2733567</v>
      </c>
      <c r="H349" s="57">
        <f t="shared" si="8"/>
        <v>0.43320705298321516</v>
      </c>
    </row>
    <row r="350" spans="1:8" x14ac:dyDescent="0.3">
      <c r="A350" s="107" t="s">
        <v>554</v>
      </c>
      <c r="B350" s="108" t="s">
        <v>555</v>
      </c>
      <c r="C350" s="109">
        <v>7014903</v>
      </c>
      <c r="D350" s="109">
        <v>7014903</v>
      </c>
      <c r="E350" s="109">
        <v>3605089</v>
      </c>
      <c r="F350" s="109">
        <v>3605089</v>
      </c>
      <c r="G350" s="109">
        <v>3409814</v>
      </c>
      <c r="H350" s="57">
        <f t="shared" si="8"/>
        <v>0.51391858162543369</v>
      </c>
    </row>
    <row r="351" spans="1:8" x14ac:dyDescent="0.3">
      <c r="A351" s="107" t="s">
        <v>556</v>
      </c>
      <c r="B351" s="108" t="s">
        <v>557</v>
      </c>
      <c r="C351" s="109">
        <v>6240193</v>
      </c>
      <c r="D351" s="109">
        <v>6240193</v>
      </c>
      <c r="E351" s="109">
        <v>2281845</v>
      </c>
      <c r="F351" s="109">
        <v>2281845</v>
      </c>
      <c r="G351" s="109">
        <v>3958348</v>
      </c>
      <c r="H351" s="57">
        <f t="shared" si="8"/>
        <v>0.36566897850755575</v>
      </c>
    </row>
    <row r="352" spans="1:8" x14ac:dyDescent="0.3">
      <c r="A352" s="107" t="s">
        <v>558</v>
      </c>
      <c r="B352" s="108" t="s">
        <v>559</v>
      </c>
      <c r="C352" s="109">
        <v>5365038</v>
      </c>
      <c r="D352" s="109">
        <v>5365038</v>
      </c>
      <c r="E352" s="109">
        <v>2591463</v>
      </c>
      <c r="F352" s="109">
        <v>2591463</v>
      </c>
      <c r="G352" s="109">
        <v>2773575</v>
      </c>
      <c r="H352" s="57">
        <f t="shared" si="8"/>
        <v>0.48302789281268838</v>
      </c>
    </row>
    <row r="353" spans="1:8" x14ac:dyDescent="0.3">
      <c r="A353" s="107" t="s">
        <v>560</v>
      </c>
      <c r="B353" s="108" t="s">
        <v>561</v>
      </c>
      <c r="C353" s="109">
        <v>6641376</v>
      </c>
      <c r="D353" s="109">
        <v>6641376</v>
      </c>
      <c r="E353" s="109">
        <v>3613613</v>
      </c>
      <c r="F353" s="109">
        <v>3613613</v>
      </c>
      <c r="G353" s="109">
        <v>3027763</v>
      </c>
      <c r="H353" s="57">
        <f t="shared" si="8"/>
        <v>0.5441060707901495</v>
      </c>
    </row>
    <row r="354" spans="1:8" x14ac:dyDescent="0.3">
      <c r="A354" s="107" t="s">
        <v>562</v>
      </c>
      <c r="B354" s="108" t="s">
        <v>563</v>
      </c>
      <c r="C354" s="109">
        <v>6080033</v>
      </c>
      <c r="D354" s="109">
        <v>6080033</v>
      </c>
      <c r="E354" s="109">
        <v>1801596</v>
      </c>
      <c r="F354" s="109">
        <v>1801596</v>
      </c>
      <c r="G354" s="109">
        <v>4278437</v>
      </c>
      <c r="H354" s="57">
        <f t="shared" si="8"/>
        <v>0.29631352329831107</v>
      </c>
    </row>
    <row r="355" spans="1:8" x14ac:dyDescent="0.3">
      <c r="A355" s="107" t="s">
        <v>564</v>
      </c>
      <c r="B355" s="108" t="s">
        <v>565</v>
      </c>
      <c r="C355" s="109">
        <v>6078361</v>
      </c>
      <c r="D355" s="109">
        <v>6078361</v>
      </c>
      <c r="E355" s="109">
        <v>2326149</v>
      </c>
      <c r="F355" s="109">
        <v>2326149</v>
      </c>
      <c r="G355" s="109">
        <v>3752212</v>
      </c>
      <c r="H355" s="57">
        <f t="shared" si="8"/>
        <v>0.38269345963492463</v>
      </c>
    </row>
    <row r="356" spans="1:8" x14ac:dyDescent="0.3">
      <c r="A356" s="107" t="s">
        <v>566</v>
      </c>
      <c r="B356" s="108" t="s">
        <v>567</v>
      </c>
      <c r="C356" s="109">
        <v>7640299</v>
      </c>
      <c r="D356" s="109">
        <v>7640299</v>
      </c>
      <c r="E356" s="109">
        <v>4729303</v>
      </c>
      <c r="F356" s="109">
        <v>4729303</v>
      </c>
      <c r="G356" s="109">
        <v>2910996</v>
      </c>
      <c r="H356" s="57">
        <f t="shared" si="8"/>
        <v>0.61899449223125957</v>
      </c>
    </row>
    <row r="357" spans="1:8" x14ac:dyDescent="0.3">
      <c r="A357" s="107" t="s">
        <v>568</v>
      </c>
      <c r="B357" s="108" t="s">
        <v>569</v>
      </c>
      <c r="C357" s="109">
        <v>8738601</v>
      </c>
      <c r="D357" s="109">
        <v>8738601</v>
      </c>
      <c r="E357" s="109">
        <v>5397968</v>
      </c>
      <c r="F357" s="109">
        <v>5397968</v>
      </c>
      <c r="G357" s="109">
        <v>3340633</v>
      </c>
      <c r="H357" s="57">
        <f t="shared" si="8"/>
        <v>0.61771535283508194</v>
      </c>
    </row>
    <row r="358" spans="1:8" x14ac:dyDescent="0.3">
      <c r="A358" s="107" t="s">
        <v>570</v>
      </c>
      <c r="B358" s="108" t="s">
        <v>571</v>
      </c>
      <c r="C358" s="109">
        <v>7450743</v>
      </c>
      <c r="D358" s="109">
        <v>7450743</v>
      </c>
      <c r="E358" s="109">
        <v>4434757</v>
      </c>
      <c r="F358" s="109">
        <v>4434757</v>
      </c>
      <c r="G358" s="109">
        <v>3015986</v>
      </c>
      <c r="H358" s="57">
        <f t="shared" ref="H358:H389" si="9">+E358/D358</f>
        <v>0.59521003475760736</v>
      </c>
    </row>
    <row r="359" spans="1:8" x14ac:dyDescent="0.3">
      <c r="A359" s="107" t="s">
        <v>572</v>
      </c>
      <c r="B359" s="108" t="s">
        <v>573</v>
      </c>
      <c r="C359" s="109">
        <v>7672515</v>
      </c>
      <c r="D359" s="109">
        <v>7672515</v>
      </c>
      <c r="E359" s="109">
        <v>4975453</v>
      </c>
      <c r="F359" s="109">
        <v>4975453</v>
      </c>
      <c r="G359" s="109">
        <v>2697062</v>
      </c>
      <c r="H359" s="57">
        <f t="shared" si="9"/>
        <v>0.64847745491537001</v>
      </c>
    </row>
    <row r="360" spans="1:8" x14ac:dyDescent="0.3">
      <c r="A360" s="107" t="s">
        <v>574</v>
      </c>
      <c r="B360" s="108" t="s">
        <v>575</v>
      </c>
      <c r="C360" s="109">
        <v>9143081</v>
      </c>
      <c r="D360" s="109">
        <v>9143081</v>
      </c>
      <c r="E360" s="109">
        <v>5341945</v>
      </c>
      <c r="F360" s="109">
        <v>5341945</v>
      </c>
      <c r="G360" s="109">
        <v>3801136</v>
      </c>
      <c r="H360" s="57">
        <f t="shared" si="9"/>
        <v>0.58426092911131378</v>
      </c>
    </row>
    <row r="361" spans="1:8" x14ac:dyDescent="0.3">
      <c r="A361" s="107" t="s">
        <v>576</v>
      </c>
      <c r="B361" s="108" t="s">
        <v>577</v>
      </c>
      <c r="C361" s="109">
        <v>8038669</v>
      </c>
      <c r="D361" s="109">
        <v>8038669</v>
      </c>
      <c r="E361" s="109">
        <v>4349862</v>
      </c>
      <c r="F361" s="109">
        <v>4349862</v>
      </c>
      <c r="G361" s="109">
        <v>3688807</v>
      </c>
      <c r="H361" s="57">
        <f t="shared" si="9"/>
        <v>0.54111719241083323</v>
      </c>
    </row>
    <row r="362" spans="1:8" x14ac:dyDescent="0.3">
      <c r="A362" s="107" t="s">
        <v>578</v>
      </c>
      <c r="B362" s="108" t="s">
        <v>579</v>
      </c>
      <c r="C362" s="109">
        <v>9416009</v>
      </c>
      <c r="D362" s="109">
        <v>9416009</v>
      </c>
      <c r="E362" s="109">
        <v>6340273</v>
      </c>
      <c r="F362" s="109">
        <v>6340273</v>
      </c>
      <c r="G362" s="109">
        <v>3075736</v>
      </c>
      <c r="H362" s="57">
        <f t="shared" si="9"/>
        <v>0.67335035469910876</v>
      </c>
    </row>
    <row r="363" spans="1:8" x14ac:dyDescent="0.3">
      <c r="A363" s="107" t="s">
        <v>580</v>
      </c>
      <c r="B363" s="108" t="s">
        <v>581</v>
      </c>
      <c r="C363" s="109">
        <v>7351233</v>
      </c>
      <c r="D363" s="109">
        <v>7351233</v>
      </c>
      <c r="E363" s="109">
        <v>3770383</v>
      </c>
      <c r="F363" s="109">
        <v>3770383</v>
      </c>
      <c r="G363" s="109">
        <v>3580850</v>
      </c>
      <c r="H363" s="57">
        <f t="shared" si="9"/>
        <v>0.51289123878946563</v>
      </c>
    </row>
    <row r="364" spans="1:8" x14ac:dyDescent="0.3">
      <c r="A364" s="107" t="s">
        <v>582</v>
      </c>
      <c r="B364" s="108" t="s">
        <v>583</v>
      </c>
      <c r="C364" s="109">
        <v>4271632</v>
      </c>
      <c r="D364" s="109">
        <v>4271632</v>
      </c>
      <c r="E364" s="109">
        <v>2271632</v>
      </c>
      <c r="F364" s="109">
        <v>2271632</v>
      </c>
      <c r="G364" s="109">
        <v>2000000</v>
      </c>
      <c r="H364" s="57">
        <f t="shared" si="9"/>
        <v>0.53179487371571332</v>
      </c>
    </row>
    <row r="365" spans="1:8" x14ac:dyDescent="0.3">
      <c r="A365" s="107" t="s">
        <v>584</v>
      </c>
      <c r="B365" s="108" t="s">
        <v>585</v>
      </c>
      <c r="C365" s="109">
        <v>7107463</v>
      </c>
      <c r="D365" s="109">
        <v>7107463</v>
      </c>
      <c r="E365" s="109">
        <v>5107463</v>
      </c>
      <c r="F365" s="109">
        <v>5107463</v>
      </c>
      <c r="G365" s="109">
        <v>2000000</v>
      </c>
      <c r="H365" s="57">
        <f t="shared" si="9"/>
        <v>0.71860564029668528</v>
      </c>
    </row>
    <row r="366" spans="1:8" x14ac:dyDescent="0.3">
      <c r="A366" s="107" t="s">
        <v>586</v>
      </c>
      <c r="B366" s="108" t="s">
        <v>587</v>
      </c>
      <c r="C366" s="109">
        <v>4755365</v>
      </c>
      <c r="D366" s="109">
        <v>4755365</v>
      </c>
      <c r="E366" s="109">
        <v>2755365</v>
      </c>
      <c r="F366" s="109">
        <v>2755365</v>
      </c>
      <c r="G366" s="109">
        <v>2000000</v>
      </c>
      <c r="H366" s="57">
        <f t="shared" si="9"/>
        <v>0.57942239975270038</v>
      </c>
    </row>
    <row r="367" spans="1:8" x14ac:dyDescent="0.3">
      <c r="A367" s="107" t="s">
        <v>588</v>
      </c>
      <c r="B367" s="108" t="s">
        <v>589</v>
      </c>
      <c r="C367" s="109">
        <v>5598578</v>
      </c>
      <c r="D367" s="109">
        <v>5598578</v>
      </c>
      <c r="E367" s="109">
        <v>3598578</v>
      </c>
      <c r="F367" s="109">
        <v>3598578</v>
      </c>
      <c r="G367" s="109">
        <v>2000000</v>
      </c>
      <c r="H367" s="57">
        <f t="shared" si="9"/>
        <v>0.64276643104731235</v>
      </c>
    </row>
    <row r="368" spans="1:8" x14ac:dyDescent="0.3">
      <c r="A368" s="107" t="s">
        <v>590</v>
      </c>
      <c r="B368" s="108" t="s">
        <v>591</v>
      </c>
      <c r="C368" s="109">
        <v>6175189</v>
      </c>
      <c r="D368" s="109">
        <v>6175189</v>
      </c>
      <c r="E368" s="109">
        <v>4175189</v>
      </c>
      <c r="F368" s="109">
        <v>4175189</v>
      </c>
      <c r="G368" s="109">
        <v>2000000</v>
      </c>
      <c r="H368" s="57">
        <f t="shared" si="9"/>
        <v>0.67612327331195854</v>
      </c>
    </row>
    <row r="369" spans="1:8" x14ac:dyDescent="0.3">
      <c r="A369" s="107" t="s">
        <v>592</v>
      </c>
      <c r="B369" s="108" t="s">
        <v>593</v>
      </c>
      <c r="C369" s="109">
        <v>4797950</v>
      </c>
      <c r="D369" s="109">
        <v>4797950</v>
      </c>
      <c r="E369" s="109">
        <v>2797950</v>
      </c>
      <c r="F369" s="109">
        <v>2797950</v>
      </c>
      <c r="G369" s="109">
        <v>2000000</v>
      </c>
      <c r="H369" s="57">
        <f t="shared" si="9"/>
        <v>0.5831553059118999</v>
      </c>
    </row>
    <row r="370" spans="1:8" x14ac:dyDescent="0.3">
      <c r="A370" s="107" t="s">
        <v>594</v>
      </c>
      <c r="B370" s="108" t="s">
        <v>595</v>
      </c>
      <c r="C370" s="109">
        <v>4868635</v>
      </c>
      <c r="D370" s="109">
        <v>4868635</v>
      </c>
      <c r="E370" s="110">
        <v>0</v>
      </c>
      <c r="F370" s="110">
        <v>0</v>
      </c>
      <c r="G370" s="109">
        <v>4868635</v>
      </c>
      <c r="H370" s="57">
        <f t="shared" si="9"/>
        <v>0</v>
      </c>
    </row>
    <row r="371" spans="1:8" x14ac:dyDescent="0.3">
      <c r="A371" s="107" t="s">
        <v>596</v>
      </c>
      <c r="B371" s="108" t="s">
        <v>597</v>
      </c>
      <c r="C371" s="109">
        <v>4848637</v>
      </c>
      <c r="D371" s="109">
        <v>4848637</v>
      </c>
      <c r="E371" s="110">
        <v>0</v>
      </c>
      <c r="F371" s="110">
        <v>0</v>
      </c>
      <c r="G371" s="109">
        <v>4848637</v>
      </c>
      <c r="H371" s="57">
        <f t="shared" si="9"/>
        <v>0</v>
      </c>
    </row>
    <row r="372" spans="1:8" x14ac:dyDescent="0.3">
      <c r="A372" s="107" t="s">
        <v>598</v>
      </c>
      <c r="B372" s="108" t="s">
        <v>599</v>
      </c>
      <c r="C372" s="109">
        <v>4644946</v>
      </c>
      <c r="D372" s="109">
        <v>4644946</v>
      </c>
      <c r="E372" s="110">
        <v>0</v>
      </c>
      <c r="F372" s="110">
        <v>0</v>
      </c>
      <c r="G372" s="109">
        <v>4644946</v>
      </c>
      <c r="H372" s="57">
        <f t="shared" si="9"/>
        <v>0</v>
      </c>
    </row>
    <row r="373" spans="1:8" x14ac:dyDescent="0.3">
      <c r="A373" s="107" t="s">
        <v>600</v>
      </c>
      <c r="B373" s="108" t="s">
        <v>601</v>
      </c>
      <c r="C373" s="109">
        <v>1065943356</v>
      </c>
      <c r="D373" s="109">
        <v>1065943356</v>
      </c>
      <c r="E373" s="109">
        <v>1065943356</v>
      </c>
      <c r="F373" s="109">
        <v>1065943356</v>
      </c>
      <c r="G373" s="110">
        <v>0</v>
      </c>
      <c r="H373" s="57">
        <f t="shared" si="9"/>
        <v>1</v>
      </c>
    </row>
    <row r="374" spans="1:8" x14ac:dyDescent="0.3">
      <c r="A374" s="107" t="s">
        <v>602</v>
      </c>
      <c r="B374" s="108" t="s">
        <v>603</v>
      </c>
      <c r="C374" s="109">
        <v>1494961526</v>
      </c>
      <c r="D374" s="109">
        <v>1328168750</v>
      </c>
      <c r="E374" s="109">
        <v>1158572041</v>
      </c>
      <c r="F374" s="109">
        <v>1158572041</v>
      </c>
      <c r="G374" s="109">
        <v>169596709</v>
      </c>
      <c r="H374" s="57">
        <f t="shared" si="9"/>
        <v>0.87230786072929367</v>
      </c>
    </row>
    <row r="375" spans="1:8" x14ac:dyDescent="0.3">
      <c r="A375" s="107" t="s">
        <v>604</v>
      </c>
      <c r="B375" s="108" t="s">
        <v>605</v>
      </c>
      <c r="C375" s="109">
        <v>100000000</v>
      </c>
      <c r="D375" s="109">
        <v>100000000</v>
      </c>
      <c r="E375" s="109">
        <v>100000000</v>
      </c>
      <c r="F375" s="109">
        <v>100000000</v>
      </c>
      <c r="G375" s="110">
        <v>0</v>
      </c>
      <c r="H375" s="57">
        <f t="shared" si="9"/>
        <v>1</v>
      </c>
    </row>
    <row r="376" spans="1:8" x14ac:dyDescent="0.3">
      <c r="A376" s="107" t="s">
        <v>606</v>
      </c>
      <c r="B376" s="108" t="s">
        <v>607</v>
      </c>
      <c r="C376" s="109">
        <v>1394961526</v>
      </c>
      <c r="D376" s="109">
        <v>1228168750</v>
      </c>
      <c r="E376" s="109">
        <v>1058572041</v>
      </c>
      <c r="F376" s="109">
        <v>1058572041</v>
      </c>
      <c r="G376" s="109">
        <v>169596709</v>
      </c>
      <c r="H376" s="57">
        <f t="shared" si="9"/>
        <v>0.86191090678703552</v>
      </c>
    </row>
    <row r="377" spans="1:8" x14ac:dyDescent="0.3">
      <c r="A377" s="107" t="s">
        <v>608</v>
      </c>
      <c r="B377" s="108" t="s">
        <v>609</v>
      </c>
      <c r="C377" s="109">
        <v>257400000</v>
      </c>
      <c r="D377" s="109">
        <v>374455546</v>
      </c>
      <c r="E377" s="109">
        <v>279774179.38</v>
      </c>
      <c r="F377" s="109">
        <v>262722405.91</v>
      </c>
      <c r="G377" s="109">
        <v>94681366.620000005</v>
      </c>
      <c r="H377" s="57">
        <f t="shared" si="9"/>
        <v>0.74714924740358901</v>
      </c>
    </row>
    <row r="378" spans="1:8" x14ac:dyDescent="0.3">
      <c r="A378" s="107" t="s">
        <v>610</v>
      </c>
      <c r="B378" s="108" t="s">
        <v>611</v>
      </c>
      <c r="C378" s="109">
        <v>133100000</v>
      </c>
      <c r="D378" s="109">
        <v>221608625</v>
      </c>
      <c r="E378" s="109">
        <v>154733834.65000001</v>
      </c>
      <c r="F378" s="109">
        <v>137682061.18000001</v>
      </c>
      <c r="G378" s="109">
        <v>66874790.350000001</v>
      </c>
      <c r="H378" s="57">
        <f t="shared" si="9"/>
        <v>0.69823020042654027</v>
      </c>
    </row>
    <row r="379" spans="1:8" x14ac:dyDescent="0.3">
      <c r="A379" s="107" t="s">
        <v>612</v>
      </c>
      <c r="B379" s="108" t="s">
        <v>613</v>
      </c>
      <c r="C379" s="109">
        <v>124300000</v>
      </c>
      <c r="D379" s="109">
        <v>152846921</v>
      </c>
      <c r="E379" s="109">
        <v>125040344.73</v>
      </c>
      <c r="F379" s="109">
        <v>125040344.73</v>
      </c>
      <c r="G379" s="109">
        <v>27806576.27</v>
      </c>
      <c r="H379" s="57">
        <f t="shared" si="9"/>
        <v>0.81807565315627129</v>
      </c>
    </row>
    <row r="380" spans="1:8" x14ac:dyDescent="0.3">
      <c r="A380" s="107" t="s">
        <v>614</v>
      </c>
      <c r="B380" s="108" t="s">
        <v>615</v>
      </c>
      <c r="C380" s="109">
        <v>3022370193</v>
      </c>
      <c r="D380" s="109">
        <v>3038370193</v>
      </c>
      <c r="E380" s="109">
        <v>3006497693</v>
      </c>
      <c r="F380" s="109">
        <v>3006497693</v>
      </c>
      <c r="G380" s="109">
        <v>31872500</v>
      </c>
      <c r="H380" s="57">
        <f t="shared" si="9"/>
        <v>0.98951000109419518</v>
      </c>
    </row>
    <row r="381" spans="1:8" x14ac:dyDescent="0.3">
      <c r="A381" s="107" t="s">
        <v>616</v>
      </c>
      <c r="B381" s="108" t="s">
        <v>617</v>
      </c>
      <c r="C381" s="109">
        <v>74782500</v>
      </c>
      <c r="D381" s="109">
        <v>74782500</v>
      </c>
      <c r="E381" s="109">
        <v>74782500</v>
      </c>
      <c r="F381" s="109">
        <v>74782500</v>
      </c>
      <c r="G381" s="110">
        <v>0</v>
      </c>
      <c r="H381" s="57">
        <f t="shared" si="9"/>
        <v>1</v>
      </c>
    </row>
    <row r="382" spans="1:8" x14ac:dyDescent="0.3">
      <c r="A382" s="107" t="s">
        <v>618</v>
      </c>
      <c r="B382" s="108" t="s">
        <v>619</v>
      </c>
      <c r="C382" s="109">
        <v>120000000</v>
      </c>
      <c r="D382" s="109">
        <v>438000000</v>
      </c>
      <c r="E382" s="109">
        <v>438000000</v>
      </c>
      <c r="F382" s="109">
        <v>438000000</v>
      </c>
      <c r="G382" s="110">
        <v>0</v>
      </c>
      <c r="H382" s="57">
        <f t="shared" si="9"/>
        <v>1</v>
      </c>
    </row>
    <row r="383" spans="1:8" x14ac:dyDescent="0.3">
      <c r="A383" s="107" t="s">
        <v>620</v>
      </c>
      <c r="B383" s="108" t="s">
        <v>621</v>
      </c>
      <c r="C383" s="109">
        <v>862500000</v>
      </c>
      <c r="D383" s="109">
        <v>762500000</v>
      </c>
      <c r="E383" s="109">
        <v>730627500</v>
      </c>
      <c r="F383" s="109">
        <v>730627500</v>
      </c>
      <c r="G383" s="109">
        <v>31872500</v>
      </c>
      <c r="H383" s="57">
        <f t="shared" si="9"/>
        <v>0.95820000000000005</v>
      </c>
    </row>
    <row r="384" spans="1:8" x14ac:dyDescent="0.3">
      <c r="A384" s="107" t="s">
        <v>622</v>
      </c>
      <c r="B384" s="108" t="s">
        <v>623</v>
      </c>
      <c r="C384" s="109">
        <v>1877500000</v>
      </c>
      <c r="D384" s="109">
        <v>1685500000</v>
      </c>
      <c r="E384" s="109">
        <v>1685500000</v>
      </c>
      <c r="F384" s="109">
        <v>1685500000</v>
      </c>
      <c r="G384" s="110">
        <v>0</v>
      </c>
      <c r="H384" s="57">
        <f t="shared" si="9"/>
        <v>1</v>
      </c>
    </row>
    <row r="385" spans="1:8" x14ac:dyDescent="0.3">
      <c r="A385" s="107" t="s">
        <v>624</v>
      </c>
      <c r="B385" s="108" t="s">
        <v>625</v>
      </c>
      <c r="C385" s="109">
        <v>54000000</v>
      </c>
      <c r="D385" s="109">
        <v>54000000</v>
      </c>
      <c r="E385" s="109">
        <v>54000000</v>
      </c>
      <c r="F385" s="109">
        <v>54000000</v>
      </c>
      <c r="G385" s="110">
        <v>0</v>
      </c>
      <c r="H385" s="57">
        <f t="shared" si="9"/>
        <v>1</v>
      </c>
    </row>
    <row r="386" spans="1:8" x14ac:dyDescent="0.3">
      <c r="A386" s="107" t="s">
        <v>626</v>
      </c>
      <c r="B386" s="108" t="s">
        <v>627</v>
      </c>
      <c r="C386" s="109">
        <v>10000000</v>
      </c>
      <c r="D386" s="110">
        <v>0</v>
      </c>
      <c r="E386" s="110">
        <v>0</v>
      </c>
      <c r="F386" s="110">
        <v>0</v>
      </c>
      <c r="G386" s="110">
        <v>0</v>
      </c>
      <c r="H386" s="57" t="e">
        <f t="shared" si="9"/>
        <v>#DIV/0!</v>
      </c>
    </row>
    <row r="387" spans="1:8" x14ac:dyDescent="0.3">
      <c r="A387" s="107" t="s">
        <v>628</v>
      </c>
      <c r="B387" s="108" t="s">
        <v>629</v>
      </c>
      <c r="C387" s="109">
        <v>9160549</v>
      </c>
      <c r="D387" s="109">
        <v>9160549</v>
      </c>
      <c r="E387" s="109">
        <v>9160549</v>
      </c>
      <c r="F387" s="109">
        <v>9160549</v>
      </c>
      <c r="G387" s="110">
        <v>0</v>
      </c>
      <c r="H387" s="57">
        <f t="shared" si="9"/>
        <v>1</v>
      </c>
    </row>
    <row r="388" spans="1:8" x14ac:dyDescent="0.3">
      <c r="A388" s="107" t="s">
        <v>630</v>
      </c>
      <c r="B388" s="108" t="s">
        <v>631</v>
      </c>
      <c r="C388" s="109">
        <v>14427144</v>
      </c>
      <c r="D388" s="109">
        <v>14427144</v>
      </c>
      <c r="E388" s="109">
        <v>14427144</v>
      </c>
      <c r="F388" s="109">
        <v>14427144</v>
      </c>
      <c r="G388" s="110">
        <v>0</v>
      </c>
      <c r="H388" s="57">
        <f t="shared" si="9"/>
        <v>1</v>
      </c>
    </row>
    <row r="389" spans="1:8" x14ac:dyDescent="0.3">
      <c r="A389" s="107" t="s">
        <v>632</v>
      </c>
      <c r="B389" s="108" t="s">
        <v>633</v>
      </c>
      <c r="C389" s="109">
        <v>110318524</v>
      </c>
      <c r="D389" s="109">
        <v>188187261</v>
      </c>
      <c r="E389" s="109">
        <v>114926518.58</v>
      </c>
      <c r="F389" s="109">
        <v>114135151.23</v>
      </c>
      <c r="G389" s="109">
        <v>73260742.420000002</v>
      </c>
      <c r="H389" s="57">
        <f t="shared" si="9"/>
        <v>0.61070296665830104</v>
      </c>
    </row>
    <row r="390" spans="1:8" x14ac:dyDescent="0.3">
      <c r="A390" s="107" t="s">
        <v>634</v>
      </c>
      <c r="B390" s="108" t="s">
        <v>635</v>
      </c>
      <c r="C390" s="109">
        <v>110318524</v>
      </c>
      <c r="D390" s="109">
        <v>186837261</v>
      </c>
      <c r="E390" s="109">
        <v>113579568.75</v>
      </c>
      <c r="F390" s="109">
        <v>112788201.40000001</v>
      </c>
      <c r="G390" s="109">
        <v>73257692.25</v>
      </c>
      <c r="H390" s="57">
        <f t="shared" ref="H390:H409" si="10">+E390/D390</f>
        <v>0.60790641086308794</v>
      </c>
    </row>
    <row r="391" spans="1:8" x14ac:dyDescent="0.3">
      <c r="A391" s="107" t="s">
        <v>771</v>
      </c>
      <c r="B391" s="108" t="s">
        <v>772</v>
      </c>
      <c r="C391" s="110">
        <v>0</v>
      </c>
      <c r="D391" s="109">
        <v>1350000</v>
      </c>
      <c r="E391" s="109">
        <v>1346949.83</v>
      </c>
      <c r="F391" s="109">
        <v>1346949.83</v>
      </c>
      <c r="G391" s="109">
        <v>3050.17</v>
      </c>
      <c r="H391" s="57">
        <f t="shared" si="10"/>
        <v>0.99774061481481491</v>
      </c>
    </row>
    <row r="392" spans="1:8" x14ac:dyDescent="0.3">
      <c r="A392" s="107" t="s">
        <v>636</v>
      </c>
      <c r="B392" s="108" t="s">
        <v>637</v>
      </c>
      <c r="C392" s="109">
        <v>270934854</v>
      </c>
      <c r="D392" s="109">
        <v>265759005.80000001</v>
      </c>
      <c r="E392" s="109">
        <v>262225676.09</v>
      </c>
      <c r="F392" s="109">
        <v>262225676.09</v>
      </c>
      <c r="G392" s="109">
        <v>3533329.71</v>
      </c>
      <c r="H392" s="57">
        <f t="shared" si="10"/>
        <v>0.98670476020421649</v>
      </c>
    </row>
    <row r="393" spans="1:8" x14ac:dyDescent="0.3">
      <c r="A393" s="107" t="s">
        <v>638</v>
      </c>
      <c r="B393" s="108" t="s">
        <v>639</v>
      </c>
      <c r="C393" s="109">
        <v>1196419</v>
      </c>
      <c r="D393" s="109">
        <v>1196419</v>
      </c>
      <c r="E393" s="109">
        <v>1128794.94</v>
      </c>
      <c r="F393" s="109">
        <v>1128794.94</v>
      </c>
      <c r="G393" s="109">
        <v>67624.06</v>
      </c>
      <c r="H393" s="57">
        <f t="shared" si="10"/>
        <v>0.94347794543550378</v>
      </c>
    </row>
    <row r="394" spans="1:8" x14ac:dyDescent="0.3">
      <c r="A394" s="107" t="s">
        <v>640</v>
      </c>
      <c r="B394" s="108" t="s">
        <v>641</v>
      </c>
      <c r="C394" s="109">
        <v>4039854</v>
      </c>
      <c r="D394" s="109">
        <v>3989854</v>
      </c>
      <c r="E394" s="109">
        <v>3964584</v>
      </c>
      <c r="F394" s="109">
        <v>3964584</v>
      </c>
      <c r="G394" s="109">
        <v>25270</v>
      </c>
      <c r="H394" s="57">
        <f t="shared" si="10"/>
        <v>0.99366643491215467</v>
      </c>
    </row>
    <row r="395" spans="1:8" x14ac:dyDescent="0.3">
      <c r="A395" s="107" t="s">
        <v>642</v>
      </c>
      <c r="B395" s="108" t="s">
        <v>643</v>
      </c>
      <c r="C395" s="109">
        <v>6020000</v>
      </c>
      <c r="D395" s="109">
        <v>6020000</v>
      </c>
      <c r="E395" s="109">
        <v>4952600</v>
      </c>
      <c r="F395" s="109">
        <v>4952600</v>
      </c>
      <c r="G395" s="109">
        <v>1067400</v>
      </c>
      <c r="H395" s="57">
        <f t="shared" si="10"/>
        <v>0.82269102990033227</v>
      </c>
    </row>
    <row r="396" spans="1:8" x14ac:dyDescent="0.3">
      <c r="A396" s="107" t="s">
        <v>644</v>
      </c>
      <c r="B396" s="108" t="s">
        <v>645</v>
      </c>
      <c r="C396" s="109">
        <v>7768950</v>
      </c>
      <c r="D396" s="109">
        <v>7699950</v>
      </c>
      <c r="E396" s="109">
        <v>7643550</v>
      </c>
      <c r="F396" s="109">
        <v>7643550</v>
      </c>
      <c r="G396" s="109">
        <v>56400</v>
      </c>
      <c r="H396" s="57">
        <f t="shared" si="10"/>
        <v>0.99267527711218906</v>
      </c>
    </row>
    <row r="397" spans="1:8" x14ac:dyDescent="0.3">
      <c r="A397" s="107" t="s">
        <v>646</v>
      </c>
      <c r="B397" s="108" t="s">
        <v>647</v>
      </c>
      <c r="C397" s="109">
        <v>15537900</v>
      </c>
      <c r="D397" s="109">
        <v>15537900</v>
      </c>
      <c r="E397" s="109">
        <v>15248100</v>
      </c>
      <c r="F397" s="109">
        <v>15248100</v>
      </c>
      <c r="G397" s="109">
        <v>289800</v>
      </c>
      <c r="H397" s="57">
        <f t="shared" si="10"/>
        <v>0.98134883092309777</v>
      </c>
    </row>
    <row r="398" spans="1:8" x14ac:dyDescent="0.3">
      <c r="A398" s="107" t="s">
        <v>648</v>
      </c>
      <c r="B398" s="108" t="s">
        <v>649</v>
      </c>
      <c r="C398" s="109">
        <v>2589650</v>
      </c>
      <c r="D398" s="109">
        <v>2564650</v>
      </c>
      <c r="E398" s="109">
        <v>2541750</v>
      </c>
      <c r="F398" s="109">
        <v>2541750</v>
      </c>
      <c r="G398" s="109">
        <v>22900</v>
      </c>
      <c r="H398" s="57">
        <f t="shared" si="10"/>
        <v>0.99107090636149187</v>
      </c>
    </row>
    <row r="399" spans="1:8" x14ac:dyDescent="0.3">
      <c r="A399" s="107" t="s">
        <v>650</v>
      </c>
      <c r="B399" s="108" t="s">
        <v>651</v>
      </c>
      <c r="C399" s="109">
        <v>77689500</v>
      </c>
      <c r="D399" s="109">
        <v>75864000</v>
      </c>
      <c r="E399" s="109">
        <v>75864000</v>
      </c>
      <c r="F399" s="109">
        <v>75864000</v>
      </c>
      <c r="G399" s="110">
        <v>0</v>
      </c>
      <c r="H399" s="57">
        <f t="shared" si="10"/>
        <v>1</v>
      </c>
    </row>
    <row r="400" spans="1:8" x14ac:dyDescent="0.3">
      <c r="A400" s="107" t="s">
        <v>652</v>
      </c>
      <c r="B400" s="108" t="s">
        <v>653</v>
      </c>
      <c r="C400" s="109">
        <v>3453557</v>
      </c>
      <c r="D400" s="109">
        <v>3362541.8</v>
      </c>
      <c r="E400" s="109">
        <v>3362541.8</v>
      </c>
      <c r="F400" s="109">
        <v>3362541.8</v>
      </c>
      <c r="G400" s="110">
        <v>0</v>
      </c>
      <c r="H400" s="57">
        <f t="shared" si="10"/>
        <v>1</v>
      </c>
    </row>
    <row r="401" spans="1:9" x14ac:dyDescent="0.3">
      <c r="A401" s="107" t="s">
        <v>654</v>
      </c>
      <c r="B401" s="108" t="s">
        <v>655</v>
      </c>
      <c r="C401" s="109">
        <v>276316</v>
      </c>
      <c r="D401" s="109">
        <v>276316</v>
      </c>
      <c r="E401" s="109">
        <v>275944</v>
      </c>
      <c r="F401" s="109">
        <v>275944</v>
      </c>
      <c r="G401" s="110">
        <v>372</v>
      </c>
      <c r="H401" s="57">
        <f t="shared" si="10"/>
        <v>0.99865371531145497</v>
      </c>
    </row>
    <row r="402" spans="1:9" x14ac:dyDescent="0.3">
      <c r="A402" s="107" t="s">
        <v>656</v>
      </c>
      <c r="B402" s="108" t="s">
        <v>657</v>
      </c>
      <c r="C402" s="109">
        <v>3186564</v>
      </c>
      <c r="D402" s="109">
        <v>20809064</v>
      </c>
      <c r="E402" s="109">
        <v>20807331.489999998</v>
      </c>
      <c r="F402" s="109">
        <v>20807331.489999998</v>
      </c>
      <c r="G402" s="109">
        <v>1732.51</v>
      </c>
      <c r="H402" s="57">
        <f t="shared" si="10"/>
        <v>0.99991674253104312</v>
      </c>
    </row>
    <row r="403" spans="1:9" x14ac:dyDescent="0.3">
      <c r="A403" s="107" t="s">
        <v>658</v>
      </c>
      <c r="B403" s="108" t="s">
        <v>659</v>
      </c>
      <c r="C403" s="109">
        <v>25896500</v>
      </c>
      <c r="D403" s="109">
        <v>25244000</v>
      </c>
      <c r="E403" s="109">
        <v>25244000</v>
      </c>
      <c r="F403" s="109">
        <v>25244000</v>
      </c>
      <c r="G403" s="110">
        <v>0</v>
      </c>
      <c r="H403" s="57">
        <f t="shared" si="10"/>
        <v>1</v>
      </c>
    </row>
    <row r="404" spans="1:9" x14ac:dyDescent="0.3">
      <c r="A404" s="107" t="s">
        <v>660</v>
      </c>
      <c r="B404" s="108" t="s">
        <v>661</v>
      </c>
      <c r="C404" s="109">
        <v>6733090</v>
      </c>
      <c r="D404" s="109">
        <v>6733090</v>
      </c>
      <c r="E404" s="109">
        <v>5840524</v>
      </c>
      <c r="F404" s="109">
        <v>5840524</v>
      </c>
      <c r="G404" s="109">
        <v>892566</v>
      </c>
      <c r="H404" s="57">
        <f t="shared" si="10"/>
        <v>0.86743590238657142</v>
      </c>
    </row>
    <row r="405" spans="1:9" x14ac:dyDescent="0.3">
      <c r="A405" s="107" t="s">
        <v>662</v>
      </c>
      <c r="B405" s="108" t="s">
        <v>663</v>
      </c>
      <c r="C405" s="109">
        <v>26621602</v>
      </c>
      <c r="D405" s="109">
        <v>25464000</v>
      </c>
      <c r="E405" s="109">
        <v>25464000</v>
      </c>
      <c r="F405" s="109">
        <v>25464000</v>
      </c>
      <c r="G405" s="110">
        <v>0</v>
      </c>
      <c r="H405" s="57">
        <f t="shared" si="10"/>
        <v>1</v>
      </c>
    </row>
    <row r="406" spans="1:9" x14ac:dyDescent="0.3">
      <c r="A406" s="107" t="s">
        <v>664</v>
      </c>
      <c r="B406" s="108" t="s">
        <v>665</v>
      </c>
      <c r="C406" s="109">
        <v>1786859</v>
      </c>
      <c r="D406" s="109">
        <v>1761859</v>
      </c>
      <c r="E406" s="109">
        <v>1758016.5</v>
      </c>
      <c r="F406" s="109">
        <v>1758016.5</v>
      </c>
      <c r="G406" s="109">
        <v>3842.5</v>
      </c>
      <c r="H406" s="57">
        <f t="shared" si="10"/>
        <v>0.99781906497625517</v>
      </c>
    </row>
    <row r="407" spans="1:9" x14ac:dyDescent="0.3">
      <c r="A407" s="107" t="s">
        <v>666</v>
      </c>
      <c r="B407" s="108" t="s">
        <v>667</v>
      </c>
      <c r="C407" s="109">
        <v>14243075</v>
      </c>
      <c r="D407" s="109">
        <v>12679500</v>
      </c>
      <c r="E407" s="109">
        <v>12679500</v>
      </c>
      <c r="F407" s="109">
        <v>12679500</v>
      </c>
      <c r="G407" s="110">
        <v>0</v>
      </c>
      <c r="H407" s="57">
        <f t="shared" si="10"/>
        <v>1</v>
      </c>
    </row>
    <row r="408" spans="1:9" x14ac:dyDescent="0.3">
      <c r="A408" s="107" t="s">
        <v>668</v>
      </c>
      <c r="B408" s="108" t="s">
        <v>669</v>
      </c>
      <c r="C408" s="109">
        <v>1432158</v>
      </c>
      <c r="D408" s="109">
        <v>1432158</v>
      </c>
      <c r="E408" s="109">
        <v>393341.05</v>
      </c>
      <c r="F408" s="109">
        <v>393341.05</v>
      </c>
      <c r="G408" s="109">
        <v>1038816.95</v>
      </c>
      <c r="H408" s="57">
        <f t="shared" si="10"/>
        <v>0.2746492007166807</v>
      </c>
      <c r="I408" s="50"/>
    </row>
    <row r="409" spans="1:9" x14ac:dyDescent="0.3">
      <c r="A409" s="107" t="s">
        <v>670</v>
      </c>
      <c r="B409" s="108" t="s">
        <v>671</v>
      </c>
      <c r="C409" s="109">
        <v>71778156</v>
      </c>
      <c r="D409" s="109">
        <v>54270000</v>
      </c>
      <c r="E409" s="109">
        <v>54270000</v>
      </c>
      <c r="F409" s="109">
        <v>54270000</v>
      </c>
      <c r="G409" s="110">
        <v>0</v>
      </c>
      <c r="H409" s="57">
        <f t="shared" si="10"/>
        <v>1</v>
      </c>
    </row>
    <row r="410" spans="1:9" x14ac:dyDescent="0.3">
      <c r="A410" s="107" t="s">
        <v>672</v>
      </c>
      <c r="B410" s="108" t="s">
        <v>673</v>
      </c>
      <c r="C410" s="109">
        <v>253786</v>
      </c>
      <c r="D410" s="109">
        <v>303786</v>
      </c>
      <c r="E410" s="109">
        <v>280019.28000000003</v>
      </c>
      <c r="F410" s="109">
        <v>280019.28000000003</v>
      </c>
      <c r="G410" s="109">
        <v>23766.720000000001</v>
      </c>
    </row>
    <row r="411" spans="1:9" x14ac:dyDescent="0.3">
      <c r="A411" s="107" t="s">
        <v>674</v>
      </c>
      <c r="B411" s="108" t="s">
        <v>675</v>
      </c>
      <c r="C411" s="109">
        <v>430918</v>
      </c>
      <c r="D411" s="109">
        <v>549918</v>
      </c>
      <c r="E411" s="109">
        <v>507079.03</v>
      </c>
      <c r="F411" s="109">
        <v>507079.03</v>
      </c>
      <c r="G411" s="109">
        <v>42838.97</v>
      </c>
    </row>
    <row r="412" spans="1:9" x14ac:dyDescent="0.3">
      <c r="C412" s="54"/>
      <c r="D412" s="55"/>
      <c r="E412" s="53"/>
      <c r="F412" s="53"/>
      <c r="G412" s="53"/>
    </row>
    <row r="413" spans="1:9" x14ac:dyDescent="0.3">
      <c r="C413" s="54"/>
      <c r="D413" s="55"/>
      <c r="E413" s="53"/>
      <c r="F413" s="53"/>
      <c r="G413" s="53"/>
    </row>
    <row r="414" spans="1:9" x14ac:dyDescent="0.3">
      <c r="C414" s="54"/>
      <c r="D414" s="55"/>
      <c r="E414" s="53"/>
      <c r="F414" s="53"/>
      <c r="G414" s="53"/>
    </row>
    <row r="415" spans="1:9" x14ac:dyDescent="0.3">
      <c r="C415" s="54"/>
      <c r="D415" s="55"/>
      <c r="E415" s="53"/>
      <c r="F415" s="53"/>
      <c r="G415" s="53"/>
    </row>
    <row r="416" spans="1:9" x14ac:dyDescent="0.3">
      <c r="C416" s="54"/>
      <c r="D416" s="55"/>
      <c r="E416" s="53"/>
      <c r="F416" s="53"/>
      <c r="G416" s="53"/>
    </row>
    <row r="417" spans="3:7" x14ac:dyDescent="0.3">
      <c r="C417" s="54"/>
      <c r="D417" s="55"/>
      <c r="E417" s="53"/>
      <c r="F417" s="53"/>
      <c r="G417" s="53"/>
    </row>
    <row r="418" spans="3:7" x14ac:dyDescent="0.3">
      <c r="C418" s="54"/>
      <c r="D418" s="56"/>
      <c r="E418" s="53"/>
      <c r="F418" s="53"/>
      <c r="G418" s="53"/>
    </row>
    <row r="419" spans="3:7" x14ac:dyDescent="0.3">
      <c r="C419" s="54"/>
      <c r="D419" s="54"/>
      <c r="E419" s="53"/>
      <c r="F419" s="53"/>
      <c r="G419" s="53"/>
    </row>
    <row r="420" spans="3:7" x14ac:dyDescent="0.3">
      <c r="C420" s="54"/>
      <c r="D420" s="54"/>
      <c r="E420" s="53"/>
      <c r="F420" s="53"/>
      <c r="G420" s="53"/>
    </row>
    <row r="421" spans="3:7" x14ac:dyDescent="0.3">
      <c r="C421" s="54"/>
      <c r="D421" s="54"/>
      <c r="E421" s="53"/>
      <c r="F421" s="53"/>
      <c r="G421" s="53"/>
    </row>
    <row r="422" spans="3:7" x14ac:dyDescent="0.3">
      <c r="C422" s="54"/>
      <c r="D422" s="54"/>
      <c r="E422" s="53"/>
      <c r="F422" s="53"/>
      <c r="G422" s="53"/>
    </row>
    <row r="423" spans="3:7" x14ac:dyDescent="0.3">
      <c r="C423" s="54"/>
      <c r="D423" s="54"/>
      <c r="E423" s="53"/>
      <c r="F423" s="53"/>
      <c r="G423" s="53"/>
    </row>
    <row r="424" spans="3:7" x14ac:dyDescent="0.3">
      <c r="C424" s="54"/>
      <c r="D424" s="54"/>
      <c r="E424" s="53"/>
      <c r="F424" s="53"/>
      <c r="G424" s="53"/>
    </row>
    <row r="425" spans="3:7" x14ac:dyDescent="0.3">
      <c r="C425" s="54"/>
      <c r="D425" s="54"/>
      <c r="E425" s="53"/>
      <c r="F425" s="53"/>
      <c r="G425" s="53"/>
    </row>
    <row r="426" spans="3:7" x14ac:dyDescent="0.3">
      <c r="C426" s="54"/>
      <c r="D426" s="54"/>
      <c r="E426" s="53"/>
      <c r="F426" s="53"/>
      <c r="G426" s="53"/>
    </row>
    <row r="427" spans="3:7" x14ac:dyDescent="0.3">
      <c r="C427" s="54"/>
      <c r="D427" s="54"/>
      <c r="E427" s="53"/>
      <c r="F427" s="53"/>
      <c r="G427" s="53"/>
    </row>
    <row r="428" spans="3:7" x14ac:dyDescent="0.3">
      <c r="C428" s="54"/>
      <c r="D428" s="54"/>
      <c r="E428" s="53"/>
      <c r="F428" s="53"/>
      <c r="G428" s="53"/>
    </row>
    <row r="429" spans="3:7" x14ac:dyDescent="0.3">
      <c r="C429" s="54"/>
      <c r="D429" s="54"/>
      <c r="E429" s="53"/>
      <c r="F429" s="53"/>
      <c r="G429" s="53"/>
    </row>
    <row r="430" spans="3:7" x14ac:dyDescent="0.3">
      <c r="C430" s="54"/>
      <c r="D430" s="54"/>
      <c r="E430" s="53"/>
      <c r="F430" s="53"/>
      <c r="G430" s="53"/>
    </row>
    <row r="431" spans="3:7" x14ac:dyDescent="0.3">
      <c r="C431" s="54"/>
      <c r="D431" s="54"/>
      <c r="E431" s="53"/>
      <c r="F431" s="53"/>
      <c r="G431" s="53"/>
    </row>
    <row r="432" spans="3:7" x14ac:dyDescent="0.3">
      <c r="C432" s="54"/>
      <c r="D432" s="54"/>
      <c r="E432" s="53"/>
      <c r="F432" s="53"/>
      <c r="G432" s="53"/>
    </row>
    <row r="433" spans="3:7" x14ac:dyDescent="0.3">
      <c r="C433" s="54"/>
      <c r="D433" s="54"/>
      <c r="E433" s="53"/>
      <c r="F433" s="53"/>
      <c r="G433" s="53"/>
    </row>
    <row r="434" spans="3:7" x14ac:dyDescent="0.3">
      <c r="C434" s="54"/>
      <c r="D434" s="54"/>
      <c r="E434" s="53"/>
      <c r="F434" s="53"/>
      <c r="G434" s="53"/>
    </row>
    <row r="435" spans="3:7" x14ac:dyDescent="0.3">
      <c r="C435" s="54"/>
      <c r="D435" s="54"/>
      <c r="E435" s="53"/>
      <c r="F435" s="53"/>
      <c r="G435" s="53"/>
    </row>
    <row r="436" spans="3:7" x14ac:dyDescent="0.3">
      <c r="C436" s="54"/>
      <c r="D436" s="54"/>
      <c r="E436" s="53"/>
      <c r="F436" s="53"/>
      <c r="G436" s="53"/>
    </row>
    <row r="437" spans="3:7" x14ac:dyDescent="0.3">
      <c r="C437" s="54"/>
      <c r="D437" s="54"/>
      <c r="E437" s="53"/>
      <c r="F437" s="53"/>
      <c r="G437" s="53"/>
    </row>
    <row r="438" spans="3:7" x14ac:dyDescent="0.3">
      <c r="C438" s="54"/>
      <c r="D438" s="54"/>
      <c r="E438" s="53"/>
      <c r="F438" s="53"/>
      <c r="G438" s="53"/>
    </row>
    <row r="439" spans="3:7" x14ac:dyDescent="0.3">
      <c r="C439" s="54"/>
      <c r="D439" s="54"/>
      <c r="E439" s="53"/>
      <c r="F439" s="53"/>
      <c r="G439" s="53"/>
    </row>
    <row r="440" spans="3:7" x14ac:dyDescent="0.3">
      <c r="C440" s="54"/>
      <c r="D440" s="54"/>
      <c r="E440" s="53"/>
      <c r="F440" s="53"/>
      <c r="G440" s="53"/>
    </row>
    <row r="441" spans="3:7" x14ac:dyDescent="0.3">
      <c r="C441" s="54"/>
      <c r="D441" s="54"/>
      <c r="E441" s="53"/>
      <c r="F441" s="53"/>
      <c r="G441" s="53"/>
    </row>
    <row r="442" spans="3:7" x14ac:dyDescent="0.3">
      <c r="C442" s="54"/>
      <c r="D442" s="54"/>
      <c r="E442" s="53"/>
      <c r="F442" s="53"/>
      <c r="G442" s="53"/>
    </row>
    <row r="443" spans="3:7" x14ac:dyDescent="0.3">
      <c r="C443" s="54"/>
      <c r="D443" s="54"/>
      <c r="E443" s="53"/>
      <c r="F443" s="53"/>
      <c r="G443" s="53"/>
    </row>
    <row r="444" spans="3:7" x14ac:dyDescent="0.3">
      <c r="C444" s="54"/>
      <c r="D444" s="54"/>
      <c r="E444" s="53"/>
      <c r="F444" s="53"/>
      <c r="G444" s="53"/>
    </row>
    <row r="445" spans="3:7" x14ac:dyDescent="0.3">
      <c r="C445" s="54"/>
      <c r="D445" s="54"/>
      <c r="E445" s="53"/>
      <c r="F445" s="53"/>
      <c r="G445" s="53"/>
    </row>
    <row r="446" spans="3:7" x14ac:dyDescent="0.3">
      <c r="C446" s="54"/>
      <c r="D446" s="54"/>
      <c r="E446" s="53"/>
      <c r="F446" s="53"/>
      <c r="G446" s="53"/>
    </row>
    <row r="447" spans="3:7" x14ac:dyDescent="0.3">
      <c r="C447" s="54"/>
      <c r="D447" s="54"/>
      <c r="E447" s="53"/>
      <c r="F447" s="53"/>
      <c r="G447" s="53"/>
    </row>
    <row r="448" spans="3:7" x14ac:dyDescent="0.3">
      <c r="C448" s="54"/>
      <c r="D448" s="54"/>
      <c r="E448" s="53"/>
      <c r="F448" s="53"/>
      <c r="G448" s="53"/>
    </row>
    <row r="449" spans="3:7" x14ac:dyDescent="0.3">
      <c r="C449" s="54"/>
      <c r="D449" s="54"/>
      <c r="E449" s="53"/>
      <c r="F449" s="53"/>
      <c r="G449" s="53"/>
    </row>
    <row r="450" spans="3:7" x14ac:dyDescent="0.3">
      <c r="C450" s="54"/>
      <c r="D450" s="54"/>
      <c r="E450" s="53"/>
      <c r="F450" s="53"/>
      <c r="G450" s="53"/>
    </row>
    <row r="451" spans="3:7" x14ac:dyDescent="0.3">
      <c r="C451" s="54"/>
      <c r="D451" s="54"/>
      <c r="E451" s="53"/>
      <c r="F451" s="53"/>
      <c r="G451" s="53"/>
    </row>
    <row r="452" spans="3:7" x14ac:dyDescent="0.3">
      <c r="C452" s="54"/>
      <c r="D452" s="54"/>
      <c r="E452" s="53"/>
      <c r="F452" s="53"/>
      <c r="G452" s="53"/>
    </row>
    <row r="453" spans="3:7" x14ac:dyDescent="0.3">
      <c r="C453" s="54"/>
      <c r="D453" s="54"/>
      <c r="E453" s="53"/>
      <c r="F453" s="53"/>
      <c r="G453" s="53"/>
    </row>
    <row r="454" spans="3:7" x14ac:dyDescent="0.3">
      <c r="C454" s="54"/>
      <c r="D454" s="54"/>
      <c r="E454" s="53"/>
      <c r="F454" s="53"/>
      <c r="G454" s="53"/>
    </row>
    <row r="455" spans="3:7" x14ac:dyDescent="0.3">
      <c r="C455" s="54"/>
      <c r="D455" s="54"/>
      <c r="E455" s="53"/>
      <c r="F455" s="53"/>
      <c r="G455" s="53"/>
    </row>
    <row r="456" spans="3:7" x14ac:dyDescent="0.3">
      <c r="C456" s="54"/>
      <c r="D456" s="54"/>
      <c r="E456" s="53"/>
      <c r="F456" s="53"/>
      <c r="G456" s="53"/>
    </row>
    <row r="457" spans="3:7" x14ac:dyDescent="0.3">
      <c r="C457" s="54"/>
      <c r="D457" s="54"/>
      <c r="E457" s="53"/>
      <c r="F457" s="53"/>
      <c r="G457" s="53"/>
    </row>
    <row r="458" spans="3:7" x14ac:dyDescent="0.3">
      <c r="C458" s="54"/>
      <c r="D458" s="54"/>
      <c r="E458" s="53"/>
      <c r="F458" s="53"/>
      <c r="G458" s="53"/>
    </row>
    <row r="459" spans="3:7" x14ac:dyDescent="0.3">
      <c r="C459" s="54"/>
      <c r="D459" s="54"/>
      <c r="E459" s="53"/>
      <c r="F459" s="53"/>
      <c r="G459" s="53"/>
    </row>
    <row r="460" spans="3:7" x14ac:dyDescent="0.3">
      <c r="C460" s="54"/>
      <c r="D460" s="54"/>
      <c r="E460" s="53"/>
      <c r="F460" s="53"/>
      <c r="G460" s="53"/>
    </row>
    <row r="461" spans="3:7" x14ac:dyDescent="0.3">
      <c r="C461" s="54"/>
      <c r="D461" s="54"/>
      <c r="E461" s="53"/>
      <c r="F461" s="53"/>
      <c r="G461" s="53"/>
    </row>
    <row r="462" spans="3:7" x14ac:dyDescent="0.3">
      <c r="C462" s="54"/>
      <c r="D462" s="54"/>
      <c r="E462" s="53"/>
      <c r="F462" s="53"/>
      <c r="G462" s="53"/>
    </row>
    <row r="463" spans="3:7" x14ac:dyDescent="0.3">
      <c r="C463" s="54"/>
      <c r="D463" s="54"/>
      <c r="E463" s="53"/>
      <c r="F463" s="53"/>
      <c r="G463" s="53"/>
    </row>
    <row r="464" spans="3:7" x14ac:dyDescent="0.3">
      <c r="C464" s="54"/>
      <c r="D464" s="54"/>
      <c r="E464" s="53"/>
      <c r="F464" s="53"/>
      <c r="G464" s="53"/>
    </row>
    <row r="465" spans="3:7" x14ac:dyDescent="0.3">
      <c r="C465" s="54"/>
      <c r="D465" s="54"/>
      <c r="E465" s="53"/>
      <c r="F465" s="53"/>
      <c r="G465" s="53"/>
    </row>
    <row r="466" spans="3:7" x14ac:dyDescent="0.3">
      <c r="C466" s="54"/>
      <c r="D466" s="54"/>
      <c r="E466" s="53"/>
      <c r="F466" s="53"/>
      <c r="G466" s="53"/>
    </row>
    <row r="467" spans="3:7" x14ac:dyDescent="0.3">
      <c r="C467" s="54"/>
      <c r="D467" s="54"/>
      <c r="E467" s="53"/>
      <c r="F467" s="53"/>
      <c r="G467" s="53"/>
    </row>
    <row r="468" spans="3:7" x14ac:dyDescent="0.3">
      <c r="C468" s="54"/>
      <c r="D468" s="54"/>
      <c r="E468" s="53"/>
      <c r="F468" s="53"/>
      <c r="G468" s="53"/>
    </row>
    <row r="469" spans="3:7" x14ac:dyDescent="0.3">
      <c r="C469" s="54"/>
      <c r="D469" s="54"/>
      <c r="E469" s="53"/>
      <c r="F469" s="53"/>
      <c r="G469" s="53"/>
    </row>
    <row r="470" spans="3:7" x14ac:dyDescent="0.3">
      <c r="C470" s="54"/>
      <c r="D470" s="54"/>
      <c r="E470" s="53"/>
      <c r="F470" s="53"/>
      <c r="G470" s="53"/>
    </row>
    <row r="471" spans="3:7" x14ac:dyDescent="0.3">
      <c r="C471" s="54"/>
      <c r="D471" s="54"/>
      <c r="E471" s="53"/>
      <c r="F471" s="53"/>
      <c r="G471" s="53"/>
    </row>
    <row r="472" spans="3:7" x14ac:dyDescent="0.3">
      <c r="C472" s="54"/>
      <c r="D472" s="54"/>
      <c r="E472" s="53"/>
      <c r="F472" s="53"/>
      <c r="G472" s="53"/>
    </row>
    <row r="473" spans="3:7" x14ac:dyDescent="0.3">
      <c r="C473" s="54"/>
      <c r="D473" s="54"/>
      <c r="E473" s="53"/>
      <c r="F473" s="53"/>
      <c r="G473" s="53"/>
    </row>
    <row r="474" spans="3:7" x14ac:dyDescent="0.3">
      <c r="C474" s="54"/>
      <c r="D474" s="54"/>
      <c r="E474" s="53"/>
      <c r="F474" s="53"/>
      <c r="G474" s="53"/>
    </row>
    <row r="475" spans="3:7" x14ac:dyDescent="0.3">
      <c r="C475" s="54"/>
      <c r="D475" s="54"/>
      <c r="E475" s="53"/>
      <c r="F475" s="53"/>
      <c r="G475" s="53"/>
    </row>
    <row r="476" spans="3:7" x14ac:dyDescent="0.3">
      <c r="C476" s="54"/>
      <c r="D476" s="54"/>
      <c r="E476" s="53"/>
      <c r="F476" s="53"/>
      <c r="G476" s="53"/>
    </row>
    <row r="477" spans="3:7" x14ac:dyDescent="0.3">
      <c r="C477" s="54"/>
      <c r="D477" s="54"/>
      <c r="E477" s="53"/>
      <c r="F477" s="53"/>
      <c r="G477" s="53"/>
    </row>
    <row r="478" spans="3:7" x14ac:dyDescent="0.3">
      <c r="C478" s="54"/>
      <c r="D478" s="54"/>
      <c r="E478" s="53"/>
      <c r="F478" s="53"/>
      <c r="G478" s="53"/>
    </row>
    <row r="479" spans="3:7" x14ac:dyDescent="0.3">
      <c r="C479" s="54"/>
      <c r="D479" s="54"/>
      <c r="E479" s="53"/>
      <c r="F479" s="53"/>
      <c r="G479" s="53"/>
    </row>
    <row r="480" spans="3:7" x14ac:dyDescent="0.3">
      <c r="C480" s="54"/>
      <c r="D480" s="54"/>
      <c r="E480" s="53"/>
      <c r="F480" s="53"/>
      <c r="G480" s="53"/>
    </row>
    <row r="481" spans="3:7" x14ac:dyDescent="0.3">
      <c r="C481" s="54"/>
      <c r="D481" s="54"/>
      <c r="E481" s="53"/>
      <c r="F481" s="53"/>
      <c r="G481" s="53"/>
    </row>
    <row r="482" spans="3:7" x14ac:dyDescent="0.3">
      <c r="C482" s="54"/>
      <c r="D482" s="54"/>
      <c r="E482" s="53"/>
      <c r="F482" s="53"/>
      <c r="G482" s="53"/>
    </row>
    <row r="483" spans="3:7" x14ac:dyDescent="0.3">
      <c r="C483" s="54"/>
      <c r="D483" s="54"/>
      <c r="E483" s="53"/>
      <c r="F483" s="53"/>
      <c r="G483" s="53"/>
    </row>
    <row r="484" spans="3:7" x14ac:dyDescent="0.3">
      <c r="C484" s="54"/>
      <c r="D484" s="54"/>
      <c r="E484" s="53"/>
      <c r="F484" s="53"/>
      <c r="G484" s="53"/>
    </row>
    <row r="485" spans="3:7" x14ac:dyDescent="0.3">
      <c r="C485" s="54"/>
      <c r="D485" s="54"/>
      <c r="E485" s="53"/>
      <c r="F485" s="53"/>
      <c r="G485" s="53"/>
    </row>
    <row r="486" spans="3:7" x14ac:dyDescent="0.3">
      <c r="C486" s="54"/>
      <c r="D486" s="54"/>
      <c r="E486" s="53"/>
      <c r="F486" s="53"/>
      <c r="G486" s="53"/>
    </row>
    <row r="487" spans="3:7" x14ac:dyDescent="0.3">
      <c r="C487" s="54"/>
      <c r="D487" s="54"/>
      <c r="E487" s="53"/>
      <c r="F487" s="53"/>
      <c r="G487" s="53"/>
    </row>
    <row r="488" spans="3:7" x14ac:dyDescent="0.3">
      <c r="C488" s="54"/>
      <c r="D488" s="54"/>
      <c r="E488" s="53"/>
      <c r="F488" s="53"/>
      <c r="G488" s="53"/>
    </row>
    <row r="489" spans="3:7" x14ac:dyDescent="0.3">
      <c r="C489" s="54"/>
      <c r="D489" s="54"/>
      <c r="E489" s="53"/>
      <c r="F489" s="53"/>
      <c r="G489" s="53"/>
    </row>
    <row r="490" spans="3:7" x14ac:dyDescent="0.3">
      <c r="C490" s="54"/>
      <c r="D490" s="54"/>
      <c r="E490" s="53"/>
      <c r="F490" s="53"/>
      <c r="G490" s="53"/>
    </row>
    <row r="491" spans="3:7" x14ac:dyDescent="0.3">
      <c r="C491" s="54"/>
      <c r="D491" s="54"/>
      <c r="E491" s="53"/>
      <c r="F491" s="53"/>
      <c r="G491" s="53"/>
    </row>
    <row r="492" spans="3:7" x14ac:dyDescent="0.3">
      <c r="C492" s="54"/>
      <c r="D492" s="54"/>
      <c r="E492" s="53"/>
      <c r="F492" s="53"/>
      <c r="G492" s="53"/>
    </row>
    <row r="493" spans="3:7" x14ac:dyDescent="0.3">
      <c r="C493" s="54"/>
      <c r="D493" s="54"/>
      <c r="E493" s="53"/>
      <c r="F493" s="53"/>
      <c r="G493" s="53"/>
    </row>
    <row r="494" spans="3:7" x14ac:dyDescent="0.3">
      <c r="C494" s="54"/>
      <c r="D494" s="54"/>
      <c r="E494" s="53"/>
      <c r="F494" s="53"/>
      <c r="G494" s="53"/>
    </row>
    <row r="495" spans="3:7" x14ac:dyDescent="0.3">
      <c r="C495" s="54"/>
      <c r="D495" s="54"/>
      <c r="E495" s="53"/>
      <c r="F495" s="53"/>
      <c r="G495" s="53"/>
    </row>
    <row r="496" spans="3:7" x14ac:dyDescent="0.3">
      <c r="C496" s="54"/>
      <c r="D496" s="54"/>
      <c r="E496" s="53"/>
      <c r="F496" s="53"/>
      <c r="G496" s="53"/>
    </row>
    <row r="497" spans="3:7" x14ac:dyDescent="0.3">
      <c r="C497" s="54"/>
      <c r="D497" s="54"/>
      <c r="E497" s="53"/>
      <c r="F497" s="53"/>
      <c r="G497" s="53"/>
    </row>
    <row r="498" spans="3:7" x14ac:dyDescent="0.3">
      <c r="C498" s="54"/>
      <c r="D498" s="54"/>
      <c r="E498" s="53"/>
      <c r="F498" s="53"/>
      <c r="G498" s="53"/>
    </row>
    <row r="499" spans="3:7" x14ac:dyDescent="0.3">
      <c r="C499" s="54"/>
      <c r="D499" s="54"/>
      <c r="E499" s="53"/>
      <c r="F499" s="53"/>
      <c r="G499" s="53"/>
    </row>
    <row r="500" spans="3:7" x14ac:dyDescent="0.3">
      <c r="C500" s="54"/>
      <c r="D500" s="54"/>
      <c r="E500" s="53"/>
      <c r="F500" s="53"/>
      <c r="G500" s="53"/>
    </row>
    <row r="501" spans="3:7" x14ac:dyDescent="0.3">
      <c r="C501" s="54"/>
      <c r="D501" s="54"/>
      <c r="E501" s="53"/>
      <c r="F501" s="53"/>
      <c r="G501" s="53"/>
    </row>
    <row r="502" spans="3:7" x14ac:dyDescent="0.3">
      <c r="C502" s="54"/>
      <c r="D502" s="54"/>
      <c r="E502" s="53"/>
      <c r="F502" s="53"/>
      <c r="G502" s="53"/>
    </row>
    <row r="503" spans="3:7" x14ac:dyDescent="0.3">
      <c r="C503" s="54"/>
      <c r="D503" s="54"/>
      <c r="E503" s="53"/>
      <c r="F503" s="53"/>
      <c r="G503" s="53"/>
    </row>
    <row r="504" spans="3:7" x14ac:dyDescent="0.3">
      <c r="C504" s="54"/>
      <c r="D504" s="54"/>
      <c r="E504" s="53"/>
      <c r="F504" s="53"/>
      <c r="G504" s="53"/>
    </row>
    <row r="505" spans="3:7" x14ac:dyDescent="0.3">
      <c r="C505" s="54"/>
      <c r="D505" s="54"/>
      <c r="E505" s="53"/>
      <c r="F505" s="53"/>
      <c r="G505" s="53"/>
    </row>
    <row r="506" spans="3:7" x14ac:dyDescent="0.3">
      <c r="C506" s="54"/>
      <c r="D506" s="54"/>
      <c r="E506" s="53"/>
      <c r="F506" s="53"/>
      <c r="G506" s="53"/>
    </row>
    <row r="507" spans="3:7" x14ac:dyDescent="0.3">
      <c r="C507" s="54"/>
      <c r="D507" s="54"/>
      <c r="E507" s="53"/>
      <c r="F507" s="53"/>
      <c r="G507" s="53"/>
    </row>
    <row r="508" spans="3:7" x14ac:dyDescent="0.3">
      <c r="C508" s="54"/>
      <c r="D508" s="54"/>
      <c r="E508" s="53"/>
      <c r="F508" s="53"/>
      <c r="G508" s="53"/>
    </row>
    <row r="509" spans="3:7" x14ac:dyDescent="0.3">
      <c r="C509" s="54"/>
      <c r="D509" s="54"/>
      <c r="E509" s="53"/>
      <c r="F509" s="53"/>
      <c r="G509" s="53"/>
    </row>
    <row r="510" spans="3:7" x14ac:dyDescent="0.3">
      <c r="C510" s="54"/>
      <c r="D510" s="54"/>
      <c r="E510" s="53"/>
      <c r="F510" s="53"/>
      <c r="G510" s="53"/>
    </row>
    <row r="511" spans="3:7" x14ac:dyDescent="0.3">
      <c r="C511" s="54"/>
      <c r="D511" s="54"/>
      <c r="E511" s="53"/>
      <c r="F511" s="53"/>
      <c r="G511" s="53"/>
    </row>
    <row r="512" spans="3:7" x14ac:dyDescent="0.3">
      <c r="C512" s="54"/>
      <c r="D512" s="54"/>
      <c r="E512" s="53"/>
      <c r="F512" s="53"/>
      <c r="G512" s="53"/>
    </row>
    <row r="513" spans="3:7" x14ac:dyDescent="0.3">
      <c r="C513" s="54"/>
      <c r="D513" s="54"/>
      <c r="E513" s="53"/>
      <c r="F513" s="53"/>
      <c r="G513" s="53"/>
    </row>
    <row r="514" spans="3:7" x14ac:dyDescent="0.3">
      <c r="C514" s="54"/>
      <c r="D514" s="54"/>
      <c r="E514" s="53"/>
      <c r="F514" s="53"/>
      <c r="G514" s="53"/>
    </row>
    <row r="515" spans="3:7" x14ac:dyDescent="0.3">
      <c r="C515" s="54"/>
      <c r="D515" s="54"/>
      <c r="E515" s="53"/>
      <c r="F515" s="53"/>
      <c r="G515" s="53"/>
    </row>
    <row r="516" spans="3:7" x14ac:dyDescent="0.3">
      <c r="C516" s="54"/>
      <c r="D516" s="54"/>
      <c r="E516" s="53"/>
      <c r="F516" s="53"/>
      <c r="G516" s="53"/>
    </row>
    <row r="517" spans="3:7" x14ac:dyDescent="0.3">
      <c r="C517" s="54"/>
      <c r="D517" s="54"/>
      <c r="E517" s="53"/>
      <c r="F517" s="53"/>
      <c r="G517" s="53"/>
    </row>
    <row r="518" spans="3:7" x14ac:dyDescent="0.3">
      <c r="C518" s="54"/>
      <c r="D518" s="54"/>
      <c r="E518" s="53"/>
      <c r="F518" s="53"/>
      <c r="G518" s="53"/>
    </row>
    <row r="519" spans="3:7" x14ac:dyDescent="0.3">
      <c r="C519" s="54"/>
      <c r="D519" s="54"/>
      <c r="E519" s="53"/>
      <c r="F519" s="53"/>
      <c r="G519" s="53"/>
    </row>
    <row r="520" spans="3:7" x14ac:dyDescent="0.3">
      <c r="C520" s="54"/>
      <c r="D520" s="54"/>
      <c r="E520" s="53"/>
      <c r="F520" s="53"/>
      <c r="G520" s="53"/>
    </row>
    <row r="521" spans="3:7" x14ac:dyDescent="0.3">
      <c r="C521" s="54"/>
      <c r="D521" s="54"/>
      <c r="E521" s="53"/>
      <c r="F521" s="53"/>
      <c r="G521" s="53"/>
    </row>
    <row r="522" spans="3:7" x14ac:dyDescent="0.3">
      <c r="C522" s="54"/>
      <c r="D522" s="54"/>
      <c r="E522" s="53"/>
      <c r="F522" s="53"/>
      <c r="G522" s="53"/>
    </row>
    <row r="523" spans="3:7" x14ac:dyDescent="0.3">
      <c r="C523" s="54"/>
      <c r="D523" s="54"/>
      <c r="E523" s="53"/>
      <c r="F523" s="53"/>
      <c r="G523" s="53"/>
    </row>
    <row r="524" spans="3:7" x14ac:dyDescent="0.3">
      <c r="C524" s="54"/>
      <c r="D524" s="54"/>
      <c r="E524" s="53"/>
      <c r="F524" s="53"/>
      <c r="G524" s="53"/>
    </row>
    <row r="525" spans="3:7" x14ac:dyDescent="0.3">
      <c r="C525" s="54"/>
      <c r="D525" s="54"/>
      <c r="E525" s="53"/>
      <c r="F525" s="53"/>
      <c r="G525" s="53"/>
    </row>
    <row r="526" spans="3:7" x14ac:dyDescent="0.3">
      <c r="C526" s="54"/>
      <c r="D526" s="54"/>
      <c r="E526" s="53"/>
      <c r="F526" s="53"/>
      <c r="G526" s="53"/>
    </row>
    <row r="527" spans="3:7" x14ac:dyDescent="0.3">
      <c r="C527" s="54"/>
      <c r="D527" s="54"/>
      <c r="E527" s="53"/>
      <c r="F527" s="53"/>
      <c r="G527" s="53"/>
    </row>
    <row r="528" spans="3:7" x14ac:dyDescent="0.3">
      <c r="C528" s="54"/>
      <c r="D528" s="54"/>
      <c r="E528" s="53"/>
      <c r="F528" s="53"/>
      <c r="G528" s="53"/>
    </row>
    <row r="529" spans="3:7" x14ac:dyDescent="0.3">
      <c r="C529" s="54"/>
      <c r="D529" s="54"/>
      <c r="E529" s="53"/>
      <c r="F529" s="53"/>
      <c r="G529" s="53"/>
    </row>
    <row r="530" spans="3:7" x14ac:dyDescent="0.3">
      <c r="C530" s="54"/>
      <c r="D530" s="54"/>
      <c r="E530" s="53"/>
      <c r="F530" s="53"/>
      <c r="G530" s="53"/>
    </row>
    <row r="531" spans="3:7" x14ac:dyDescent="0.3">
      <c r="C531" s="54"/>
      <c r="D531" s="54"/>
      <c r="E531" s="53"/>
      <c r="F531" s="53"/>
      <c r="G531" s="53"/>
    </row>
    <row r="532" spans="3:7" x14ac:dyDescent="0.3">
      <c r="C532" s="54"/>
      <c r="D532" s="54"/>
      <c r="E532" s="53"/>
      <c r="F532" s="53"/>
      <c r="G532" s="53"/>
    </row>
    <row r="533" spans="3:7" x14ac:dyDescent="0.3">
      <c r="C533" s="54"/>
      <c r="D533" s="54"/>
      <c r="E533" s="53"/>
      <c r="F533" s="53"/>
      <c r="G533" s="53"/>
    </row>
    <row r="534" spans="3:7" x14ac:dyDescent="0.3">
      <c r="C534" s="54"/>
      <c r="D534" s="54"/>
      <c r="E534" s="53"/>
      <c r="F534" s="53"/>
      <c r="G534" s="53"/>
    </row>
    <row r="535" spans="3:7" x14ac:dyDescent="0.3">
      <c r="C535" s="54"/>
      <c r="D535" s="54"/>
      <c r="E535" s="53"/>
      <c r="F535" s="53"/>
      <c r="G535" s="53"/>
    </row>
    <row r="536" spans="3:7" x14ac:dyDescent="0.3">
      <c r="C536" s="54"/>
      <c r="D536" s="54"/>
      <c r="E536" s="53"/>
      <c r="F536" s="53"/>
      <c r="G536" s="53"/>
    </row>
    <row r="537" spans="3:7" x14ac:dyDescent="0.3">
      <c r="C537" s="54"/>
      <c r="D537" s="54"/>
      <c r="E537" s="53"/>
      <c r="F537" s="53"/>
      <c r="G537" s="53"/>
    </row>
    <row r="538" spans="3:7" x14ac:dyDescent="0.3">
      <c r="C538" s="54"/>
      <c r="D538" s="54"/>
      <c r="E538" s="53"/>
      <c r="F538" s="53"/>
      <c r="G538" s="53"/>
    </row>
    <row r="539" spans="3:7" x14ac:dyDescent="0.3">
      <c r="C539" s="54"/>
      <c r="D539" s="54"/>
      <c r="E539" s="53"/>
      <c r="F539" s="53"/>
      <c r="G539" s="53"/>
    </row>
    <row r="540" spans="3:7" x14ac:dyDescent="0.3">
      <c r="C540" s="54"/>
      <c r="D540" s="54"/>
      <c r="E540" s="53"/>
      <c r="F540" s="53"/>
      <c r="G540" s="53"/>
    </row>
    <row r="541" spans="3:7" x14ac:dyDescent="0.3">
      <c r="C541" s="54"/>
      <c r="D541" s="54"/>
      <c r="E541" s="53"/>
      <c r="F541" s="53"/>
      <c r="G541" s="53"/>
    </row>
    <row r="542" spans="3:7" x14ac:dyDescent="0.3">
      <c r="C542" s="54"/>
      <c r="D542" s="54"/>
      <c r="E542" s="53"/>
      <c r="F542" s="53"/>
      <c r="G542" s="53"/>
    </row>
    <row r="543" spans="3:7" x14ac:dyDescent="0.3">
      <c r="C543" s="54"/>
      <c r="D543" s="54"/>
      <c r="E543" s="53"/>
      <c r="F543" s="53"/>
      <c r="G543" s="53"/>
    </row>
    <row r="544" spans="3:7" x14ac:dyDescent="0.3">
      <c r="C544" s="54"/>
      <c r="D544" s="54"/>
      <c r="E544" s="53"/>
      <c r="F544" s="53"/>
      <c r="G544" s="53"/>
    </row>
    <row r="545" spans="3:7" x14ac:dyDescent="0.3">
      <c r="C545" s="54"/>
      <c r="D545" s="54"/>
      <c r="E545" s="53"/>
      <c r="F545" s="53"/>
      <c r="G545" s="53"/>
    </row>
    <row r="546" spans="3:7" x14ac:dyDescent="0.3">
      <c r="C546" s="54"/>
      <c r="D546" s="54"/>
      <c r="E546" s="53"/>
      <c r="F546" s="53"/>
      <c r="G546" s="53"/>
    </row>
    <row r="547" spans="3:7" x14ac:dyDescent="0.3">
      <c r="C547" s="54"/>
      <c r="D547" s="54"/>
      <c r="E547" s="53"/>
      <c r="F547" s="53"/>
      <c r="G547" s="53"/>
    </row>
    <row r="548" spans="3:7" x14ac:dyDescent="0.3">
      <c r="C548" s="54"/>
      <c r="D548" s="54"/>
      <c r="E548" s="53"/>
      <c r="F548" s="53"/>
      <c r="G548" s="53"/>
    </row>
    <row r="549" spans="3:7" x14ac:dyDescent="0.3">
      <c r="C549" s="54"/>
      <c r="D549" s="54"/>
      <c r="E549" s="53"/>
      <c r="F549" s="53"/>
      <c r="G549" s="53"/>
    </row>
    <row r="550" spans="3:7" x14ac:dyDescent="0.3">
      <c r="C550" s="54"/>
      <c r="D550" s="54"/>
      <c r="E550" s="53"/>
      <c r="F550" s="53"/>
      <c r="G550" s="53"/>
    </row>
    <row r="551" spans="3:7" x14ac:dyDescent="0.3">
      <c r="C551" s="54"/>
      <c r="D551" s="54"/>
      <c r="E551" s="53"/>
      <c r="F551" s="53"/>
      <c r="G551" s="53"/>
    </row>
    <row r="552" spans="3:7" x14ac:dyDescent="0.3">
      <c r="C552" s="54"/>
      <c r="D552" s="54"/>
      <c r="E552" s="53"/>
      <c r="F552" s="53"/>
      <c r="G552" s="53"/>
    </row>
    <row r="553" spans="3:7" x14ac:dyDescent="0.3">
      <c r="C553" s="54"/>
      <c r="D553" s="54"/>
      <c r="E553" s="53"/>
      <c r="F553" s="53"/>
      <c r="G553" s="53"/>
    </row>
    <row r="554" spans="3:7" x14ac:dyDescent="0.3">
      <c r="C554" s="54"/>
      <c r="D554" s="54"/>
      <c r="E554" s="53"/>
      <c r="F554" s="53"/>
      <c r="G554" s="53"/>
    </row>
    <row r="555" spans="3:7" x14ac:dyDescent="0.3">
      <c r="C555" s="54"/>
      <c r="D555" s="54"/>
      <c r="E555" s="53"/>
      <c r="F555" s="53"/>
      <c r="G555" s="53"/>
    </row>
    <row r="556" spans="3:7" x14ac:dyDescent="0.3">
      <c r="C556" s="54"/>
      <c r="D556" s="54"/>
      <c r="E556" s="53"/>
      <c r="F556" s="53"/>
      <c r="G556" s="53"/>
    </row>
    <row r="557" spans="3:7" x14ac:dyDescent="0.3">
      <c r="C557" s="54"/>
      <c r="D557" s="54"/>
      <c r="E557" s="53"/>
      <c r="F557" s="53"/>
      <c r="G557" s="53"/>
    </row>
    <row r="558" spans="3:7" x14ac:dyDescent="0.3">
      <c r="C558" s="54"/>
      <c r="D558" s="54"/>
      <c r="E558" s="53"/>
      <c r="F558" s="53"/>
      <c r="G558" s="53"/>
    </row>
    <row r="559" spans="3:7" x14ac:dyDescent="0.3">
      <c r="C559" s="54"/>
      <c r="D559" s="54"/>
      <c r="E559" s="53"/>
      <c r="F559" s="53"/>
      <c r="G559" s="53"/>
    </row>
    <row r="560" spans="3:7" x14ac:dyDescent="0.3">
      <c r="C560" s="54"/>
      <c r="D560" s="54"/>
      <c r="E560" s="53"/>
      <c r="F560" s="53"/>
      <c r="G560" s="53"/>
    </row>
    <row r="561" spans="3:7" x14ac:dyDescent="0.3">
      <c r="C561" s="54"/>
      <c r="D561" s="54"/>
      <c r="E561" s="53"/>
      <c r="F561" s="53"/>
      <c r="G561" s="53"/>
    </row>
    <row r="562" spans="3:7" x14ac:dyDescent="0.3">
      <c r="C562" s="54"/>
      <c r="D562" s="54"/>
      <c r="E562" s="53"/>
      <c r="F562" s="53"/>
      <c r="G562" s="53"/>
    </row>
    <row r="563" spans="3:7" x14ac:dyDescent="0.3">
      <c r="C563" s="54"/>
      <c r="D563" s="54"/>
      <c r="E563" s="53"/>
      <c r="F563" s="53"/>
      <c r="G563" s="53"/>
    </row>
    <row r="564" spans="3:7" x14ac:dyDescent="0.3">
      <c r="C564" s="54"/>
      <c r="D564" s="54"/>
      <c r="E564" s="53"/>
      <c r="F564" s="53"/>
      <c r="G564" s="53"/>
    </row>
    <row r="565" spans="3:7" x14ac:dyDescent="0.3">
      <c r="C565" s="54"/>
      <c r="D565" s="54"/>
      <c r="E565" s="53"/>
      <c r="F565" s="53"/>
      <c r="G565" s="53"/>
    </row>
    <row r="566" spans="3:7" x14ac:dyDescent="0.3">
      <c r="C566" s="54"/>
      <c r="D566" s="54"/>
      <c r="E566" s="53"/>
      <c r="F566" s="53"/>
      <c r="G566" s="53"/>
    </row>
    <row r="567" spans="3:7" x14ac:dyDescent="0.3">
      <c r="C567" s="54"/>
      <c r="D567" s="54"/>
      <c r="E567" s="53"/>
      <c r="F567" s="53"/>
      <c r="G567" s="53"/>
    </row>
    <row r="568" spans="3:7" x14ac:dyDescent="0.3">
      <c r="C568" s="54"/>
      <c r="D568" s="54"/>
      <c r="E568" s="53"/>
      <c r="F568" s="53"/>
      <c r="G568" s="53"/>
    </row>
    <row r="569" spans="3:7" x14ac:dyDescent="0.3">
      <c r="C569" s="54"/>
      <c r="D569" s="54"/>
      <c r="E569" s="53"/>
      <c r="F569" s="53"/>
      <c r="G569" s="53"/>
    </row>
    <row r="570" spans="3:7" x14ac:dyDescent="0.3">
      <c r="C570" s="54"/>
      <c r="D570" s="54"/>
      <c r="E570" s="53"/>
      <c r="F570" s="53"/>
      <c r="G570" s="53"/>
    </row>
    <row r="571" spans="3:7" x14ac:dyDescent="0.3">
      <c r="C571" s="54"/>
      <c r="D571" s="54"/>
      <c r="E571" s="53"/>
      <c r="F571" s="53"/>
      <c r="G571" s="53"/>
    </row>
    <row r="572" spans="3:7" x14ac:dyDescent="0.3">
      <c r="C572" s="54"/>
      <c r="D572" s="54"/>
      <c r="E572" s="53"/>
      <c r="F572" s="53"/>
      <c r="G572" s="53"/>
    </row>
    <row r="573" spans="3:7" x14ac:dyDescent="0.3">
      <c r="C573" s="54"/>
      <c r="D573" s="54"/>
      <c r="E573" s="53"/>
      <c r="F573" s="53"/>
      <c r="G573" s="53"/>
    </row>
    <row r="574" spans="3:7" x14ac:dyDescent="0.3">
      <c r="C574" s="54"/>
      <c r="D574" s="54"/>
      <c r="E574" s="53"/>
      <c r="F574" s="53"/>
      <c r="G574" s="53"/>
    </row>
    <row r="575" spans="3:7" x14ac:dyDescent="0.3">
      <c r="C575" s="54"/>
      <c r="D575" s="54"/>
      <c r="E575" s="53"/>
      <c r="F575" s="53"/>
      <c r="G575" s="53"/>
    </row>
    <row r="576" spans="3:7" x14ac:dyDescent="0.3">
      <c r="C576" s="54"/>
      <c r="D576" s="54"/>
      <c r="E576" s="53"/>
      <c r="F576" s="53"/>
      <c r="G576" s="53"/>
    </row>
    <row r="577" spans="3:7" x14ac:dyDescent="0.3">
      <c r="C577" s="54"/>
      <c r="D577" s="54"/>
      <c r="E577" s="53"/>
      <c r="F577" s="53"/>
      <c r="G577" s="53"/>
    </row>
    <row r="578" spans="3:7" x14ac:dyDescent="0.3">
      <c r="C578" s="54"/>
      <c r="D578" s="54"/>
      <c r="E578" s="53"/>
      <c r="F578" s="53"/>
      <c r="G578" s="53"/>
    </row>
    <row r="579" spans="3:7" x14ac:dyDescent="0.3">
      <c r="C579" s="54"/>
      <c r="D579" s="54"/>
      <c r="E579" s="53"/>
      <c r="F579" s="53"/>
      <c r="G579" s="53"/>
    </row>
    <row r="580" spans="3:7" x14ac:dyDescent="0.3">
      <c r="C580" s="54"/>
      <c r="D580" s="54"/>
      <c r="E580" s="53"/>
      <c r="F580" s="53"/>
      <c r="G580" s="53"/>
    </row>
    <row r="581" spans="3:7" x14ac:dyDescent="0.3">
      <c r="C581" s="54"/>
      <c r="D581" s="54"/>
      <c r="E581" s="53"/>
      <c r="F581" s="53"/>
      <c r="G581" s="53"/>
    </row>
    <row r="582" spans="3:7" x14ac:dyDescent="0.3">
      <c r="C582" s="54"/>
      <c r="D582" s="54"/>
      <c r="E582" s="53"/>
      <c r="F582" s="53"/>
      <c r="G582" s="53"/>
    </row>
    <row r="583" spans="3:7" x14ac:dyDescent="0.3">
      <c r="C583" s="54"/>
      <c r="D583" s="54"/>
      <c r="E583" s="53"/>
      <c r="F583" s="53"/>
      <c r="G583" s="53"/>
    </row>
    <row r="584" spans="3:7" x14ac:dyDescent="0.3">
      <c r="C584" s="54"/>
      <c r="D584" s="54"/>
      <c r="E584" s="53"/>
      <c r="F584" s="53"/>
      <c r="G584" s="53"/>
    </row>
    <row r="585" spans="3:7" x14ac:dyDescent="0.3">
      <c r="C585" s="54"/>
      <c r="D585" s="54"/>
      <c r="E585" s="53"/>
      <c r="F585" s="53"/>
      <c r="G585" s="53"/>
    </row>
    <row r="586" spans="3:7" x14ac:dyDescent="0.3">
      <c r="C586" s="54"/>
      <c r="D586" s="54"/>
      <c r="E586" s="53"/>
      <c r="F586" s="53"/>
      <c r="G586" s="53"/>
    </row>
    <row r="587" spans="3:7" x14ac:dyDescent="0.3">
      <c r="C587" s="54"/>
      <c r="D587" s="54"/>
      <c r="E587" s="53"/>
      <c r="F587" s="53"/>
      <c r="G587" s="53"/>
    </row>
    <row r="588" spans="3:7" x14ac:dyDescent="0.3">
      <c r="C588" s="54"/>
      <c r="D588" s="54"/>
      <c r="E588" s="53"/>
      <c r="F588" s="53"/>
      <c r="G588" s="53"/>
    </row>
    <row r="589" spans="3:7" x14ac:dyDescent="0.3">
      <c r="C589" s="54"/>
      <c r="D589" s="54"/>
      <c r="E589" s="53"/>
      <c r="F589" s="53"/>
      <c r="G589" s="53"/>
    </row>
    <row r="590" spans="3:7" x14ac:dyDescent="0.3">
      <c r="C590" s="54"/>
      <c r="D590" s="54"/>
      <c r="E590" s="53"/>
      <c r="F590" s="53"/>
      <c r="G590" s="53"/>
    </row>
    <row r="591" spans="3:7" x14ac:dyDescent="0.3">
      <c r="C591" s="54"/>
      <c r="D591" s="54"/>
      <c r="E591" s="53"/>
      <c r="F591" s="53"/>
      <c r="G591" s="53"/>
    </row>
    <row r="592" spans="3:7" x14ac:dyDescent="0.3">
      <c r="C592" s="54"/>
      <c r="D592" s="54"/>
      <c r="E592" s="53"/>
      <c r="F592" s="53"/>
      <c r="G592" s="53"/>
    </row>
    <row r="593" spans="3:7" x14ac:dyDescent="0.3">
      <c r="C593" s="54"/>
      <c r="D593" s="54"/>
      <c r="E593" s="53"/>
      <c r="F593" s="53"/>
      <c r="G593" s="53"/>
    </row>
    <row r="594" spans="3:7" x14ac:dyDescent="0.3">
      <c r="C594" s="54"/>
      <c r="D594" s="54"/>
      <c r="E594" s="53"/>
      <c r="F594" s="53"/>
      <c r="G594" s="53"/>
    </row>
    <row r="595" spans="3:7" x14ac:dyDescent="0.3">
      <c r="C595" s="54"/>
      <c r="D595" s="54"/>
      <c r="E595" s="53"/>
      <c r="F595" s="53"/>
      <c r="G595" s="53"/>
    </row>
    <row r="596" spans="3:7" x14ac:dyDescent="0.3">
      <c r="C596" s="54"/>
      <c r="D596" s="54"/>
      <c r="E596" s="53"/>
      <c r="F596" s="53"/>
      <c r="G596" s="53"/>
    </row>
    <row r="597" spans="3:7" x14ac:dyDescent="0.3">
      <c r="C597" s="54"/>
      <c r="D597" s="54"/>
      <c r="E597" s="53"/>
      <c r="F597" s="53"/>
      <c r="G597" s="53"/>
    </row>
    <row r="598" spans="3:7" x14ac:dyDescent="0.3">
      <c r="C598" s="54"/>
      <c r="D598" s="54"/>
      <c r="E598" s="53"/>
      <c r="F598" s="53"/>
      <c r="G598" s="53"/>
    </row>
    <row r="599" spans="3:7" x14ac:dyDescent="0.3">
      <c r="C599" s="54"/>
      <c r="D599" s="54"/>
      <c r="E599" s="53"/>
      <c r="F599" s="53"/>
      <c r="G599" s="53"/>
    </row>
    <row r="600" spans="3:7" x14ac:dyDescent="0.3">
      <c r="C600" s="54"/>
      <c r="D600" s="54"/>
      <c r="E600" s="53"/>
      <c r="F600" s="53"/>
      <c r="G600" s="53"/>
    </row>
    <row r="601" spans="3:7" x14ac:dyDescent="0.3">
      <c r="C601" s="54"/>
      <c r="D601" s="54"/>
      <c r="E601" s="53"/>
      <c r="F601" s="53"/>
      <c r="G601" s="53"/>
    </row>
    <row r="602" spans="3:7" x14ac:dyDescent="0.3">
      <c r="C602" s="54"/>
      <c r="D602" s="54"/>
      <c r="E602" s="53"/>
      <c r="F602" s="53"/>
      <c r="G602" s="53"/>
    </row>
    <row r="603" spans="3:7" x14ac:dyDescent="0.3">
      <c r="C603" s="54"/>
      <c r="D603" s="54"/>
      <c r="E603" s="53"/>
      <c r="F603" s="53"/>
      <c r="G603" s="53"/>
    </row>
    <row r="604" spans="3:7" x14ac:dyDescent="0.3">
      <c r="C604" s="54"/>
      <c r="D604" s="54"/>
      <c r="E604" s="53"/>
      <c r="F604" s="53"/>
      <c r="G604" s="53"/>
    </row>
    <row r="605" spans="3:7" x14ac:dyDescent="0.3">
      <c r="C605" s="54"/>
      <c r="D605" s="54"/>
      <c r="E605" s="53"/>
      <c r="F605" s="53"/>
      <c r="G605" s="53"/>
    </row>
    <row r="606" spans="3:7" x14ac:dyDescent="0.3">
      <c r="C606" s="54"/>
      <c r="D606" s="54"/>
      <c r="E606" s="53"/>
      <c r="F606" s="53"/>
      <c r="G606" s="53"/>
    </row>
    <row r="607" spans="3:7" x14ac:dyDescent="0.3">
      <c r="C607" s="54"/>
      <c r="D607" s="54"/>
      <c r="E607" s="53"/>
      <c r="F607" s="53"/>
      <c r="G607" s="53"/>
    </row>
    <row r="608" spans="3:7" x14ac:dyDescent="0.3">
      <c r="C608" s="54"/>
      <c r="D608" s="54"/>
      <c r="E608" s="53"/>
      <c r="F608" s="53"/>
      <c r="G608" s="53"/>
    </row>
    <row r="609" spans="3:7" x14ac:dyDescent="0.3">
      <c r="C609" s="54"/>
      <c r="D609" s="54"/>
      <c r="E609" s="53"/>
      <c r="F609" s="53"/>
      <c r="G609" s="53"/>
    </row>
    <row r="610" spans="3:7" x14ac:dyDescent="0.3">
      <c r="C610" s="54"/>
      <c r="D610" s="54"/>
      <c r="E610" s="53"/>
      <c r="F610" s="53"/>
      <c r="G610" s="53"/>
    </row>
    <row r="611" spans="3:7" x14ac:dyDescent="0.3">
      <c r="C611" s="54"/>
      <c r="D611" s="54"/>
      <c r="E611" s="53"/>
      <c r="F611" s="53"/>
      <c r="G611" s="53"/>
    </row>
    <row r="612" spans="3:7" x14ac:dyDescent="0.3">
      <c r="C612" s="54"/>
      <c r="D612" s="54"/>
      <c r="E612" s="53"/>
      <c r="F612" s="53"/>
      <c r="G612" s="53"/>
    </row>
    <row r="613" spans="3:7" x14ac:dyDescent="0.3">
      <c r="C613" s="54"/>
      <c r="D613" s="54"/>
      <c r="E613" s="53"/>
      <c r="F613" s="53"/>
      <c r="G613" s="53"/>
    </row>
    <row r="614" spans="3:7" x14ac:dyDescent="0.3">
      <c r="C614" s="54"/>
      <c r="D614" s="54"/>
      <c r="E614" s="53"/>
      <c r="F614" s="53"/>
      <c r="G614" s="53"/>
    </row>
    <row r="615" spans="3:7" x14ac:dyDescent="0.3">
      <c r="C615" s="54"/>
      <c r="D615" s="54"/>
      <c r="E615" s="53"/>
      <c r="F615" s="53"/>
      <c r="G615" s="53"/>
    </row>
    <row r="616" spans="3:7" x14ac:dyDescent="0.3">
      <c r="C616" s="54"/>
      <c r="D616" s="54"/>
      <c r="E616" s="53"/>
      <c r="F616" s="53"/>
      <c r="G616" s="53"/>
    </row>
    <row r="617" spans="3:7" x14ac:dyDescent="0.3">
      <c r="C617" s="54"/>
      <c r="D617" s="54"/>
      <c r="E617" s="53"/>
      <c r="F617" s="53"/>
      <c r="G617" s="53"/>
    </row>
    <row r="618" spans="3:7" x14ac:dyDescent="0.3">
      <c r="C618" s="54"/>
      <c r="D618" s="54"/>
      <c r="E618" s="53"/>
      <c r="F618" s="53"/>
      <c r="G618" s="53"/>
    </row>
    <row r="619" spans="3:7" x14ac:dyDescent="0.3">
      <c r="C619" s="54"/>
      <c r="D619" s="54"/>
      <c r="E619" s="53"/>
      <c r="F619" s="53"/>
      <c r="G619" s="53"/>
    </row>
    <row r="620" spans="3:7" x14ac:dyDescent="0.3">
      <c r="C620" s="54"/>
      <c r="D620" s="54"/>
      <c r="E620" s="53"/>
      <c r="F620" s="53"/>
      <c r="G620" s="53"/>
    </row>
    <row r="621" spans="3:7" x14ac:dyDescent="0.3">
      <c r="C621" s="54"/>
      <c r="D621" s="54"/>
      <c r="E621" s="53"/>
      <c r="F621" s="53"/>
      <c r="G621" s="53"/>
    </row>
    <row r="622" spans="3:7" x14ac:dyDescent="0.3">
      <c r="C622" s="54"/>
      <c r="D622" s="54"/>
      <c r="E622" s="53"/>
      <c r="F622" s="53"/>
      <c r="G622" s="53"/>
    </row>
    <row r="623" spans="3:7" x14ac:dyDescent="0.3">
      <c r="C623" s="54"/>
      <c r="D623" s="54"/>
      <c r="E623" s="53"/>
      <c r="F623" s="53"/>
      <c r="G623" s="53"/>
    </row>
    <row r="624" spans="3:7" x14ac:dyDescent="0.3">
      <c r="C624" s="54"/>
      <c r="D624" s="54"/>
      <c r="E624" s="53"/>
      <c r="F624" s="53"/>
      <c r="G624" s="53"/>
    </row>
    <row r="625" spans="3:7" x14ac:dyDescent="0.3">
      <c r="C625" s="54"/>
      <c r="D625" s="54"/>
      <c r="E625" s="53"/>
      <c r="F625" s="53"/>
      <c r="G625" s="53"/>
    </row>
    <row r="626" spans="3:7" x14ac:dyDescent="0.3">
      <c r="C626" s="54"/>
      <c r="D626" s="54"/>
      <c r="E626" s="53"/>
      <c r="F626" s="53"/>
      <c r="G626" s="53"/>
    </row>
    <row r="627" spans="3:7" x14ac:dyDescent="0.3">
      <c r="C627" s="54"/>
      <c r="D627" s="54"/>
      <c r="E627" s="53"/>
      <c r="F627" s="53"/>
      <c r="G627" s="53"/>
    </row>
    <row r="628" spans="3:7" x14ac:dyDescent="0.3">
      <c r="C628" s="54"/>
      <c r="D628" s="54"/>
      <c r="E628" s="53"/>
      <c r="F628" s="53"/>
      <c r="G628" s="53"/>
    </row>
    <row r="629" spans="3:7" x14ac:dyDescent="0.3">
      <c r="C629" s="54"/>
      <c r="D629" s="54"/>
      <c r="E629" s="53"/>
      <c r="F629" s="53"/>
      <c r="G629" s="53"/>
    </row>
    <row r="630" spans="3:7" x14ac:dyDescent="0.3">
      <c r="C630" s="54"/>
      <c r="D630" s="54"/>
      <c r="E630" s="53"/>
      <c r="F630" s="53"/>
      <c r="G630" s="53"/>
    </row>
    <row r="631" spans="3:7" x14ac:dyDescent="0.3">
      <c r="C631" s="54"/>
      <c r="D631" s="54"/>
      <c r="E631" s="53"/>
      <c r="F631" s="53"/>
      <c r="G631" s="53"/>
    </row>
    <row r="632" spans="3:7" x14ac:dyDescent="0.3">
      <c r="C632" s="54"/>
      <c r="D632" s="54"/>
      <c r="E632" s="53"/>
      <c r="F632" s="53"/>
      <c r="G632" s="53"/>
    </row>
    <row r="633" spans="3:7" x14ac:dyDescent="0.3">
      <c r="C633" s="54"/>
      <c r="D633" s="54"/>
      <c r="E633" s="53"/>
      <c r="F633" s="53"/>
      <c r="G633" s="53"/>
    </row>
    <row r="634" spans="3:7" x14ac:dyDescent="0.3">
      <c r="C634" s="54"/>
      <c r="D634" s="54"/>
      <c r="E634" s="53"/>
      <c r="F634" s="53"/>
      <c r="G634" s="53"/>
    </row>
    <row r="635" spans="3:7" x14ac:dyDescent="0.3">
      <c r="C635" s="54"/>
      <c r="D635" s="54"/>
      <c r="E635" s="53"/>
      <c r="F635" s="53"/>
      <c r="G635" s="53"/>
    </row>
    <row r="636" spans="3:7" x14ac:dyDescent="0.3">
      <c r="C636" s="54"/>
      <c r="D636" s="54"/>
      <c r="E636" s="53"/>
      <c r="F636" s="53"/>
      <c r="G636" s="53"/>
    </row>
    <row r="637" spans="3:7" x14ac:dyDescent="0.3">
      <c r="C637" s="54"/>
      <c r="D637" s="54"/>
      <c r="E637" s="53"/>
      <c r="F637" s="53"/>
      <c r="G637" s="53"/>
    </row>
    <row r="638" spans="3:7" x14ac:dyDescent="0.3">
      <c r="C638" s="54"/>
      <c r="D638" s="54"/>
      <c r="E638" s="53"/>
      <c r="F638" s="53"/>
      <c r="G638" s="53"/>
    </row>
    <row r="639" spans="3:7" x14ac:dyDescent="0.3">
      <c r="C639" s="54"/>
      <c r="D639" s="54"/>
      <c r="E639" s="53"/>
      <c r="F639" s="53"/>
      <c r="G639" s="53"/>
    </row>
    <row r="640" spans="3:7" x14ac:dyDescent="0.3">
      <c r="C640" s="54"/>
      <c r="D640" s="54"/>
      <c r="E640" s="53"/>
      <c r="F640" s="53"/>
      <c r="G640" s="53"/>
    </row>
    <row r="641" spans="3:7" x14ac:dyDescent="0.3">
      <c r="C641" s="54"/>
      <c r="D641" s="54"/>
      <c r="E641" s="53"/>
      <c r="F641" s="53"/>
      <c r="G641" s="53"/>
    </row>
    <row r="642" spans="3:7" x14ac:dyDescent="0.3">
      <c r="C642" s="54"/>
      <c r="D642" s="54"/>
      <c r="E642" s="53"/>
      <c r="F642" s="53"/>
      <c r="G642" s="53"/>
    </row>
    <row r="643" spans="3:7" x14ac:dyDescent="0.3">
      <c r="C643" s="54"/>
      <c r="D643" s="54"/>
      <c r="E643" s="53"/>
      <c r="F643" s="53"/>
      <c r="G643" s="53"/>
    </row>
    <row r="644" spans="3:7" x14ac:dyDescent="0.3">
      <c r="C644" s="54"/>
      <c r="D644" s="54"/>
      <c r="E644" s="53"/>
      <c r="F644" s="53"/>
      <c r="G644" s="53"/>
    </row>
    <row r="645" spans="3:7" x14ac:dyDescent="0.3">
      <c r="C645" s="54"/>
      <c r="D645" s="54"/>
      <c r="E645" s="53"/>
      <c r="F645" s="53"/>
      <c r="G645" s="53"/>
    </row>
    <row r="646" spans="3:7" x14ac:dyDescent="0.3">
      <c r="C646" s="54"/>
      <c r="D646" s="54"/>
      <c r="E646" s="53"/>
      <c r="F646" s="53"/>
      <c r="G646" s="53"/>
    </row>
    <row r="647" spans="3:7" x14ac:dyDescent="0.3">
      <c r="C647" s="54"/>
      <c r="D647" s="54"/>
      <c r="E647" s="53"/>
      <c r="F647" s="53"/>
      <c r="G647" s="53"/>
    </row>
    <row r="648" spans="3:7" x14ac:dyDescent="0.3">
      <c r="C648" s="54"/>
      <c r="D648" s="54"/>
      <c r="E648" s="53"/>
      <c r="F648" s="53"/>
      <c r="G648" s="53"/>
    </row>
    <row r="649" spans="3:7" x14ac:dyDescent="0.3">
      <c r="C649" s="54"/>
      <c r="D649" s="54"/>
      <c r="E649" s="53"/>
      <c r="F649" s="53"/>
      <c r="G649" s="53"/>
    </row>
    <row r="650" spans="3:7" x14ac:dyDescent="0.3">
      <c r="C650" s="54"/>
      <c r="D650" s="54"/>
      <c r="E650" s="53"/>
      <c r="F650" s="53"/>
      <c r="G650" s="53"/>
    </row>
    <row r="651" spans="3:7" x14ac:dyDescent="0.3">
      <c r="C651" s="54"/>
      <c r="D651" s="54"/>
      <c r="E651" s="53"/>
      <c r="F651" s="53"/>
      <c r="G651" s="53"/>
    </row>
    <row r="652" spans="3:7" x14ac:dyDescent="0.3">
      <c r="C652" s="54"/>
      <c r="D652" s="54"/>
      <c r="E652" s="53"/>
      <c r="F652" s="53"/>
      <c r="G652" s="53"/>
    </row>
    <row r="653" spans="3:7" x14ac:dyDescent="0.3">
      <c r="C653" s="54"/>
      <c r="D653" s="54"/>
      <c r="E653" s="53"/>
      <c r="F653" s="53"/>
      <c r="G653" s="53"/>
    </row>
    <row r="654" spans="3:7" x14ac:dyDescent="0.3">
      <c r="C654" s="54"/>
      <c r="D654" s="54"/>
      <c r="E654" s="53"/>
      <c r="F654" s="53"/>
      <c r="G654" s="53"/>
    </row>
    <row r="655" spans="3:7" x14ac:dyDescent="0.3">
      <c r="C655" s="54"/>
      <c r="D655" s="54"/>
      <c r="E655" s="53"/>
      <c r="F655" s="53"/>
      <c r="G655" s="53"/>
    </row>
    <row r="656" spans="3:7" x14ac:dyDescent="0.3">
      <c r="C656" s="54"/>
      <c r="D656" s="54"/>
      <c r="E656" s="53"/>
      <c r="F656" s="53"/>
      <c r="G656" s="53"/>
    </row>
    <row r="657" spans="3:7" x14ac:dyDescent="0.3">
      <c r="C657" s="54"/>
      <c r="D657" s="54"/>
      <c r="E657" s="53"/>
      <c r="F657" s="53"/>
      <c r="G657" s="53"/>
    </row>
    <row r="658" spans="3:7" x14ac:dyDescent="0.3">
      <c r="C658" s="54"/>
      <c r="D658" s="54"/>
      <c r="E658" s="53"/>
      <c r="F658" s="53"/>
      <c r="G658" s="53"/>
    </row>
    <row r="659" spans="3:7" x14ac:dyDescent="0.3">
      <c r="C659" s="54"/>
      <c r="D659" s="54"/>
      <c r="E659" s="53"/>
      <c r="F659" s="53"/>
      <c r="G659" s="53"/>
    </row>
    <row r="660" spans="3:7" x14ac:dyDescent="0.3">
      <c r="C660" s="54"/>
      <c r="D660" s="54"/>
      <c r="E660" s="53"/>
      <c r="F660" s="53"/>
      <c r="G660" s="53"/>
    </row>
    <row r="661" spans="3:7" x14ac:dyDescent="0.3">
      <c r="C661" s="54"/>
      <c r="D661" s="54"/>
      <c r="E661" s="53"/>
      <c r="F661" s="53"/>
      <c r="G661" s="53"/>
    </row>
    <row r="662" spans="3:7" x14ac:dyDescent="0.3">
      <c r="C662" s="54"/>
      <c r="D662" s="54"/>
      <c r="E662" s="53"/>
      <c r="F662" s="53"/>
      <c r="G662" s="53"/>
    </row>
    <row r="663" spans="3:7" x14ac:dyDescent="0.3">
      <c r="C663" s="54"/>
      <c r="D663" s="54"/>
      <c r="E663" s="53"/>
      <c r="F663" s="53"/>
      <c r="G663" s="53"/>
    </row>
    <row r="664" spans="3:7" x14ac:dyDescent="0.3">
      <c r="C664" s="54"/>
      <c r="D664" s="54"/>
      <c r="E664" s="53"/>
      <c r="F664" s="53"/>
      <c r="G664" s="53"/>
    </row>
    <row r="665" spans="3:7" x14ac:dyDescent="0.3">
      <c r="C665" s="54"/>
      <c r="D665" s="54"/>
      <c r="E665" s="53"/>
      <c r="F665" s="53"/>
      <c r="G665" s="53"/>
    </row>
    <row r="666" spans="3:7" x14ac:dyDescent="0.3">
      <c r="C666" s="54"/>
      <c r="D666" s="54"/>
      <c r="E666" s="53"/>
      <c r="F666" s="53"/>
      <c r="G666" s="53"/>
    </row>
    <row r="667" spans="3:7" x14ac:dyDescent="0.3">
      <c r="C667" s="54"/>
      <c r="D667" s="54"/>
      <c r="E667" s="53"/>
      <c r="F667" s="53"/>
      <c r="G667" s="53"/>
    </row>
    <row r="668" spans="3:7" x14ac:dyDescent="0.3">
      <c r="C668" s="54"/>
      <c r="D668" s="54"/>
      <c r="E668" s="53"/>
      <c r="F668" s="53"/>
      <c r="G668" s="53"/>
    </row>
    <row r="669" spans="3:7" x14ac:dyDescent="0.3">
      <c r="C669" s="54"/>
      <c r="D669" s="54"/>
      <c r="E669" s="53"/>
      <c r="F669" s="53"/>
      <c r="G669" s="53"/>
    </row>
    <row r="670" spans="3:7" x14ac:dyDescent="0.3">
      <c r="C670" s="54"/>
      <c r="D670" s="54"/>
      <c r="E670" s="53"/>
      <c r="F670" s="53"/>
      <c r="G670" s="53"/>
    </row>
    <row r="671" spans="3:7" x14ac:dyDescent="0.3">
      <c r="C671" s="54"/>
      <c r="D671" s="54"/>
      <c r="E671" s="53"/>
      <c r="F671" s="53"/>
      <c r="G671" s="53"/>
    </row>
    <row r="672" spans="3:7" x14ac:dyDescent="0.3">
      <c r="C672" s="54"/>
      <c r="D672" s="54"/>
      <c r="E672" s="53"/>
      <c r="F672" s="53"/>
      <c r="G672" s="53"/>
    </row>
    <row r="673" spans="3:7" x14ac:dyDescent="0.3">
      <c r="C673" s="54"/>
      <c r="D673" s="54"/>
      <c r="E673" s="53"/>
      <c r="F673" s="53"/>
      <c r="G673" s="53"/>
    </row>
    <row r="674" spans="3:7" x14ac:dyDescent="0.3">
      <c r="C674" s="54"/>
      <c r="D674" s="54"/>
      <c r="E674" s="53"/>
      <c r="F674" s="53"/>
      <c r="G674" s="53"/>
    </row>
    <row r="675" spans="3:7" x14ac:dyDescent="0.3">
      <c r="C675" s="54"/>
      <c r="D675" s="54"/>
      <c r="E675" s="53"/>
      <c r="F675" s="53"/>
      <c r="G675" s="53"/>
    </row>
    <row r="676" spans="3:7" x14ac:dyDescent="0.3">
      <c r="C676" s="54"/>
      <c r="D676" s="54"/>
      <c r="E676" s="53"/>
      <c r="F676" s="53"/>
      <c r="G676" s="53"/>
    </row>
    <row r="677" spans="3:7" x14ac:dyDescent="0.3">
      <c r="C677" s="54"/>
      <c r="D677" s="54"/>
      <c r="E677" s="53"/>
      <c r="F677" s="53"/>
      <c r="G677" s="53"/>
    </row>
    <row r="678" spans="3:7" x14ac:dyDescent="0.3">
      <c r="C678" s="54"/>
      <c r="D678" s="54"/>
      <c r="E678" s="53"/>
      <c r="F678" s="53"/>
      <c r="G678" s="53"/>
    </row>
    <row r="679" spans="3:7" x14ac:dyDescent="0.3">
      <c r="C679" s="54"/>
      <c r="D679" s="54"/>
      <c r="E679" s="53"/>
      <c r="F679" s="53"/>
      <c r="G679" s="53"/>
    </row>
    <row r="680" spans="3:7" x14ac:dyDescent="0.3">
      <c r="C680" s="54"/>
      <c r="D680" s="54"/>
      <c r="E680" s="53"/>
      <c r="F680" s="53"/>
      <c r="G680" s="53"/>
    </row>
    <row r="681" spans="3:7" x14ac:dyDescent="0.3">
      <c r="C681" s="54"/>
      <c r="D681" s="54"/>
      <c r="E681" s="53"/>
      <c r="F681" s="53"/>
      <c r="G681" s="53"/>
    </row>
    <row r="682" spans="3:7" x14ac:dyDescent="0.3">
      <c r="C682" s="54"/>
      <c r="D682" s="54"/>
      <c r="E682" s="53"/>
      <c r="F682" s="53"/>
      <c r="G682" s="53"/>
    </row>
    <row r="683" spans="3:7" x14ac:dyDescent="0.3">
      <c r="C683" s="54"/>
      <c r="D683" s="54"/>
      <c r="E683" s="53"/>
      <c r="F683" s="53"/>
      <c r="G683" s="53"/>
    </row>
    <row r="684" spans="3:7" x14ac:dyDescent="0.3">
      <c r="C684" s="54"/>
      <c r="D684" s="54"/>
      <c r="E684" s="53"/>
      <c r="F684" s="53"/>
      <c r="G684" s="53"/>
    </row>
    <row r="685" spans="3:7" x14ac:dyDescent="0.3">
      <c r="C685" s="54"/>
      <c r="D685" s="54"/>
      <c r="E685" s="53"/>
      <c r="F685" s="53"/>
      <c r="G685" s="53"/>
    </row>
    <row r="686" spans="3:7" x14ac:dyDescent="0.3">
      <c r="C686" s="54"/>
      <c r="D686" s="54"/>
      <c r="E686" s="53"/>
      <c r="F686" s="53"/>
      <c r="G686" s="53"/>
    </row>
    <row r="687" spans="3:7" x14ac:dyDescent="0.3">
      <c r="C687" s="54"/>
      <c r="D687" s="54"/>
      <c r="E687" s="53"/>
      <c r="F687" s="53"/>
      <c r="G687" s="53"/>
    </row>
    <row r="688" spans="3:7" x14ac:dyDescent="0.3">
      <c r="C688" s="54"/>
      <c r="D688" s="54"/>
      <c r="E688" s="53"/>
      <c r="F688" s="53"/>
      <c r="G688" s="53"/>
    </row>
    <row r="689" spans="3:7" x14ac:dyDescent="0.3">
      <c r="C689" s="54"/>
      <c r="D689" s="54"/>
      <c r="E689" s="53"/>
      <c r="F689" s="53"/>
      <c r="G689" s="53"/>
    </row>
    <row r="690" spans="3:7" x14ac:dyDescent="0.3">
      <c r="C690" s="54"/>
      <c r="D690" s="54"/>
      <c r="E690" s="53"/>
      <c r="F690" s="53"/>
      <c r="G690" s="53"/>
    </row>
    <row r="691" spans="3:7" x14ac:dyDescent="0.3">
      <c r="C691" s="54"/>
      <c r="D691" s="54"/>
      <c r="E691" s="53"/>
      <c r="F691" s="53"/>
      <c r="G691" s="53"/>
    </row>
    <row r="692" spans="3:7" x14ac:dyDescent="0.3">
      <c r="C692" s="54"/>
      <c r="D692" s="54"/>
      <c r="E692" s="53"/>
      <c r="F692" s="53"/>
      <c r="G692" s="53"/>
    </row>
    <row r="693" spans="3:7" x14ac:dyDescent="0.3">
      <c r="C693" s="54"/>
      <c r="D693" s="54"/>
      <c r="E693" s="53"/>
      <c r="F693" s="53"/>
      <c r="G693" s="53"/>
    </row>
    <row r="694" spans="3:7" x14ac:dyDescent="0.3">
      <c r="C694" s="54"/>
      <c r="D694" s="54"/>
      <c r="E694" s="53"/>
      <c r="F694" s="53"/>
      <c r="G694" s="53"/>
    </row>
    <row r="695" spans="3:7" x14ac:dyDescent="0.3">
      <c r="C695" s="54"/>
      <c r="D695" s="54"/>
      <c r="E695" s="53"/>
      <c r="F695" s="53"/>
      <c r="G695" s="53"/>
    </row>
    <row r="696" spans="3:7" x14ac:dyDescent="0.3">
      <c r="C696" s="54"/>
      <c r="D696" s="54"/>
      <c r="E696" s="53"/>
      <c r="F696" s="53"/>
      <c r="G696" s="53"/>
    </row>
    <row r="697" spans="3:7" x14ac:dyDescent="0.3">
      <c r="C697" s="54"/>
      <c r="D697" s="54"/>
      <c r="E697" s="53"/>
      <c r="F697" s="53"/>
      <c r="G697" s="53"/>
    </row>
    <row r="698" spans="3:7" x14ac:dyDescent="0.3">
      <c r="C698" s="54"/>
      <c r="D698" s="54"/>
      <c r="E698" s="53"/>
      <c r="F698" s="53"/>
      <c r="G698" s="53"/>
    </row>
    <row r="699" spans="3:7" x14ac:dyDescent="0.3">
      <c r="C699" s="54"/>
      <c r="D699" s="54"/>
      <c r="E699" s="53"/>
      <c r="F699" s="53"/>
      <c r="G699" s="53"/>
    </row>
    <row r="700" spans="3:7" x14ac:dyDescent="0.3">
      <c r="C700" s="54"/>
      <c r="D700" s="54"/>
      <c r="E700" s="53"/>
      <c r="F700" s="53"/>
      <c r="G700" s="53"/>
    </row>
    <row r="701" spans="3:7" x14ac:dyDescent="0.3">
      <c r="C701" s="54"/>
      <c r="D701" s="54"/>
      <c r="E701" s="53"/>
      <c r="F701" s="53"/>
      <c r="G701" s="53"/>
    </row>
    <row r="702" spans="3:7" x14ac:dyDescent="0.3">
      <c r="C702" s="54"/>
      <c r="D702" s="54"/>
      <c r="E702" s="53"/>
      <c r="F702" s="53"/>
      <c r="G702" s="53"/>
    </row>
    <row r="703" spans="3:7" x14ac:dyDescent="0.3">
      <c r="C703" s="54"/>
      <c r="D703" s="54"/>
      <c r="E703" s="53"/>
      <c r="F703" s="53"/>
      <c r="G703" s="53"/>
    </row>
    <row r="704" spans="3:7" x14ac:dyDescent="0.3">
      <c r="C704" s="54"/>
      <c r="D704" s="54"/>
      <c r="E704" s="53"/>
      <c r="F704" s="53"/>
      <c r="G704" s="53"/>
    </row>
    <row r="705" spans="3:7" x14ac:dyDescent="0.3">
      <c r="C705" s="54"/>
      <c r="D705" s="54"/>
      <c r="E705" s="53"/>
      <c r="F705" s="53"/>
      <c r="G705" s="53"/>
    </row>
    <row r="706" spans="3:7" x14ac:dyDescent="0.3">
      <c r="C706" s="54"/>
      <c r="D706" s="54"/>
      <c r="E706" s="53"/>
      <c r="F706" s="53"/>
      <c r="G706" s="53"/>
    </row>
    <row r="707" spans="3:7" x14ac:dyDescent="0.3">
      <c r="C707" s="54"/>
      <c r="D707" s="54"/>
      <c r="E707" s="53"/>
      <c r="F707" s="53"/>
      <c r="G707" s="53"/>
    </row>
    <row r="708" spans="3:7" x14ac:dyDescent="0.3">
      <c r="C708" s="54"/>
      <c r="D708" s="54"/>
      <c r="E708" s="53"/>
      <c r="F708" s="53"/>
      <c r="G708" s="53"/>
    </row>
    <row r="709" spans="3:7" x14ac:dyDescent="0.3">
      <c r="C709" s="54"/>
      <c r="D709" s="54"/>
      <c r="E709" s="53"/>
      <c r="F709" s="53"/>
      <c r="G709" s="53"/>
    </row>
    <row r="710" spans="3:7" x14ac:dyDescent="0.3">
      <c r="C710" s="54"/>
      <c r="D710" s="54"/>
      <c r="E710" s="53"/>
      <c r="F710" s="53"/>
      <c r="G710" s="53"/>
    </row>
    <row r="711" spans="3:7" x14ac:dyDescent="0.3">
      <c r="C711" s="54"/>
      <c r="D711" s="54"/>
      <c r="E711" s="53"/>
      <c r="F711" s="53"/>
      <c r="G711" s="53"/>
    </row>
    <row r="712" spans="3:7" x14ac:dyDescent="0.3">
      <c r="C712" s="54"/>
      <c r="D712" s="54"/>
      <c r="E712" s="53"/>
      <c r="F712" s="53"/>
      <c r="G712" s="53"/>
    </row>
    <row r="713" spans="3:7" x14ac:dyDescent="0.3">
      <c r="C713" s="54"/>
      <c r="D713" s="54"/>
      <c r="E713" s="53"/>
      <c r="F713" s="53"/>
      <c r="G713" s="53"/>
    </row>
    <row r="714" spans="3:7" x14ac:dyDescent="0.3">
      <c r="C714" s="54"/>
      <c r="D714" s="54"/>
      <c r="E714" s="53"/>
      <c r="F714" s="53"/>
      <c r="G714" s="53"/>
    </row>
    <row r="715" spans="3:7" x14ac:dyDescent="0.3">
      <c r="C715" s="54"/>
      <c r="D715" s="54"/>
      <c r="E715" s="53"/>
      <c r="F715" s="53"/>
      <c r="G715" s="53"/>
    </row>
    <row r="716" spans="3:7" x14ac:dyDescent="0.3">
      <c r="C716" s="54"/>
      <c r="D716" s="54"/>
      <c r="E716" s="53"/>
      <c r="F716" s="53"/>
      <c r="G716" s="53"/>
    </row>
    <row r="717" spans="3:7" x14ac:dyDescent="0.3">
      <c r="C717" s="54"/>
      <c r="D717" s="54"/>
      <c r="E717" s="53"/>
      <c r="F717" s="53"/>
      <c r="G717" s="53"/>
    </row>
    <row r="718" spans="3:7" x14ac:dyDescent="0.3">
      <c r="C718" s="54"/>
      <c r="D718" s="54"/>
      <c r="E718" s="53"/>
      <c r="F718" s="53"/>
      <c r="G718" s="53"/>
    </row>
    <row r="719" spans="3:7" x14ac:dyDescent="0.3">
      <c r="C719" s="54"/>
      <c r="D719" s="54"/>
      <c r="E719" s="53"/>
      <c r="F719" s="53"/>
      <c r="G719" s="53"/>
    </row>
    <row r="720" spans="3:7" x14ac:dyDescent="0.3">
      <c r="C720" s="54"/>
      <c r="D720" s="54"/>
      <c r="E720" s="53"/>
      <c r="F720" s="53"/>
      <c r="G720" s="53"/>
    </row>
    <row r="721" spans="3:7" x14ac:dyDescent="0.3">
      <c r="C721" s="54"/>
      <c r="D721" s="54"/>
      <c r="E721" s="53"/>
      <c r="F721" s="53"/>
      <c r="G721" s="53"/>
    </row>
    <row r="722" spans="3:7" x14ac:dyDescent="0.3">
      <c r="C722" s="54"/>
      <c r="D722" s="54"/>
      <c r="E722" s="53"/>
      <c r="F722" s="53"/>
      <c r="G722" s="53"/>
    </row>
    <row r="723" spans="3:7" x14ac:dyDescent="0.3">
      <c r="C723" s="54"/>
      <c r="D723" s="54"/>
      <c r="E723" s="53"/>
      <c r="F723" s="53"/>
      <c r="G723" s="53"/>
    </row>
    <row r="724" spans="3:7" x14ac:dyDescent="0.3">
      <c r="C724" s="54"/>
      <c r="D724" s="54"/>
      <c r="E724" s="53"/>
      <c r="F724" s="53"/>
      <c r="G724" s="53"/>
    </row>
    <row r="725" spans="3:7" x14ac:dyDescent="0.3">
      <c r="C725" s="54"/>
      <c r="D725" s="54"/>
      <c r="E725" s="53"/>
      <c r="F725" s="53"/>
      <c r="G725" s="53"/>
    </row>
    <row r="726" spans="3:7" x14ac:dyDescent="0.3">
      <c r="C726" s="54"/>
      <c r="D726" s="54"/>
      <c r="E726" s="53"/>
      <c r="F726" s="53"/>
      <c r="G726" s="53"/>
    </row>
    <row r="727" spans="3:7" x14ac:dyDescent="0.3">
      <c r="C727" s="54"/>
      <c r="D727" s="54"/>
      <c r="E727" s="53"/>
      <c r="F727" s="53"/>
      <c r="G727" s="53"/>
    </row>
    <row r="728" spans="3:7" x14ac:dyDescent="0.3">
      <c r="C728" s="54"/>
      <c r="D728" s="54"/>
      <c r="E728" s="53"/>
      <c r="F728" s="53"/>
      <c r="G728" s="53"/>
    </row>
    <row r="729" spans="3:7" x14ac:dyDescent="0.3">
      <c r="C729" s="54"/>
      <c r="D729" s="54"/>
      <c r="E729" s="53"/>
      <c r="F729" s="53"/>
      <c r="G729" s="53"/>
    </row>
    <row r="730" spans="3:7" x14ac:dyDescent="0.3">
      <c r="C730" s="54"/>
      <c r="D730" s="54"/>
      <c r="E730" s="53"/>
      <c r="F730" s="53"/>
      <c r="G730" s="53"/>
    </row>
    <row r="731" spans="3:7" x14ac:dyDescent="0.3">
      <c r="C731" s="54"/>
      <c r="D731" s="54"/>
      <c r="E731" s="53"/>
      <c r="F731" s="53"/>
      <c r="G731" s="53"/>
    </row>
    <row r="732" spans="3:7" x14ac:dyDescent="0.3">
      <c r="C732" s="54"/>
      <c r="D732" s="54"/>
      <c r="E732" s="53"/>
      <c r="F732" s="53"/>
      <c r="G732" s="53"/>
    </row>
    <row r="733" spans="3:7" x14ac:dyDescent="0.3">
      <c r="C733" s="54"/>
      <c r="D733" s="54"/>
      <c r="E733" s="53"/>
      <c r="F733" s="53"/>
      <c r="G733" s="53"/>
    </row>
    <row r="734" spans="3:7" x14ac:dyDescent="0.3">
      <c r="C734" s="54"/>
      <c r="D734" s="54"/>
      <c r="E734" s="53"/>
      <c r="F734" s="53"/>
      <c r="G734" s="53"/>
    </row>
    <row r="735" spans="3:7" x14ac:dyDescent="0.3">
      <c r="C735" s="54"/>
      <c r="D735" s="54"/>
      <c r="E735" s="53"/>
      <c r="F735" s="53"/>
      <c r="G735" s="53"/>
    </row>
    <row r="736" spans="3:7" x14ac:dyDescent="0.3">
      <c r="C736" s="54"/>
      <c r="D736" s="54"/>
      <c r="E736" s="53"/>
      <c r="F736" s="53"/>
      <c r="G736" s="53"/>
    </row>
    <row r="737" spans="3:7" x14ac:dyDescent="0.3">
      <c r="C737" s="54"/>
      <c r="D737" s="54"/>
      <c r="E737" s="53"/>
      <c r="F737" s="53"/>
      <c r="G737" s="53"/>
    </row>
    <row r="738" spans="3:7" x14ac:dyDescent="0.3">
      <c r="C738" s="54"/>
      <c r="D738" s="54"/>
      <c r="E738" s="53"/>
      <c r="F738" s="53"/>
      <c r="G738" s="53"/>
    </row>
    <row r="739" spans="3:7" x14ac:dyDescent="0.3">
      <c r="C739" s="54"/>
      <c r="D739" s="54"/>
      <c r="E739" s="53"/>
      <c r="F739" s="53"/>
      <c r="G739" s="53"/>
    </row>
    <row r="740" spans="3:7" x14ac:dyDescent="0.3">
      <c r="C740" s="54"/>
      <c r="D740" s="54"/>
      <c r="E740" s="53"/>
      <c r="F740" s="53"/>
      <c r="G740" s="53"/>
    </row>
    <row r="741" spans="3:7" x14ac:dyDescent="0.3">
      <c r="C741" s="54"/>
      <c r="D741" s="54"/>
      <c r="E741" s="53"/>
      <c r="F741" s="53"/>
      <c r="G741" s="53"/>
    </row>
    <row r="742" spans="3:7" x14ac:dyDescent="0.3">
      <c r="C742" s="54"/>
      <c r="D742" s="54"/>
      <c r="E742" s="53"/>
      <c r="F742" s="53"/>
      <c r="G742" s="53"/>
    </row>
    <row r="743" spans="3:7" x14ac:dyDescent="0.3">
      <c r="C743" s="54"/>
      <c r="D743" s="54"/>
      <c r="E743" s="53"/>
      <c r="F743" s="53"/>
      <c r="G743" s="53"/>
    </row>
    <row r="744" spans="3:7" x14ac:dyDescent="0.3">
      <c r="C744" s="54"/>
      <c r="D744" s="54"/>
      <c r="E744" s="53"/>
      <c r="F744" s="53"/>
      <c r="G744" s="53"/>
    </row>
    <row r="745" spans="3:7" x14ac:dyDescent="0.3">
      <c r="C745" s="54"/>
      <c r="D745" s="54"/>
      <c r="E745" s="53"/>
      <c r="F745" s="53"/>
      <c r="G745" s="53"/>
    </row>
    <row r="746" spans="3:7" x14ac:dyDescent="0.3">
      <c r="C746" s="54"/>
      <c r="D746" s="54"/>
      <c r="E746" s="53"/>
      <c r="F746" s="53"/>
      <c r="G746" s="53"/>
    </row>
    <row r="747" spans="3:7" x14ac:dyDescent="0.3">
      <c r="C747" s="54"/>
      <c r="D747" s="54"/>
      <c r="E747" s="53"/>
      <c r="F747" s="53"/>
      <c r="G747" s="53"/>
    </row>
    <row r="748" spans="3:7" x14ac:dyDescent="0.3">
      <c r="C748" s="54"/>
      <c r="D748" s="54"/>
      <c r="E748" s="53"/>
      <c r="F748" s="53"/>
      <c r="G748" s="53"/>
    </row>
    <row r="749" spans="3:7" x14ac:dyDescent="0.3">
      <c r="C749" s="54"/>
      <c r="D749" s="54"/>
      <c r="E749" s="53"/>
      <c r="F749" s="53"/>
      <c r="G749" s="53"/>
    </row>
    <row r="750" spans="3:7" x14ac:dyDescent="0.3">
      <c r="C750" s="54"/>
      <c r="D750" s="54"/>
      <c r="E750" s="53"/>
      <c r="F750" s="53"/>
      <c r="G750" s="53"/>
    </row>
    <row r="751" spans="3:7" x14ac:dyDescent="0.3">
      <c r="C751" s="54"/>
      <c r="D751" s="54"/>
      <c r="E751" s="53"/>
      <c r="F751" s="53"/>
      <c r="G751" s="53"/>
    </row>
    <row r="752" spans="3:7" x14ac:dyDescent="0.3">
      <c r="C752" s="54"/>
      <c r="D752" s="54"/>
      <c r="E752" s="53"/>
      <c r="F752" s="53"/>
      <c r="G752" s="53"/>
    </row>
    <row r="753" spans="3:7" x14ac:dyDescent="0.3">
      <c r="C753" s="54"/>
      <c r="D753" s="54"/>
      <c r="E753" s="53"/>
      <c r="F753" s="53"/>
      <c r="G753" s="53"/>
    </row>
    <row r="754" spans="3:7" x14ac:dyDescent="0.3">
      <c r="C754" s="54"/>
      <c r="D754" s="54"/>
      <c r="E754" s="53"/>
      <c r="F754" s="53"/>
      <c r="G754" s="53"/>
    </row>
    <row r="755" spans="3:7" x14ac:dyDescent="0.3">
      <c r="C755" s="54"/>
      <c r="D755" s="54"/>
      <c r="E755" s="53"/>
      <c r="F755" s="53"/>
      <c r="G755" s="53"/>
    </row>
    <row r="756" spans="3:7" x14ac:dyDescent="0.3">
      <c r="C756" s="54"/>
      <c r="D756" s="54"/>
      <c r="E756" s="53"/>
      <c r="F756" s="53"/>
      <c r="G756" s="53"/>
    </row>
    <row r="757" spans="3:7" x14ac:dyDescent="0.3">
      <c r="C757" s="54"/>
      <c r="D757" s="54"/>
      <c r="E757" s="53"/>
      <c r="F757" s="53"/>
      <c r="G757" s="53"/>
    </row>
    <row r="758" spans="3:7" x14ac:dyDescent="0.3">
      <c r="C758" s="54"/>
      <c r="D758" s="54"/>
      <c r="E758" s="53"/>
      <c r="F758" s="53"/>
      <c r="G758" s="53"/>
    </row>
    <row r="759" spans="3:7" x14ac:dyDescent="0.3">
      <c r="C759" s="54"/>
      <c r="D759" s="54"/>
      <c r="E759" s="53"/>
      <c r="F759" s="53"/>
      <c r="G759" s="53"/>
    </row>
    <row r="760" spans="3:7" x14ac:dyDescent="0.3">
      <c r="C760" s="54"/>
      <c r="D760" s="54"/>
      <c r="E760" s="53"/>
      <c r="F760" s="53"/>
      <c r="G760" s="53"/>
    </row>
    <row r="761" spans="3:7" x14ac:dyDescent="0.3">
      <c r="C761" s="54"/>
      <c r="D761" s="54"/>
      <c r="E761" s="53"/>
      <c r="F761" s="53"/>
      <c r="G761" s="53"/>
    </row>
    <row r="762" spans="3:7" x14ac:dyDescent="0.3">
      <c r="C762" s="54"/>
      <c r="D762" s="54"/>
      <c r="E762" s="53"/>
      <c r="F762" s="53"/>
      <c r="G762" s="53"/>
    </row>
    <row r="763" spans="3:7" x14ac:dyDescent="0.3">
      <c r="C763" s="54"/>
      <c r="D763" s="54"/>
      <c r="E763" s="53"/>
      <c r="F763" s="53"/>
      <c r="G763" s="53"/>
    </row>
    <row r="764" spans="3:7" x14ac:dyDescent="0.3">
      <c r="C764" s="54"/>
      <c r="D764" s="54"/>
      <c r="E764" s="53"/>
      <c r="F764" s="53"/>
      <c r="G764" s="53"/>
    </row>
    <row r="765" spans="3:7" x14ac:dyDescent="0.3">
      <c r="C765" s="54"/>
      <c r="D765" s="54"/>
      <c r="E765" s="53"/>
      <c r="F765" s="53"/>
      <c r="G765" s="53"/>
    </row>
    <row r="766" spans="3:7" x14ac:dyDescent="0.3">
      <c r="C766" s="54"/>
      <c r="D766" s="54"/>
      <c r="E766" s="53"/>
      <c r="F766" s="53"/>
      <c r="G766" s="53"/>
    </row>
    <row r="767" spans="3:7" x14ac:dyDescent="0.3">
      <c r="C767" s="54"/>
      <c r="D767" s="54"/>
      <c r="E767" s="53"/>
      <c r="F767" s="53"/>
      <c r="G767" s="53"/>
    </row>
    <row r="768" spans="3:7" x14ac:dyDescent="0.3">
      <c r="C768" s="54"/>
      <c r="D768" s="54"/>
      <c r="E768" s="53"/>
      <c r="F768" s="53"/>
      <c r="G768" s="53"/>
    </row>
    <row r="769" spans="3:7" x14ac:dyDescent="0.3">
      <c r="C769" s="54"/>
      <c r="D769" s="54"/>
      <c r="E769" s="53"/>
      <c r="F769" s="53"/>
      <c r="G769" s="53"/>
    </row>
    <row r="770" spans="3:7" x14ac:dyDescent="0.3">
      <c r="C770" s="54"/>
      <c r="D770" s="54"/>
      <c r="E770" s="53"/>
      <c r="F770" s="53"/>
      <c r="G770" s="53"/>
    </row>
    <row r="771" spans="3:7" x14ac:dyDescent="0.3">
      <c r="C771" s="54"/>
      <c r="D771" s="54"/>
      <c r="E771" s="53"/>
      <c r="F771" s="53"/>
      <c r="G771" s="53"/>
    </row>
    <row r="772" spans="3:7" x14ac:dyDescent="0.3">
      <c r="C772" s="54"/>
      <c r="D772" s="54"/>
      <c r="E772" s="53"/>
      <c r="F772" s="53"/>
      <c r="G772" s="53"/>
    </row>
    <row r="773" spans="3:7" x14ac:dyDescent="0.3">
      <c r="C773" s="54"/>
      <c r="D773" s="54"/>
      <c r="E773" s="53"/>
      <c r="F773" s="53"/>
      <c r="G773" s="53"/>
    </row>
    <row r="774" spans="3:7" x14ac:dyDescent="0.3">
      <c r="C774" s="54"/>
      <c r="D774" s="54"/>
      <c r="E774" s="53"/>
      <c r="F774" s="53"/>
      <c r="G774" s="53"/>
    </row>
    <row r="775" spans="3:7" x14ac:dyDescent="0.3">
      <c r="C775" s="54"/>
      <c r="D775" s="54"/>
      <c r="E775" s="53"/>
      <c r="F775" s="53"/>
      <c r="G775" s="53"/>
    </row>
    <row r="776" spans="3:7" x14ac:dyDescent="0.3">
      <c r="C776" s="54"/>
      <c r="D776" s="54"/>
      <c r="E776" s="53"/>
      <c r="F776" s="53"/>
      <c r="G776" s="53"/>
    </row>
    <row r="777" spans="3:7" x14ac:dyDescent="0.3">
      <c r="C777" s="54"/>
      <c r="D777" s="54"/>
      <c r="E777" s="53"/>
      <c r="F777" s="53"/>
      <c r="G777" s="53"/>
    </row>
    <row r="778" spans="3:7" x14ac:dyDescent="0.3">
      <c r="C778" s="54"/>
      <c r="D778" s="54"/>
      <c r="E778" s="53"/>
      <c r="F778" s="53"/>
      <c r="G778" s="53"/>
    </row>
    <row r="779" spans="3:7" x14ac:dyDescent="0.3">
      <c r="C779" s="54"/>
      <c r="D779" s="54"/>
      <c r="E779" s="53"/>
      <c r="F779" s="53"/>
      <c r="G779" s="53"/>
    </row>
    <row r="780" spans="3:7" x14ac:dyDescent="0.3">
      <c r="C780" s="54"/>
      <c r="D780" s="54"/>
      <c r="E780" s="53"/>
      <c r="F780" s="53"/>
      <c r="G780" s="53"/>
    </row>
    <row r="781" spans="3:7" x14ac:dyDescent="0.3">
      <c r="C781" s="54"/>
      <c r="D781" s="54"/>
      <c r="E781" s="53"/>
      <c r="F781" s="53"/>
      <c r="G781" s="53"/>
    </row>
    <row r="782" spans="3:7" x14ac:dyDescent="0.3">
      <c r="C782" s="54"/>
      <c r="D782" s="54"/>
      <c r="E782" s="53"/>
      <c r="F782" s="53"/>
      <c r="G782" s="53"/>
    </row>
    <row r="783" spans="3:7" x14ac:dyDescent="0.3">
      <c r="C783" s="54"/>
      <c r="D783" s="54"/>
      <c r="E783" s="53"/>
      <c r="F783" s="53"/>
      <c r="G783" s="53"/>
    </row>
    <row r="784" spans="3:7" x14ac:dyDescent="0.3">
      <c r="C784" s="54"/>
      <c r="D784" s="54"/>
      <c r="E784" s="53"/>
      <c r="F784" s="53"/>
      <c r="G784" s="53"/>
    </row>
    <row r="785" spans="3:7" x14ac:dyDescent="0.3">
      <c r="C785" s="54"/>
      <c r="D785" s="54"/>
      <c r="E785" s="53"/>
      <c r="F785" s="53"/>
      <c r="G785" s="53"/>
    </row>
    <row r="786" spans="3:7" x14ac:dyDescent="0.3">
      <c r="C786" s="54"/>
      <c r="D786" s="54"/>
      <c r="E786" s="53"/>
      <c r="F786" s="53"/>
      <c r="G786" s="53"/>
    </row>
    <row r="787" spans="3:7" x14ac:dyDescent="0.3">
      <c r="C787" s="54"/>
      <c r="D787" s="54"/>
      <c r="E787" s="53"/>
      <c r="F787" s="53"/>
      <c r="G787" s="53"/>
    </row>
    <row r="788" spans="3:7" x14ac:dyDescent="0.3">
      <c r="C788" s="54"/>
      <c r="D788" s="54"/>
      <c r="E788" s="53"/>
      <c r="F788" s="53"/>
      <c r="G788" s="53"/>
    </row>
    <row r="789" spans="3:7" x14ac:dyDescent="0.3">
      <c r="C789" s="54"/>
      <c r="D789" s="54"/>
      <c r="E789" s="53"/>
      <c r="F789" s="53"/>
      <c r="G789" s="53"/>
    </row>
    <row r="790" spans="3:7" x14ac:dyDescent="0.3">
      <c r="C790" s="54"/>
      <c r="D790" s="54"/>
      <c r="E790" s="53"/>
      <c r="F790" s="53"/>
      <c r="G790" s="53"/>
    </row>
    <row r="791" spans="3:7" x14ac:dyDescent="0.3">
      <c r="C791" s="54"/>
      <c r="D791" s="54"/>
      <c r="E791" s="53"/>
      <c r="F791" s="53"/>
      <c r="G791" s="53"/>
    </row>
    <row r="792" spans="3:7" x14ac:dyDescent="0.3">
      <c r="C792" s="54"/>
      <c r="D792" s="54"/>
      <c r="E792" s="53"/>
      <c r="F792" s="53"/>
      <c r="G792" s="53"/>
    </row>
    <row r="793" spans="3:7" x14ac:dyDescent="0.3">
      <c r="C793" s="54"/>
      <c r="D793" s="54"/>
      <c r="E793" s="53"/>
      <c r="F793" s="53"/>
      <c r="G793" s="53"/>
    </row>
    <row r="794" spans="3:7" x14ac:dyDescent="0.3">
      <c r="C794" s="54"/>
      <c r="D794" s="54"/>
      <c r="E794" s="53"/>
      <c r="F794" s="53"/>
      <c r="G794" s="53"/>
    </row>
    <row r="795" spans="3:7" x14ac:dyDescent="0.3">
      <c r="C795" s="54"/>
      <c r="D795" s="54"/>
      <c r="E795" s="53"/>
      <c r="F795" s="53"/>
      <c r="G795" s="53"/>
    </row>
    <row r="796" spans="3:7" x14ac:dyDescent="0.3">
      <c r="C796" s="54"/>
      <c r="D796" s="54"/>
      <c r="E796" s="53"/>
      <c r="F796" s="53"/>
      <c r="G796" s="53"/>
    </row>
    <row r="797" spans="3:7" x14ac:dyDescent="0.3">
      <c r="C797" s="54"/>
      <c r="D797" s="54"/>
      <c r="E797" s="53"/>
      <c r="F797" s="53"/>
      <c r="G797" s="53"/>
    </row>
    <row r="798" spans="3:7" x14ac:dyDescent="0.3">
      <c r="C798" s="54"/>
      <c r="D798" s="54"/>
      <c r="E798" s="53"/>
      <c r="F798" s="53"/>
      <c r="G798" s="53"/>
    </row>
    <row r="799" spans="3:7" x14ac:dyDescent="0.3">
      <c r="C799" s="54"/>
      <c r="D799" s="54"/>
      <c r="E799" s="53"/>
      <c r="F799" s="53"/>
      <c r="G799" s="53"/>
    </row>
    <row r="800" spans="3:7" x14ac:dyDescent="0.3">
      <c r="C800" s="54"/>
      <c r="D800" s="54"/>
      <c r="E800" s="53"/>
      <c r="F800" s="53"/>
      <c r="G800" s="53"/>
    </row>
    <row r="801" spans="3:7" x14ac:dyDescent="0.3">
      <c r="C801" s="54"/>
      <c r="D801" s="54"/>
      <c r="E801" s="53"/>
      <c r="F801" s="53"/>
      <c r="G801" s="53"/>
    </row>
    <row r="802" spans="3:7" x14ac:dyDescent="0.3">
      <c r="C802" s="54"/>
      <c r="D802" s="54"/>
      <c r="E802" s="53"/>
      <c r="F802" s="53"/>
      <c r="G802" s="53"/>
    </row>
    <row r="803" spans="3:7" x14ac:dyDescent="0.3">
      <c r="C803" s="54"/>
      <c r="D803" s="54"/>
      <c r="E803" s="53"/>
      <c r="F803" s="53"/>
      <c r="G803" s="53"/>
    </row>
    <row r="804" spans="3:7" x14ac:dyDescent="0.3">
      <c r="C804" s="54"/>
      <c r="D804" s="54"/>
      <c r="E804" s="53"/>
      <c r="F804" s="53"/>
      <c r="G804" s="53"/>
    </row>
    <row r="805" spans="3:7" x14ac:dyDescent="0.3">
      <c r="C805" s="54"/>
      <c r="D805" s="54"/>
      <c r="E805" s="53"/>
      <c r="F805" s="53"/>
      <c r="G805" s="53"/>
    </row>
    <row r="806" spans="3:7" x14ac:dyDescent="0.3">
      <c r="C806" s="54"/>
      <c r="D806" s="54"/>
      <c r="E806" s="53"/>
      <c r="F806" s="53"/>
      <c r="G806" s="53"/>
    </row>
    <row r="807" spans="3:7" x14ac:dyDescent="0.3">
      <c r="C807" s="54"/>
      <c r="D807" s="54"/>
      <c r="E807" s="53"/>
      <c r="F807" s="53"/>
      <c r="G807" s="53"/>
    </row>
    <row r="808" spans="3:7" x14ac:dyDescent="0.3">
      <c r="C808" s="54"/>
      <c r="D808" s="54"/>
      <c r="E808" s="53"/>
      <c r="F808" s="53"/>
      <c r="G808" s="53"/>
    </row>
    <row r="809" spans="3:7" x14ac:dyDescent="0.3">
      <c r="C809" s="54"/>
      <c r="D809" s="54"/>
      <c r="E809" s="53"/>
      <c r="F809" s="53"/>
      <c r="G809" s="53"/>
    </row>
    <row r="810" spans="3:7" x14ac:dyDescent="0.3">
      <c r="C810" s="54"/>
      <c r="D810" s="54"/>
      <c r="E810" s="53"/>
      <c r="F810" s="53"/>
      <c r="G810" s="53"/>
    </row>
    <row r="811" spans="3:7" x14ac:dyDescent="0.3">
      <c r="C811" s="54"/>
      <c r="D811" s="54"/>
      <c r="E811" s="53"/>
      <c r="F811" s="53"/>
      <c r="G811" s="53"/>
    </row>
    <row r="812" spans="3:7" x14ac:dyDescent="0.3">
      <c r="C812" s="54"/>
      <c r="D812" s="54"/>
      <c r="E812" s="53"/>
      <c r="F812" s="53"/>
      <c r="G812" s="53"/>
    </row>
    <row r="813" spans="3:7" x14ac:dyDescent="0.3">
      <c r="C813" s="54"/>
      <c r="D813" s="54"/>
      <c r="E813" s="53"/>
      <c r="F813" s="53"/>
      <c r="G813" s="53"/>
    </row>
    <row r="814" spans="3:7" x14ac:dyDescent="0.3">
      <c r="C814" s="54"/>
      <c r="D814" s="54"/>
      <c r="E814" s="53"/>
      <c r="F814" s="53"/>
      <c r="G814" s="53"/>
    </row>
    <row r="815" spans="3:7" x14ac:dyDescent="0.3">
      <c r="C815" s="54"/>
      <c r="D815" s="54"/>
      <c r="E815" s="53"/>
      <c r="F815" s="53"/>
      <c r="G815" s="53"/>
    </row>
    <row r="816" spans="3:7" x14ac:dyDescent="0.3">
      <c r="C816" s="54"/>
      <c r="D816" s="54"/>
      <c r="E816" s="53"/>
      <c r="F816" s="53"/>
      <c r="G816" s="53"/>
    </row>
    <row r="817" spans="3:7" x14ac:dyDescent="0.3">
      <c r="C817" s="54"/>
      <c r="D817" s="54"/>
      <c r="E817" s="53"/>
      <c r="F817" s="53"/>
      <c r="G817" s="53"/>
    </row>
    <row r="818" spans="3:7" x14ac:dyDescent="0.3">
      <c r="C818" s="54"/>
      <c r="D818" s="54"/>
      <c r="E818" s="53"/>
      <c r="F818" s="53"/>
      <c r="G818" s="53"/>
    </row>
    <row r="819" spans="3:7" x14ac:dyDescent="0.3">
      <c r="C819" s="54"/>
      <c r="D819" s="54"/>
      <c r="E819" s="53"/>
      <c r="F819" s="53"/>
      <c r="G819" s="53"/>
    </row>
    <row r="820" spans="3:7" x14ac:dyDescent="0.3">
      <c r="C820" s="54"/>
      <c r="D820" s="54"/>
      <c r="E820" s="53"/>
      <c r="F820" s="53"/>
      <c r="G820" s="53"/>
    </row>
    <row r="821" spans="3:7" x14ac:dyDescent="0.3">
      <c r="C821" s="54"/>
      <c r="D821" s="54"/>
      <c r="E821" s="53"/>
      <c r="F821" s="53"/>
      <c r="G821" s="53"/>
    </row>
    <row r="822" spans="3:7" x14ac:dyDescent="0.3">
      <c r="C822" s="54"/>
      <c r="D822" s="54"/>
      <c r="E822" s="53"/>
      <c r="F822" s="53"/>
      <c r="G822" s="53"/>
    </row>
    <row r="823" spans="3:7" x14ac:dyDescent="0.3">
      <c r="C823" s="54"/>
      <c r="D823" s="54"/>
      <c r="E823" s="53"/>
      <c r="F823" s="53"/>
      <c r="G823" s="53"/>
    </row>
    <row r="824" spans="3:7" x14ac:dyDescent="0.3">
      <c r="C824" s="54"/>
      <c r="D824" s="54"/>
      <c r="E824" s="53"/>
      <c r="F824" s="53"/>
      <c r="G824" s="53"/>
    </row>
    <row r="825" spans="3:7" x14ac:dyDescent="0.3">
      <c r="C825" s="54"/>
      <c r="D825" s="54"/>
      <c r="E825" s="53"/>
      <c r="F825" s="53"/>
      <c r="G825" s="53"/>
    </row>
    <row r="826" spans="3:7" x14ac:dyDescent="0.3">
      <c r="C826" s="54"/>
      <c r="D826" s="54"/>
      <c r="E826" s="53"/>
      <c r="F826" s="53"/>
      <c r="G826" s="53"/>
    </row>
    <row r="827" spans="3:7" x14ac:dyDescent="0.3">
      <c r="C827" s="54"/>
      <c r="D827" s="54"/>
      <c r="E827" s="53"/>
      <c r="F827" s="53"/>
      <c r="G827" s="53"/>
    </row>
    <row r="828" spans="3:7" x14ac:dyDescent="0.3">
      <c r="C828" s="54"/>
      <c r="D828" s="54"/>
      <c r="E828" s="53"/>
      <c r="F828" s="53"/>
      <c r="G828" s="53"/>
    </row>
    <row r="829" spans="3:7" x14ac:dyDescent="0.3">
      <c r="C829" s="54"/>
      <c r="D829" s="54"/>
      <c r="E829" s="53"/>
      <c r="F829" s="53"/>
      <c r="G829" s="53"/>
    </row>
    <row r="830" spans="3:7" x14ac:dyDescent="0.3">
      <c r="C830" s="54"/>
      <c r="D830" s="54"/>
      <c r="E830" s="53"/>
      <c r="F830" s="53"/>
      <c r="G830" s="53"/>
    </row>
    <row r="831" spans="3:7" x14ac:dyDescent="0.3">
      <c r="C831" s="54"/>
      <c r="D831" s="54"/>
      <c r="E831" s="53"/>
      <c r="F831" s="53"/>
      <c r="G831" s="53"/>
    </row>
    <row r="832" spans="3:7" x14ac:dyDescent="0.3">
      <c r="C832" s="54"/>
      <c r="D832" s="54"/>
      <c r="E832" s="53"/>
      <c r="F832" s="53"/>
      <c r="G832" s="53"/>
    </row>
    <row r="833" spans="3:7" x14ac:dyDescent="0.3">
      <c r="C833" s="54"/>
      <c r="D833" s="54"/>
      <c r="E833" s="53"/>
      <c r="F833" s="53"/>
      <c r="G833" s="53"/>
    </row>
    <row r="834" spans="3:7" x14ac:dyDescent="0.3">
      <c r="C834" s="54"/>
      <c r="D834" s="54"/>
      <c r="E834" s="53"/>
      <c r="F834" s="53"/>
      <c r="G834" s="53"/>
    </row>
    <row r="835" spans="3:7" x14ac:dyDescent="0.3">
      <c r="C835" s="54"/>
      <c r="D835" s="54"/>
      <c r="E835" s="53"/>
      <c r="F835" s="53"/>
      <c r="G835" s="53"/>
    </row>
    <row r="836" spans="3:7" x14ac:dyDescent="0.3">
      <c r="C836" s="54"/>
      <c r="D836" s="54"/>
      <c r="E836" s="53"/>
      <c r="F836" s="53"/>
      <c r="G836" s="53"/>
    </row>
    <row r="837" spans="3:7" x14ac:dyDescent="0.3">
      <c r="C837" s="54"/>
      <c r="D837" s="54"/>
      <c r="E837" s="53"/>
      <c r="F837" s="53"/>
      <c r="G837" s="53"/>
    </row>
    <row r="838" spans="3:7" x14ac:dyDescent="0.3">
      <c r="C838" s="54"/>
      <c r="D838" s="54"/>
      <c r="E838" s="53"/>
      <c r="F838" s="53"/>
      <c r="G838" s="53"/>
    </row>
    <row r="839" spans="3:7" x14ac:dyDescent="0.3">
      <c r="C839" s="54"/>
      <c r="D839" s="54"/>
      <c r="E839" s="53"/>
      <c r="F839" s="53"/>
      <c r="G839" s="53"/>
    </row>
    <row r="840" spans="3:7" x14ac:dyDescent="0.3">
      <c r="C840" s="54"/>
      <c r="D840" s="54"/>
      <c r="E840" s="53"/>
      <c r="F840" s="53"/>
      <c r="G840" s="53"/>
    </row>
    <row r="841" spans="3:7" x14ac:dyDescent="0.3">
      <c r="C841" s="54"/>
      <c r="D841" s="54"/>
      <c r="E841" s="53"/>
      <c r="F841" s="53"/>
      <c r="G841" s="53"/>
    </row>
    <row r="842" spans="3:7" x14ac:dyDescent="0.3">
      <c r="C842" s="54"/>
      <c r="D842" s="54"/>
      <c r="E842" s="53"/>
      <c r="F842" s="53"/>
      <c r="G842" s="53"/>
    </row>
    <row r="843" spans="3:7" x14ac:dyDescent="0.3">
      <c r="C843" s="54"/>
      <c r="D843" s="54"/>
      <c r="E843" s="53"/>
      <c r="F843" s="53"/>
      <c r="G843" s="53"/>
    </row>
    <row r="844" spans="3:7" x14ac:dyDescent="0.3">
      <c r="C844" s="54"/>
      <c r="D844" s="54"/>
      <c r="E844" s="53"/>
      <c r="F844" s="53"/>
      <c r="G844" s="53"/>
    </row>
    <row r="845" spans="3:7" x14ac:dyDescent="0.3">
      <c r="C845" s="54"/>
      <c r="D845" s="54"/>
      <c r="E845" s="53"/>
      <c r="F845" s="53"/>
      <c r="G845" s="53"/>
    </row>
    <row r="846" spans="3:7" x14ac:dyDescent="0.3">
      <c r="C846" s="54"/>
      <c r="D846" s="54"/>
      <c r="E846" s="53"/>
      <c r="F846" s="53"/>
      <c r="G846" s="53"/>
    </row>
    <row r="847" spans="3:7" x14ac:dyDescent="0.3">
      <c r="C847" s="54"/>
      <c r="D847" s="54"/>
      <c r="E847" s="53"/>
      <c r="F847" s="53"/>
      <c r="G847" s="53"/>
    </row>
    <row r="848" spans="3:7" x14ac:dyDescent="0.3">
      <c r="C848" s="54"/>
      <c r="D848" s="54"/>
      <c r="E848" s="53"/>
      <c r="F848" s="53"/>
      <c r="G848" s="53"/>
    </row>
    <row r="849" spans="3:7" x14ac:dyDescent="0.3">
      <c r="C849" s="54"/>
      <c r="D849" s="54"/>
      <c r="E849" s="53"/>
      <c r="F849" s="53"/>
      <c r="G849" s="53"/>
    </row>
    <row r="850" spans="3:7" x14ac:dyDescent="0.3">
      <c r="C850" s="54"/>
      <c r="D850" s="54"/>
      <c r="E850" s="53"/>
      <c r="F850" s="53"/>
      <c r="G850" s="53"/>
    </row>
    <row r="851" spans="3:7" x14ac:dyDescent="0.3">
      <c r="C851" s="54"/>
      <c r="D851" s="54"/>
      <c r="E851" s="53"/>
      <c r="F851" s="53"/>
      <c r="G851" s="53"/>
    </row>
    <row r="852" spans="3:7" x14ac:dyDescent="0.3">
      <c r="C852" s="54"/>
      <c r="D852" s="54"/>
      <c r="E852" s="53"/>
      <c r="F852" s="53"/>
      <c r="G852" s="53"/>
    </row>
    <row r="853" spans="3:7" x14ac:dyDescent="0.3">
      <c r="C853" s="54"/>
      <c r="D853" s="54"/>
      <c r="E853" s="53"/>
      <c r="F853" s="53"/>
      <c r="G853" s="53"/>
    </row>
    <row r="854" spans="3:7" x14ac:dyDescent="0.3">
      <c r="C854" s="54"/>
      <c r="D854" s="54"/>
      <c r="E854" s="53"/>
      <c r="F854" s="53"/>
      <c r="G854" s="53"/>
    </row>
    <row r="855" spans="3:7" x14ac:dyDescent="0.3">
      <c r="C855" s="54"/>
      <c r="D855" s="54"/>
      <c r="E855" s="53"/>
      <c r="F855" s="53"/>
      <c r="G855" s="53"/>
    </row>
    <row r="856" spans="3:7" x14ac:dyDescent="0.3">
      <c r="C856" s="54"/>
      <c r="D856" s="54"/>
      <c r="E856" s="53"/>
      <c r="F856" s="53"/>
      <c r="G856" s="53"/>
    </row>
    <row r="857" spans="3:7" x14ac:dyDescent="0.3">
      <c r="C857" s="54"/>
      <c r="D857" s="54"/>
      <c r="E857" s="53"/>
      <c r="F857" s="53"/>
      <c r="G857" s="53"/>
    </row>
    <row r="858" spans="3:7" x14ac:dyDescent="0.3">
      <c r="C858" s="54"/>
      <c r="D858" s="54"/>
      <c r="E858" s="53"/>
      <c r="F858" s="53"/>
      <c r="G858" s="53"/>
    </row>
    <row r="859" spans="3:7" x14ac:dyDescent="0.3">
      <c r="C859" s="54"/>
      <c r="D859" s="54"/>
      <c r="E859" s="53"/>
      <c r="F859" s="53"/>
      <c r="G859" s="53"/>
    </row>
    <row r="860" spans="3:7" x14ac:dyDescent="0.3">
      <c r="C860" s="54"/>
      <c r="D860" s="54"/>
      <c r="E860" s="53"/>
      <c r="F860" s="53"/>
      <c r="G860" s="53"/>
    </row>
    <row r="861" spans="3:7" x14ac:dyDescent="0.3">
      <c r="C861" s="54"/>
      <c r="D861" s="54"/>
      <c r="E861" s="53"/>
      <c r="F861" s="53"/>
      <c r="G861" s="53"/>
    </row>
    <row r="862" spans="3:7" x14ac:dyDescent="0.3">
      <c r="C862" s="54"/>
      <c r="D862" s="54"/>
      <c r="E862" s="53"/>
      <c r="F862" s="53"/>
      <c r="G862" s="53"/>
    </row>
    <row r="863" spans="3:7" x14ac:dyDescent="0.3">
      <c r="C863" s="54"/>
      <c r="D863" s="54"/>
      <c r="E863" s="53"/>
      <c r="F863" s="53"/>
      <c r="G863" s="53"/>
    </row>
    <row r="864" spans="3:7" x14ac:dyDescent="0.3">
      <c r="C864" s="54"/>
      <c r="D864" s="54"/>
      <c r="E864" s="53"/>
      <c r="F864" s="53"/>
      <c r="G864" s="53"/>
    </row>
    <row r="865" spans="3:7" x14ac:dyDescent="0.3">
      <c r="C865" s="54"/>
      <c r="D865" s="54"/>
      <c r="E865" s="53"/>
      <c r="F865" s="53"/>
      <c r="G865" s="53"/>
    </row>
    <row r="866" spans="3:7" x14ac:dyDescent="0.3">
      <c r="C866" s="54"/>
      <c r="D866" s="54"/>
      <c r="E866" s="53"/>
      <c r="F866" s="53"/>
      <c r="G866" s="53"/>
    </row>
    <row r="867" spans="3:7" x14ac:dyDescent="0.3">
      <c r="C867" s="54"/>
      <c r="D867" s="54"/>
      <c r="E867" s="53"/>
      <c r="F867" s="53"/>
      <c r="G867" s="53"/>
    </row>
    <row r="868" spans="3:7" x14ac:dyDescent="0.3">
      <c r="C868" s="54"/>
      <c r="D868" s="54"/>
      <c r="E868" s="53"/>
      <c r="F868" s="53"/>
      <c r="G868" s="53"/>
    </row>
    <row r="869" spans="3:7" x14ac:dyDescent="0.3">
      <c r="C869" s="54"/>
      <c r="D869" s="54"/>
      <c r="E869" s="53"/>
      <c r="F869" s="53"/>
      <c r="G869" s="53"/>
    </row>
    <row r="870" spans="3:7" x14ac:dyDescent="0.3">
      <c r="C870" s="54"/>
      <c r="D870" s="54"/>
      <c r="E870" s="53"/>
      <c r="F870" s="53"/>
      <c r="G870" s="53"/>
    </row>
    <row r="871" spans="3:7" x14ac:dyDescent="0.3">
      <c r="C871" s="54"/>
      <c r="D871" s="54"/>
      <c r="E871" s="53"/>
      <c r="F871" s="53"/>
      <c r="G871" s="53"/>
    </row>
    <row r="872" spans="3:7" x14ac:dyDescent="0.3">
      <c r="C872" s="54"/>
      <c r="D872" s="54"/>
      <c r="E872" s="53"/>
      <c r="F872" s="53"/>
      <c r="G872" s="53"/>
    </row>
    <row r="873" spans="3:7" x14ac:dyDescent="0.3">
      <c r="C873" s="54"/>
      <c r="D873" s="54"/>
      <c r="E873" s="53"/>
      <c r="F873" s="53"/>
      <c r="G873" s="53"/>
    </row>
    <row r="874" spans="3:7" x14ac:dyDescent="0.3">
      <c r="C874" s="54"/>
      <c r="D874" s="54"/>
      <c r="E874" s="53"/>
      <c r="F874" s="53"/>
      <c r="G874" s="53"/>
    </row>
    <row r="875" spans="3:7" x14ac:dyDescent="0.3">
      <c r="C875" s="54"/>
      <c r="D875" s="54"/>
      <c r="E875" s="53"/>
      <c r="F875" s="53"/>
      <c r="G875" s="53"/>
    </row>
    <row r="876" spans="3:7" x14ac:dyDescent="0.3">
      <c r="C876" s="54"/>
      <c r="D876" s="54"/>
      <c r="E876" s="53"/>
      <c r="F876" s="53"/>
      <c r="G876" s="53"/>
    </row>
    <row r="877" spans="3:7" x14ac:dyDescent="0.3">
      <c r="C877" s="54"/>
      <c r="D877" s="54"/>
      <c r="E877" s="53"/>
      <c r="F877" s="53"/>
      <c r="G877" s="53"/>
    </row>
    <row r="878" spans="3:7" x14ac:dyDescent="0.3">
      <c r="C878" s="54"/>
      <c r="D878" s="54"/>
      <c r="E878" s="53"/>
      <c r="F878" s="53"/>
      <c r="G878" s="53"/>
    </row>
    <row r="879" spans="3:7" x14ac:dyDescent="0.3">
      <c r="C879" s="54"/>
      <c r="D879" s="54"/>
      <c r="E879" s="53"/>
      <c r="F879" s="53"/>
      <c r="G879" s="53"/>
    </row>
    <row r="880" spans="3:7" x14ac:dyDescent="0.3">
      <c r="C880" s="54"/>
      <c r="D880" s="54"/>
      <c r="E880" s="53"/>
      <c r="F880" s="53"/>
      <c r="G880" s="53"/>
    </row>
    <row r="881" spans="3:7" x14ac:dyDescent="0.3">
      <c r="C881" s="54"/>
      <c r="D881" s="54"/>
      <c r="E881" s="53"/>
      <c r="F881" s="53"/>
      <c r="G881" s="53"/>
    </row>
    <row r="882" spans="3:7" x14ac:dyDescent="0.3">
      <c r="C882" s="54"/>
      <c r="D882" s="54"/>
      <c r="E882" s="53"/>
      <c r="F882" s="53"/>
      <c r="G882" s="53"/>
    </row>
    <row r="883" spans="3:7" x14ac:dyDescent="0.3">
      <c r="C883" s="54"/>
      <c r="D883" s="54"/>
      <c r="E883" s="53"/>
      <c r="F883" s="53"/>
      <c r="G883" s="53"/>
    </row>
    <row r="884" spans="3:7" x14ac:dyDescent="0.3">
      <c r="C884" s="54"/>
      <c r="D884" s="54"/>
      <c r="E884" s="53"/>
      <c r="F884" s="53"/>
      <c r="G884" s="53"/>
    </row>
    <row r="885" spans="3:7" x14ac:dyDescent="0.3">
      <c r="C885" s="54"/>
      <c r="D885" s="54"/>
      <c r="E885" s="53"/>
      <c r="F885" s="53"/>
      <c r="G885" s="53"/>
    </row>
    <row r="886" spans="3:7" x14ac:dyDescent="0.3">
      <c r="C886" s="54"/>
      <c r="D886" s="54"/>
      <c r="E886" s="53"/>
      <c r="F886" s="53"/>
      <c r="G886" s="53"/>
    </row>
    <row r="887" spans="3:7" x14ac:dyDescent="0.3">
      <c r="C887" s="54"/>
      <c r="D887" s="54"/>
      <c r="E887" s="53"/>
      <c r="F887" s="53"/>
      <c r="G887" s="53"/>
    </row>
    <row r="888" spans="3:7" x14ac:dyDescent="0.3">
      <c r="C888" s="54"/>
      <c r="D888" s="54"/>
      <c r="E888" s="53"/>
      <c r="F888" s="53"/>
      <c r="G888" s="53"/>
    </row>
    <row r="889" spans="3:7" x14ac:dyDescent="0.3">
      <c r="C889" s="54"/>
      <c r="D889" s="54"/>
      <c r="E889" s="53"/>
      <c r="F889" s="53"/>
      <c r="G889" s="53"/>
    </row>
    <row r="890" spans="3:7" x14ac:dyDescent="0.3">
      <c r="C890" s="54"/>
      <c r="D890" s="54"/>
      <c r="E890" s="53"/>
      <c r="F890" s="53"/>
      <c r="G890" s="53"/>
    </row>
    <row r="891" spans="3:7" x14ac:dyDescent="0.3">
      <c r="C891" s="54"/>
      <c r="D891" s="54"/>
      <c r="E891" s="53"/>
      <c r="F891" s="53"/>
      <c r="G891" s="53"/>
    </row>
    <row r="892" spans="3:7" x14ac:dyDescent="0.3">
      <c r="C892" s="54"/>
      <c r="D892" s="54"/>
      <c r="E892" s="53"/>
      <c r="F892" s="53"/>
      <c r="G892" s="53"/>
    </row>
    <row r="893" spans="3:7" x14ac:dyDescent="0.3">
      <c r="C893" s="54"/>
      <c r="D893" s="54"/>
      <c r="E893" s="53"/>
      <c r="F893" s="53"/>
      <c r="G893" s="53"/>
    </row>
    <row r="894" spans="3:7" x14ac:dyDescent="0.3">
      <c r="C894" s="54"/>
      <c r="D894" s="54"/>
      <c r="E894" s="53"/>
      <c r="F894" s="53"/>
      <c r="G894" s="53"/>
    </row>
    <row r="895" spans="3:7" x14ac:dyDescent="0.3">
      <c r="C895" s="54"/>
      <c r="D895" s="54"/>
      <c r="E895" s="53"/>
      <c r="F895" s="53"/>
      <c r="G895" s="53"/>
    </row>
    <row r="896" spans="3:7" x14ac:dyDescent="0.3">
      <c r="C896" s="54"/>
      <c r="D896" s="54"/>
      <c r="E896" s="53"/>
      <c r="F896" s="53"/>
      <c r="G896" s="53"/>
    </row>
    <row r="897" spans="3:7" x14ac:dyDescent="0.3">
      <c r="C897" s="54"/>
      <c r="D897" s="54"/>
      <c r="E897" s="53"/>
      <c r="F897" s="53"/>
      <c r="G897" s="53"/>
    </row>
    <row r="898" spans="3:7" x14ac:dyDescent="0.3">
      <c r="C898" s="54"/>
      <c r="D898" s="54"/>
      <c r="E898" s="53"/>
      <c r="F898" s="53"/>
      <c r="G898" s="53"/>
    </row>
    <row r="899" spans="3:7" x14ac:dyDescent="0.3">
      <c r="C899" s="54"/>
      <c r="D899" s="54"/>
      <c r="E899" s="53"/>
      <c r="F899" s="53"/>
      <c r="G899" s="53"/>
    </row>
    <row r="900" spans="3:7" x14ac:dyDescent="0.3">
      <c r="C900" s="54"/>
      <c r="D900" s="54"/>
      <c r="E900" s="53"/>
      <c r="F900" s="53"/>
      <c r="G900" s="53"/>
    </row>
    <row r="901" spans="3:7" x14ac:dyDescent="0.3">
      <c r="C901" s="54"/>
      <c r="D901" s="54"/>
      <c r="E901" s="53"/>
      <c r="F901" s="53"/>
      <c r="G901" s="53"/>
    </row>
    <row r="902" spans="3:7" x14ac:dyDescent="0.3">
      <c r="C902" s="54"/>
      <c r="D902" s="54"/>
      <c r="E902" s="53"/>
      <c r="F902" s="53"/>
      <c r="G902" s="53"/>
    </row>
    <row r="903" spans="3:7" x14ac:dyDescent="0.3">
      <c r="C903" s="54"/>
      <c r="D903" s="54"/>
      <c r="E903" s="53"/>
      <c r="F903" s="53"/>
      <c r="G903" s="53"/>
    </row>
    <row r="904" spans="3:7" x14ac:dyDescent="0.3">
      <c r="C904" s="54"/>
      <c r="D904" s="54"/>
      <c r="E904" s="53"/>
      <c r="F904" s="53"/>
      <c r="G904" s="53"/>
    </row>
    <row r="905" spans="3:7" x14ac:dyDescent="0.3">
      <c r="C905" s="54"/>
      <c r="D905" s="54"/>
      <c r="E905" s="53"/>
      <c r="F905" s="53"/>
      <c r="G905" s="53"/>
    </row>
    <row r="906" spans="3:7" x14ac:dyDescent="0.3">
      <c r="C906" s="54"/>
      <c r="D906" s="54"/>
      <c r="E906" s="53"/>
      <c r="F906" s="53"/>
      <c r="G906" s="53"/>
    </row>
    <row r="907" spans="3:7" x14ac:dyDescent="0.3">
      <c r="C907" s="54"/>
      <c r="D907" s="54"/>
      <c r="E907" s="53"/>
      <c r="F907" s="53"/>
      <c r="G907" s="53"/>
    </row>
    <row r="908" spans="3:7" x14ac:dyDescent="0.3">
      <c r="C908" s="54"/>
      <c r="D908" s="54"/>
      <c r="E908" s="53"/>
      <c r="F908" s="53"/>
      <c r="G908" s="53"/>
    </row>
    <row r="909" spans="3:7" x14ac:dyDescent="0.3">
      <c r="C909" s="54"/>
      <c r="D909" s="54"/>
      <c r="E909" s="53"/>
      <c r="F909" s="53"/>
      <c r="G909" s="53"/>
    </row>
    <row r="910" spans="3:7" x14ac:dyDescent="0.3">
      <c r="C910" s="54"/>
      <c r="D910" s="54"/>
      <c r="E910" s="53"/>
      <c r="F910" s="53"/>
      <c r="G910" s="53"/>
    </row>
    <row r="911" spans="3:7" x14ac:dyDescent="0.3">
      <c r="C911" s="54"/>
      <c r="D911" s="54"/>
      <c r="E911" s="53"/>
      <c r="F911" s="53"/>
      <c r="G911" s="53"/>
    </row>
    <row r="912" spans="3:7" x14ac:dyDescent="0.3">
      <c r="C912" s="54"/>
      <c r="D912" s="54"/>
      <c r="E912" s="53"/>
      <c r="F912" s="53"/>
      <c r="G912" s="53"/>
    </row>
    <row r="913" spans="3:7" x14ac:dyDescent="0.3">
      <c r="C913" s="54"/>
      <c r="D913" s="54"/>
      <c r="E913" s="53"/>
      <c r="F913" s="53"/>
      <c r="G913" s="53"/>
    </row>
    <row r="914" spans="3:7" x14ac:dyDescent="0.3">
      <c r="C914" s="54"/>
      <c r="D914" s="54"/>
      <c r="E914" s="53"/>
      <c r="F914" s="53"/>
      <c r="G914" s="53"/>
    </row>
    <row r="915" spans="3:7" x14ac:dyDescent="0.3">
      <c r="C915" s="54"/>
      <c r="D915" s="54"/>
      <c r="E915" s="53"/>
      <c r="F915" s="53"/>
      <c r="G915" s="53"/>
    </row>
    <row r="916" spans="3:7" x14ac:dyDescent="0.3">
      <c r="C916" s="54"/>
      <c r="D916" s="54"/>
      <c r="E916" s="53"/>
      <c r="F916" s="53"/>
      <c r="G916" s="53"/>
    </row>
    <row r="917" spans="3:7" x14ac:dyDescent="0.3">
      <c r="C917" s="54"/>
      <c r="D917" s="54"/>
      <c r="E917" s="53"/>
      <c r="F917" s="53"/>
      <c r="G917" s="53"/>
    </row>
    <row r="918" spans="3:7" x14ac:dyDescent="0.3">
      <c r="C918" s="54"/>
      <c r="D918" s="54"/>
      <c r="E918" s="53"/>
      <c r="F918" s="53"/>
      <c r="G918" s="53"/>
    </row>
    <row r="919" spans="3:7" x14ac:dyDescent="0.3">
      <c r="C919" s="54"/>
      <c r="D919" s="54"/>
      <c r="E919" s="53"/>
      <c r="F919" s="53"/>
      <c r="G919" s="53"/>
    </row>
    <row r="920" spans="3:7" x14ac:dyDescent="0.3">
      <c r="C920" s="54"/>
      <c r="D920" s="54"/>
      <c r="E920" s="53"/>
      <c r="F920" s="53"/>
      <c r="G920" s="53"/>
    </row>
    <row r="921" spans="3:7" x14ac:dyDescent="0.3">
      <c r="C921" s="54"/>
      <c r="D921" s="54"/>
      <c r="E921" s="53"/>
      <c r="F921" s="53"/>
      <c r="G921" s="53"/>
    </row>
    <row r="922" spans="3:7" x14ac:dyDescent="0.3">
      <c r="C922" s="54"/>
      <c r="D922" s="54"/>
      <c r="E922" s="53"/>
      <c r="F922" s="53"/>
      <c r="G922" s="53"/>
    </row>
    <row r="923" spans="3:7" x14ac:dyDescent="0.3">
      <c r="C923" s="54"/>
      <c r="D923" s="54"/>
      <c r="E923" s="53"/>
      <c r="F923" s="53"/>
      <c r="G923" s="53"/>
    </row>
    <row r="924" spans="3:7" x14ac:dyDescent="0.3">
      <c r="C924" s="54"/>
      <c r="D924" s="54"/>
      <c r="E924" s="53"/>
      <c r="F924" s="53"/>
      <c r="G924" s="53"/>
    </row>
    <row r="925" spans="3:7" x14ac:dyDescent="0.3">
      <c r="C925" s="54"/>
      <c r="D925" s="54"/>
      <c r="E925" s="53"/>
      <c r="F925" s="53"/>
      <c r="G925" s="53"/>
    </row>
    <row r="926" spans="3:7" x14ac:dyDescent="0.3">
      <c r="C926" s="54"/>
      <c r="D926" s="54"/>
      <c r="E926" s="53"/>
      <c r="F926" s="53"/>
      <c r="G926" s="53"/>
    </row>
    <row r="927" spans="3:7" x14ac:dyDescent="0.3">
      <c r="C927" s="54"/>
      <c r="D927" s="54"/>
      <c r="E927" s="53"/>
      <c r="F927" s="53"/>
      <c r="G927" s="53"/>
    </row>
    <row r="928" spans="3:7" x14ac:dyDescent="0.3">
      <c r="C928" s="54"/>
      <c r="D928" s="54"/>
      <c r="E928" s="53"/>
      <c r="F928" s="53"/>
      <c r="G928" s="53"/>
    </row>
    <row r="929" spans="3:7" x14ac:dyDescent="0.3">
      <c r="C929" s="54"/>
      <c r="D929" s="54"/>
      <c r="E929" s="53"/>
      <c r="F929" s="53"/>
      <c r="G929" s="53"/>
    </row>
    <row r="930" spans="3:7" x14ac:dyDescent="0.3">
      <c r="C930" s="54"/>
      <c r="D930" s="54"/>
      <c r="E930" s="53"/>
      <c r="F930" s="53"/>
      <c r="G930" s="53"/>
    </row>
    <row r="931" spans="3:7" x14ac:dyDescent="0.3">
      <c r="C931" s="54"/>
      <c r="D931" s="54"/>
      <c r="E931" s="53"/>
      <c r="F931" s="53"/>
      <c r="G931" s="53"/>
    </row>
    <row r="932" spans="3:7" x14ac:dyDescent="0.3">
      <c r="C932" s="54"/>
      <c r="D932" s="54"/>
      <c r="E932" s="53"/>
      <c r="F932" s="53"/>
      <c r="G932" s="53"/>
    </row>
    <row r="933" spans="3:7" x14ac:dyDescent="0.3">
      <c r="C933" s="54"/>
      <c r="D933" s="54"/>
      <c r="E933" s="53"/>
      <c r="F933" s="53"/>
      <c r="G933" s="53"/>
    </row>
    <row r="934" spans="3:7" x14ac:dyDescent="0.3">
      <c r="C934" s="54"/>
      <c r="D934" s="54"/>
      <c r="E934" s="53"/>
      <c r="F934" s="53"/>
      <c r="G934" s="53"/>
    </row>
    <row r="935" spans="3:7" x14ac:dyDescent="0.3">
      <c r="C935" s="54"/>
      <c r="D935" s="54"/>
      <c r="E935" s="53"/>
      <c r="F935" s="53"/>
      <c r="G935" s="53"/>
    </row>
    <row r="936" spans="3:7" x14ac:dyDescent="0.3">
      <c r="C936" s="54"/>
      <c r="D936" s="54"/>
      <c r="E936" s="53"/>
      <c r="F936" s="53"/>
      <c r="G936" s="53"/>
    </row>
    <row r="937" spans="3:7" x14ac:dyDescent="0.3">
      <c r="C937" s="54"/>
      <c r="D937" s="54"/>
      <c r="E937" s="53"/>
      <c r="F937" s="53"/>
      <c r="G937" s="53"/>
    </row>
    <row r="938" spans="3:7" x14ac:dyDescent="0.3">
      <c r="C938" s="54"/>
      <c r="D938" s="54"/>
      <c r="E938" s="53"/>
      <c r="F938" s="53"/>
      <c r="G938" s="53"/>
    </row>
    <row r="939" spans="3:7" x14ac:dyDescent="0.3">
      <c r="C939" s="54"/>
      <c r="D939" s="54"/>
      <c r="E939" s="53"/>
      <c r="F939" s="53"/>
      <c r="G939" s="53"/>
    </row>
    <row r="940" spans="3:7" x14ac:dyDescent="0.3">
      <c r="C940" s="54"/>
      <c r="D940" s="54"/>
      <c r="E940" s="53"/>
      <c r="F940" s="53"/>
      <c r="G940" s="53"/>
    </row>
    <row r="941" spans="3:7" x14ac:dyDescent="0.3">
      <c r="C941" s="54"/>
      <c r="D941" s="54"/>
      <c r="E941" s="53"/>
      <c r="F941" s="53"/>
      <c r="G941" s="53"/>
    </row>
    <row r="942" spans="3:7" x14ac:dyDescent="0.3">
      <c r="C942" s="54"/>
      <c r="D942" s="54"/>
      <c r="E942" s="53"/>
      <c r="F942" s="53"/>
      <c r="G942" s="53"/>
    </row>
    <row r="943" spans="3:7" x14ac:dyDescent="0.3">
      <c r="C943" s="54"/>
      <c r="D943" s="54"/>
      <c r="E943" s="53"/>
      <c r="F943" s="53"/>
      <c r="G943" s="53"/>
    </row>
    <row r="944" spans="3:7" x14ac:dyDescent="0.3">
      <c r="C944" s="54"/>
      <c r="D944" s="54"/>
      <c r="E944" s="53"/>
      <c r="F944" s="53"/>
      <c r="G944" s="53"/>
    </row>
    <row r="945" spans="3:7" x14ac:dyDescent="0.3">
      <c r="C945" s="54"/>
      <c r="D945" s="54"/>
      <c r="E945" s="53"/>
      <c r="F945" s="53"/>
      <c r="G945" s="53"/>
    </row>
    <row r="946" spans="3:7" x14ac:dyDescent="0.3">
      <c r="C946" s="54"/>
      <c r="D946" s="54"/>
      <c r="E946" s="53"/>
      <c r="F946" s="53"/>
      <c r="G946" s="53"/>
    </row>
    <row r="947" spans="3:7" x14ac:dyDescent="0.3">
      <c r="C947" s="54"/>
      <c r="D947" s="54"/>
      <c r="E947" s="53"/>
      <c r="F947" s="53"/>
      <c r="G947" s="53"/>
    </row>
    <row r="948" spans="3:7" x14ac:dyDescent="0.3">
      <c r="C948" s="54"/>
      <c r="D948" s="54"/>
      <c r="E948" s="53"/>
      <c r="F948" s="53"/>
      <c r="G948" s="53"/>
    </row>
    <row r="949" spans="3:7" x14ac:dyDescent="0.3">
      <c r="C949" s="54"/>
      <c r="D949" s="54"/>
      <c r="E949" s="53"/>
      <c r="F949" s="53"/>
      <c r="G949" s="53"/>
    </row>
    <row r="950" spans="3:7" x14ac:dyDescent="0.3">
      <c r="C950" s="54"/>
      <c r="D950" s="54"/>
      <c r="E950" s="53"/>
      <c r="F950" s="53"/>
      <c r="G950" s="53"/>
    </row>
    <row r="951" spans="3:7" x14ac:dyDescent="0.3">
      <c r="C951" s="54"/>
      <c r="D951" s="54"/>
      <c r="E951" s="53"/>
      <c r="F951" s="53"/>
      <c r="G951" s="53"/>
    </row>
    <row r="952" spans="3:7" x14ac:dyDescent="0.3">
      <c r="C952" s="54"/>
      <c r="D952" s="54"/>
      <c r="E952" s="53"/>
      <c r="F952" s="53"/>
      <c r="G952" s="53"/>
    </row>
    <row r="953" spans="3:7" x14ac:dyDescent="0.3">
      <c r="C953" s="54"/>
      <c r="D953" s="54"/>
      <c r="E953" s="53"/>
      <c r="F953" s="53"/>
      <c r="G953" s="53"/>
    </row>
    <row r="954" spans="3:7" x14ac:dyDescent="0.3">
      <c r="C954" s="54"/>
      <c r="D954" s="54"/>
      <c r="E954" s="53"/>
      <c r="F954" s="53"/>
      <c r="G954" s="53"/>
    </row>
    <row r="955" spans="3:7" x14ac:dyDescent="0.3">
      <c r="C955" s="54"/>
      <c r="D955" s="54"/>
      <c r="E955" s="53"/>
      <c r="F955" s="53"/>
      <c r="G955" s="53"/>
    </row>
    <row r="956" spans="3:7" x14ac:dyDescent="0.3">
      <c r="C956" s="54"/>
      <c r="D956" s="54"/>
      <c r="E956" s="53"/>
      <c r="F956" s="53"/>
      <c r="G956" s="53"/>
    </row>
    <row r="957" spans="3:7" x14ac:dyDescent="0.3">
      <c r="C957" s="54"/>
      <c r="D957" s="54"/>
      <c r="E957" s="53"/>
      <c r="F957" s="53"/>
      <c r="G957" s="53"/>
    </row>
    <row r="958" spans="3:7" x14ac:dyDescent="0.3">
      <c r="C958" s="54"/>
      <c r="D958" s="54"/>
      <c r="E958" s="53"/>
      <c r="F958" s="53"/>
      <c r="G958" s="53"/>
    </row>
    <row r="959" spans="3:7" x14ac:dyDescent="0.3">
      <c r="C959" s="54"/>
      <c r="D959" s="54"/>
      <c r="E959" s="53"/>
      <c r="F959" s="53"/>
      <c r="G959" s="53"/>
    </row>
    <row r="960" spans="3:7" x14ac:dyDescent="0.3">
      <c r="C960" s="54"/>
      <c r="D960" s="54"/>
      <c r="E960" s="53"/>
      <c r="F960" s="53"/>
      <c r="G960" s="53"/>
    </row>
    <row r="961" spans="3:7" x14ac:dyDescent="0.3">
      <c r="C961" s="54"/>
      <c r="D961" s="54"/>
      <c r="E961" s="53"/>
      <c r="F961" s="53"/>
      <c r="G961" s="53"/>
    </row>
    <row r="962" spans="3:7" x14ac:dyDescent="0.3">
      <c r="C962" s="54"/>
      <c r="D962" s="54"/>
      <c r="E962" s="53"/>
      <c r="F962" s="53"/>
      <c r="G962" s="53"/>
    </row>
    <row r="963" spans="3:7" x14ac:dyDescent="0.3">
      <c r="C963" s="54"/>
      <c r="D963" s="54"/>
      <c r="E963" s="53"/>
      <c r="F963" s="53"/>
      <c r="G963" s="53"/>
    </row>
    <row r="964" spans="3:7" x14ac:dyDescent="0.3">
      <c r="C964" s="54"/>
      <c r="D964" s="54"/>
      <c r="E964" s="53"/>
      <c r="F964" s="53"/>
      <c r="G964" s="53"/>
    </row>
    <row r="965" spans="3:7" x14ac:dyDescent="0.3">
      <c r="C965" s="54"/>
      <c r="D965" s="54"/>
      <c r="E965" s="53"/>
      <c r="F965" s="53"/>
      <c r="G965" s="53"/>
    </row>
    <row r="966" spans="3:7" x14ac:dyDescent="0.3">
      <c r="C966" s="54"/>
      <c r="D966" s="54"/>
      <c r="E966" s="53"/>
      <c r="F966" s="53"/>
      <c r="G966" s="53"/>
    </row>
    <row r="967" spans="3:7" x14ac:dyDescent="0.3">
      <c r="C967" s="54"/>
      <c r="D967" s="54"/>
      <c r="E967" s="53"/>
      <c r="F967" s="53"/>
      <c r="G967" s="53"/>
    </row>
    <row r="968" spans="3:7" x14ac:dyDescent="0.3">
      <c r="C968" s="54"/>
      <c r="D968" s="54"/>
      <c r="E968" s="53"/>
      <c r="F968" s="53"/>
      <c r="G968" s="53"/>
    </row>
    <row r="969" spans="3:7" x14ac:dyDescent="0.3">
      <c r="C969" s="54"/>
      <c r="D969" s="54"/>
      <c r="E969" s="53"/>
      <c r="F969" s="53"/>
      <c r="G969" s="53"/>
    </row>
    <row r="970" spans="3:7" x14ac:dyDescent="0.3">
      <c r="C970" s="54"/>
      <c r="D970" s="54"/>
      <c r="E970" s="53"/>
      <c r="F970" s="53"/>
      <c r="G970" s="53"/>
    </row>
    <row r="971" spans="3:7" x14ac:dyDescent="0.3">
      <c r="C971" s="54"/>
      <c r="D971" s="54"/>
      <c r="E971" s="53"/>
      <c r="F971" s="53"/>
      <c r="G971" s="53"/>
    </row>
    <row r="972" spans="3:7" x14ac:dyDescent="0.3">
      <c r="C972" s="54"/>
      <c r="D972" s="54"/>
      <c r="E972" s="53"/>
      <c r="F972" s="53"/>
      <c r="G972" s="53"/>
    </row>
    <row r="973" spans="3:7" x14ac:dyDescent="0.3">
      <c r="C973" s="54"/>
      <c r="D973" s="54"/>
      <c r="E973" s="53"/>
      <c r="F973" s="53"/>
      <c r="G973" s="53"/>
    </row>
    <row r="974" spans="3:7" x14ac:dyDescent="0.3">
      <c r="C974" s="54"/>
      <c r="D974" s="54"/>
      <c r="E974" s="53"/>
      <c r="F974" s="53"/>
      <c r="G974" s="53"/>
    </row>
    <row r="975" spans="3:7" x14ac:dyDescent="0.3">
      <c r="C975" s="54"/>
      <c r="D975" s="54"/>
      <c r="E975" s="53"/>
      <c r="F975" s="53"/>
      <c r="G975" s="53"/>
    </row>
    <row r="976" spans="3:7" x14ac:dyDescent="0.3">
      <c r="C976" s="54"/>
      <c r="D976" s="54"/>
      <c r="E976" s="53"/>
      <c r="F976" s="53"/>
      <c r="G976" s="53"/>
    </row>
    <row r="977" spans="3:7" x14ac:dyDescent="0.3">
      <c r="C977" s="54"/>
      <c r="D977" s="54"/>
      <c r="E977" s="53"/>
      <c r="F977" s="53"/>
      <c r="G977" s="53"/>
    </row>
    <row r="978" spans="3:7" x14ac:dyDescent="0.3">
      <c r="C978" s="54"/>
      <c r="D978" s="54"/>
      <c r="E978" s="53"/>
      <c r="F978" s="53"/>
      <c r="G978" s="53"/>
    </row>
    <row r="979" spans="3:7" x14ac:dyDescent="0.3">
      <c r="C979" s="54"/>
      <c r="D979" s="54"/>
      <c r="E979" s="53"/>
      <c r="F979" s="53"/>
      <c r="G979" s="53"/>
    </row>
    <row r="980" spans="3:7" x14ac:dyDescent="0.3">
      <c r="C980" s="54"/>
      <c r="D980" s="54"/>
      <c r="E980" s="53"/>
      <c r="F980" s="53"/>
      <c r="G980" s="53"/>
    </row>
    <row r="981" spans="3:7" x14ac:dyDescent="0.3">
      <c r="C981" s="54"/>
      <c r="D981" s="54"/>
      <c r="E981" s="53"/>
      <c r="F981" s="53"/>
      <c r="G981" s="53"/>
    </row>
    <row r="982" spans="3:7" x14ac:dyDescent="0.3">
      <c r="C982" s="54"/>
      <c r="D982" s="54"/>
      <c r="E982" s="53"/>
      <c r="F982" s="53"/>
      <c r="G982" s="53"/>
    </row>
    <row r="983" spans="3:7" x14ac:dyDescent="0.3">
      <c r="C983" s="54"/>
      <c r="D983" s="54"/>
      <c r="E983" s="53"/>
      <c r="F983" s="53"/>
      <c r="G983" s="53"/>
    </row>
    <row r="984" spans="3:7" x14ac:dyDescent="0.3">
      <c r="C984" s="54"/>
      <c r="D984" s="54"/>
      <c r="E984" s="53"/>
      <c r="F984" s="53"/>
      <c r="G984" s="53"/>
    </row>
    <row r="985" spans="3:7" x14ac:dyDescent="0.3">
      <c r="C985" s="54"/>
      <c r="D985" s="54"/>
      <c r="E985" s="53"/>
      <c r="F985" s="53"/>
      <c r="G985" s="53"/>
    </row>
    <row r="986" spans="3:7" x14ac:dyDescent="0.3">
      <c r="C986" s="54"/>
      <c r="D986" s="54"/>
      <c r="E986" s="53"/>
      <c r="F986" s="53"/>
      <c r="G986" s="53"/>
    </row>
    <row r="987" spans="3:7" x14ac:dyDescent="0.3">
      <c r="C987" s="54"/>
      <c r="D987" s="54"/>
      <c r="E987" s="53"/>
      <c r="F987" s="53"/>
      <c r="G987" s="53"/>
    </row>
    <row r="988" spans="3:7" x14ac:dyDescent="0.3">
      <c r="C988" s="54"/>
      <c r="D988" s="54"/>
      <c r="E988" s="53"/>
      <c r="F988" s="53"/>
      <c r="G988" s="53"/>
    </row>
    <row r="989" spans="3:7" x14ac:dyDescent="0.3">
      <c r="C989" s="54"/>
      <c r="D989" s="54"/>
      <c r="E989" s="53"/>
      <c r="F989" s="53"/>
      <c r="G989" s="53"/>
    </row>
    <row r="990" spans="3:7" x14ac:dyDescent="0.3">
      <c r="C990" s="54"/>
      <c r="D990" s="54"/>
      <c r="E990" s="53"/>
      <c r="F990" s="53"/>
      <c r="G990" s="53"/>
    </row>
    <row r="991" spans="3:7" x14ac:dyDescent="0.3">
      <c r="C991" s="54"/>
      <c r="D991" s="54"/>
      <c r="E991" s="53"/>
      <c r="F991" s="53"/>
      <c r="G991" s="53"/>
    </row>
    <row r="992" spans="3:7" x14ac:dyDescent="0.3">
      <c r="C992" s="54"/>
      <c r="D992" s="54"/>
      <c r="E992" s="53"/>
      <c r="F992" s="53"/>
      <c r="G992" s="53"/>
    </row>
    <row r="993" spans="3:7" x14ac:dyDescent="0.3">
      <c r="C993" s="54"/>
      <c r="D993" s="54"/>
      <c r="E993" s="53"/>
      <c r="F993" s="53"/>
      <c r="G993" s="53"/>
    </row>
    <row r="994" spans="3:7" x14ac:dyDescent="0.3">
      <c r="C994" s="54"/>
      <c r="D994" s="54"/>
      <c r="E994" s="53"/>
      <c r="F994" s="53"/>
      <c r="G994" s="53"/>
    </row>
    <row r="995" spans="3:7" x14ac:dyDescent="0.3">
      <c r="C995" s="54"/>
      <c r="D995" s="54"/>
      <c r="E995" s="53"/>
      <c r="F995" s="53"/>
      <c r="G995" s="53"/>
    </row>
    <row r="996" spans="3:7" x14ac:dyDescent="0.3">
      <c r="C996" s="54"/>
      <c r="D996" s="54"/>
      <c r="E996" s="53"/>
      <c r="F996" s="53"/>
      <c r="G996" s="53"/>
    </row>
    <row r="997" spans="3:7" x14ac:dyDescent="0.3">
      <c r="C997" s="54"/>
      <c r="D997" s="54"/>
      <c r="E997" s="53"/>
      <c r="F997" s="53"/>
      <c r="G997" s="53"/>
    </row>
    <row r="998" spans="3:7" x14ac:dyDescent="0.3">
      <c r="C998" s="54"/>
      <c r="D998" s="54"/>
      <c r="E998" s="53"/>
      <c r="F998" s="53"/>
      <c r="G998" s="53"/>
    </row>
    <row r="999" spans="3:7" x14ac:dyDescent="0.3">
      <c r="C999" s="54"/>
      <c r="D999" s="54"/>
      <c r="E999" s="53"/>
      <c r="F999" s="53"/>
      <c r="G999" s="53"/>
    </row>
    <row r="1000" spans="3:7" x14ac:dyDescent="0.3">
      <c r="C1000" s="54"/>
      <c r="D1000" s="54"/>
      <c r="E1000" s="53"/>
      <c r="F1000" s="53"/>
      <c r="G1000" s="53"/>
    </row>
    <row r="1001" spans="3:7" x14ac:dyDescent="0.3">
      <c r="C1001" s="54"/>
      <c r="D1001" s="54"/>
      <c r="E1001" s="53"/>
      <c r="F1001" s="53"/>
      <c r="G1001" s="53"/>
    </row>
    <row r="1002" spans="3:7" x14ac:dyDescent="0.3">
      <c r="C1002" s="54"/>
      <c r="D1002" s="54"/>
      <c r="E1002" s="53"/>
      <c r="F1002" s="53"/>
      <c r="G1002" s="53"/>
    </row>
    <row r="1003" spans="3:7" x14ac:dyDescent="0.3">
      <c r="C1003" s="54"/>
      <c r="D1003" s="54"/>
      <c r="E1003" s="53"/>
      <c r="F1003" s="53"/>
      <c r="G1003" s="53"/>
    </row>
    <row r="1004" spans="3:7" x14ac:dyDescent="0.3">
      <c r="C1004" s="54"/>
      <c r="D1004" s="54"/>
      <c r="E1004" s="53"/>
      <c r="F1004" s="53"/>
      <c r="G1004" s="53"/>
    </row>
    <row r="1005" spans="3:7" x14ac:dyDescent="0.3">
      <c r="C1005" s="54"/>
      <c r="D1005" s="54"/>
      <c r="E1005" s="53"/>
      <c r="F1005" s="53"/>
      <c r="G1005" s="53"/>
    </row>
    <row r="1006" spans="3:7" x14ac:dyDescent="0.3">
      <c r="C1006" s="54"/>
      <c r="D1006" s="54"/>
      <c r="E1006" s="53"/>
      <c r="F1006" s="53"/>
      <c r="G1006" s="53"/>
    </row>
    <row r="1007" spans="3:7" x14ac:dyDescent="0.3">
      <c r="C1007" s="54"/>
      <c r="D1007" s="54"/>
      <c r="E1007" s="53"/>
      <c r="F1007" s="53"/>
      <c r="G1007" s="53"/>
    </row>
    <row r="1008" spans="3:7" x14ac:dyDescent="0.3">
      <c r="C1008" s="54"/>
      <c r="D1008" s="54"/>
      <c r="E1008" s="53"/>
      <c r="F1008" s="53"/>
      <c r="G1008" s="53"/>
    </row>
    <row r="1009" spans="3:7" x14ac:dyDescent="0.3">
      <c r="C1009" s="54"/>
      <c r="D1009" s="54"/>
      <c r="E1009" s="53"/>
      <c r="F1009" s="53"/>
      <c r="G1009" s="53"/>
    </row>
    <row r="1010" spans="3:7" x14ac:dyDescent="0.3">
      <c r="C1010" s="54"/>
      <c r="D1010" s="54"/>
      <c r="E1010" s="53"/>
      <c r="F1010" s="53"/>
      <c r="G1010" s="53"/>
    </row>
    <row r="1011" spans="3:7" x14ac:dyDescent="0.3">
      <c r="C1011" s="54"/>
      <c r="D1011" s="54"/>
      <c r="E1011" s="53"/>
      <c r="F1011" s="53"/>
      <c r="G1011" s="53"/>
    </row>
    <row r="1012" spans="3:7" x14ac:dyDescent="0.3">
      <c r="C1012" s="54"/>
      <c r="D1012" s="54"/>
      <c r="E1012" s="53"/>
      <c r="F1012" s="53"/>
      <c r="G1012" s="53"/>
    </row>
    <row r="1013" spans="3:7" x14ac:dyDescent="0.3">
      <c r="C1013" s="54"/>
      <c r="D1013" s="54"/>
      <c r="E1013" s="53"/>
      <c r="F1013" s="53"/>
      <c r="G1013" s="53"/>
    </row>
    <row r="1014" spans="3:7" x14ac:dyDescent="0.3">
      <c r="C1014" s="54"/>
      <c r="D1014" s="54"/>
      <c r="E1014" s="53"/>
      <c r="F1014" s="53"/>
      <c r="G1014" s="53"/>
    </row>
    <row r="1015" spans="3:7" x14ac:dyDescent="0.3">
      <c r="C1015" s="54"/>
      <c r="D1015" s="54"/>
      <c r="E1015" s="53"/>
      <c r="F1015" s="53"/>
      <c r="G1015" s="53"/>
    </row>
    <row r="1016" spans="3:7" x14ac:dyDescent="0.3">
      <c r="C1016" s="54"/>
      <c r="D1016" s="54"/>
      <c r="E1016" s="53"/>
      <c r="F1016" s="53"/>
      <c r="G1016" s="53"/>
    </row>
    <row r="1017" spans="3:7" x14ac:dyDescent="0.3">
      <c r="C1017" s="54"/>
      <c r="D1017" s="54"/>
      <c r="E1017" s="53"/>
      <c r="F1017" s="53"/>
      <c r="G1017" s="53"/>
    </row>
    <row r="1018" spans="3:7" x14ac:dyDescent="0.3">
      <c r="C1018" s="54"/>
      <c r="D1018" s="54"/>
      <c r="E1018" s="53"/>
      <c r="F1018" s="53"/>
      <c r="G1018" s="53"/>
    </row>
    <row r="1019" spans="3:7" x14ac:dyDescent="0.3">
      <c r="C1019" s="54"/>
      <c r="D1019" s="54"/>
      <c r="E1019" s="53"/>
      <c r="F1019" s="53"/>
      <c r="G1019" s="53"/>
    </row>
    <row r="1020" spans="3:7" x14ac:dyDescent="0.3">
      <c r="C1020" s="54"/>
      <c r="D1020" s="54"/>
      <c r="E1020" s="53"/>
      <c r="F1020" s="53"/>
      <c r="G1020" s="53"/>
    </row>
    <row r="1021" spans="3:7" x14ac:dyDescent="0.3">
      <c r="C1021" s="54"/>
      <c r="D1021" s="54"/>
      <c r="E1021" s="53"/>
      <c r="F1021" s="53"/>
      <c r="G1021" s="53"/>
    </row>
    <row r="1022" spans="3:7" x14ac:dyDescent="0.3">
      <c r="C1022" s="54"/>
      <c r="D1022" s="54"/>
      <c r="E1022" s="53"/>
      <c r="F1022" s="53"/>
      <c r="G1022" s="53"/>
    </row>
    <row r="1023" spans="3:7" x14ac:dyDescent="0.3">
      <c r="C1023" s="54"/>
      <c r="D1023" s="54"/>
      <c r="E1023" s="53"/>
      <c r="F1023" s="53"/>
      <c r="G1023" s="53"/>
    </row>
    <row r="1024" spans="3:7" x14ac:dyDescent="0.3">
      <c r="C1024" s="54"/>
      <c r="D1024" s="54"/>
      <c r="E1024" s="53"/>
      <c r="F1024" s="53"/>
      <c r="G1024" s="53"/>
    </row>
    <row r="1025" spans="3:7" x14ac:dyDescent="0.3">
      <c r="C1025" s="54"/>
      <c r="D1025" s="54"/>
      <c r="E1025" s="53"/>
      <c r="F1025" s="53"/>
      <c r="G1025" s="53"/>
    </row>
    <row r="1026" spans="3:7" x14ac:dyDescent="0.3">
      <c r="C1026" s="54"/>
      <c r="D1026" s="54"/>
      <c r="E1026" s="53"/>
      <c r="F1026" s="53"/>
      <c r="G1026" s="53"/>
    </row>
    <row r="1027" spans="3:7" x14ac:dyDescent="0.3">
      <c r="C1027" s="54"/>
      <c r="D1027" s="54"/>
      <c r="E1027" s="53"/>
      <c r="F1027" s="53"/>
      <c r="G1027" s="53"/>
    </row>
    <row r="1028" spans="3:7" x14ac:dyDescent="0.3">
      <c r="C1028" s="54"/>
      <c r="D1028" s="54"/>
      <c r="E1028" s="53"/>
      <c r="F1028" s="53"/>
      <c r="G1028" s="53"/>
    </row>
    <row r="1029" spans="3:7" x14ac:dyDescent="0.3">
      <c r="C1029" s="54"/>
      <c r="D1029" s="54"/>
      <c r="E1029" s="53"/>
      <c r="F1029" s="53"/>
      <c r="G1029" s="53"/>
    </row>
    <row r="1030" spans="3:7" x14ac:dyDescent="0.3">
      <c r="C1030" s="54"/>
      <c r="D1030" s="54"/>
      <c r="E1030" s="53"/>
      <c r="F1030" s="53"/>
      <c r="G1030" s="53"/>
    </row>
    <row r="1031" spans="3:7" x14ac:dyDescent="0.3">
      <c r="C1031" s="54"/>
      <c r="D1031" s="54"/>
      <c r="E1031" s="53"/>
      <c r="F1031" s="53"/>
      <c r="G1031" s="53"/>
    </row>
    <row r="1032" spans="3:7" x14ac:dyDescent="0.3">
      <c r="C1032" s="54"/>
      <c r="D1032" s="54"/>
      <c r="E1032" s="53"/>
      <c r="F1032" s="53"/>
      <c r="G1032" s="53"/>
    </row>
    <row r="1033" spans="3:7" x14ac:dyDescent="0.3">
      <c r="C1033" s="54"/>
      <c r="D1033" s="54"/>
      <c r="E1033" s="53"/>
      <c r="F1033" s="53"/>
      <c r="G1033" s="53"/>
    </row>
    <row r="1034" spans="3:7" x14ac:dyDescent="0.3">
      <c r="C1034" s="54"/>
      <c r="D1034" s="54"/>
      <c r="E1034" s="53"/>
      <c r="F1034" s="53"/>
      <c r="G1034" s="53"/>
    </row>
    <row r="1035" spans="3:7" x14ac:dyDescent="0.3">
      <c r="C1035" s="54"/>
      <c r="D1035" s="54"/>
      <c r="E1035" s="53"/>
      <c r="F1035" s="53"/>
      <c r="G1035" s="53"/>
    </row>
    <row r="1036" spans="3:7" x14ac:dyDescent="0.3">
      <c r="C1036" s="54"/>
      <c r="D1036" s="54"/>
      <c r="E1036" s="53"/>
      <c r="F1036" s="53"/>
      <c r="G1036" s="53"/>
    </row>
    <row r="1037" spans="3:7" x14ac:dyDescent="0.3">
      <c r="C1037" s="54"/>
      <c r="D1037" s="54"/>
      <c r="E1037" s="53"/>
      <c r="F1037" s="53"/>
      <c r="G1037" s="53"/>
    </row>
    <row r="1038" spans="3:7" x14ac:dyDescent="0.3">
      <c r="C1038" s="54"/>
      <c r="D1038" s="54"/>
      <c r="E1038" s="53"/>
      <c r="F1038" s="53"/>
      <c r="G1038" s="53"/>
    </row>
    <row r="1039" spans="3:7" x14ac:dyDescent="0.3">
      <c r="C1039" s="54"/>
      <c r="D1039" s="54"/>
      <c r="E1039" s="53"/>
      <c r="F1039" s="53"/>
      <c r="G1039" s="53"/>
    </row>
    <row r="1040" spans="3:7" x14ac:dyDescent="0.3">
      <c r="C1040" s="54"/>
      <c r="D1040" s="54"/>
      <c r="E1040" s="53"/>
      <c r="F1040" s="53"/>
      <c r="G1040" s="53"/>
    </row>
    <row r="1041" spans="3:7" x14ac:dyDescent="0.3">
      <c r="C1041" s="54"/>
      <c r="D1041" s="54"/>
      <c r="E1041" s="53"/>
      <c r="F1041" s="53"/>
      <c r="G1041" s="53"/>
    </row>
    <row r="1042" spans="3:7" x14ac:dyDescent="0.3">
      <c r="C1042" s="54"/>
      <c r="D1042" s="54"/>
      <c r="E1042" s="53"/>
      <c r="F1042" s="53"/>
      <c r="G1042" s="53"/>
    </row>
    <row r="1043" spans="3:7" x14ac:dyDescent="0.3">
      <c r="C1043" s="54"/>
      <c r="D1043" s="54"/>
      <c r="E1043" s="53"/>
      <c r="F1043" s="53"/>
      <c r="G1043" s="53"/>
    </row>
    <row r="1044" spans="3:7" x14ac:dyDescent="0.3">
      <c r="C1044" s="54"/>
      <c r="D1044" s="54"/>
      <c r="E1044" s="53"/>
      <c r="F1044" s="53"/>
      <c r="G1044" s="53"/>
    </row>
    <row r="1045" spans="3:7" x14ac:dyDescent="0.3">
      <c r="C1045" s="54"/>
      <c r="D1045" s="54"/>
      <c r="E1045" s="53"/>
      <c r="F1045" s="53"/>
      <c r="G1045" s="53"/>
    </row>
    <row r="1046" spans="3:7" x14ac:dyDescent="0.3">
      <c r="C1046" s="54"/>
      <c r="D1046" s="54"/>
      <c r="E1046" s="53"/>
      <c r="F1046" s="53"/>
      <c r="G1046" s="53"/>
    </row>
    <row r="1047" spans="3:7" x14ac:dyDescent="0.3">
      <c r="C1047" s="54"/>
      <c r="D1047" s="54"/>
      <c r="E1047" s="53"/>
      <c r="F1047" s="53"/>
      <c r="G1047" s="53"/>
    </row>
    <row r="1048" spans="3:7" x14ac:dyDescent="0.3">
      <c r="C1048" s="54"/>
      <c r="D1048" s="54"/>
      <c r="E1048" s="53"/>
      <c r="F1048" s="53"/>
      <c r="G1048" s="53"/>
    </row>
    <row r="1049" spans="3:7" x14ac:dyDescent="0.3">
      <c r="C1049" s="54"/>
      <c r="D1049" s="54"/>
      <c r="E1049" s="53"/>
      <c r="F1049" s="53"/>
      <c r="G1049" s="53"/>
    </row>
    <row r="1050" spans="3:7" x14ac:dyDescent="0.3">
      <c r="C1050" s="54"/>
      <c r="D1050" s="54"/>
      <c r="E1050" s="53"/>
      <c r="F1050" s="53"/>
      <c r="G1050" s="53"/>
    </row>
    <row r="1051" spans="3:7" x14ac:dyDescent="0.3">
      <c r="C1051" s="54"/>
      <c r="D1051" s="54"/>
      <c r="E1051" s="53"/>
      <c r="F1051" s="53"/>
      <c r="G1051" s="53"/>
    </row>
    <row r="1052" spans="3:7" x14ac:dyDescent="0.3">
      <c r="C1052" s="54"/>
      <c r="D1052" s="54"/>
      <c r="E1052" s="53"/>
      <c r="F1052" s="53"/>
      <c r="G1052" s="53"/>
    </row>
    <row r="1053" spans="3:7" x14ac:dyDescent="0.3">
      <c r="C1053" s="54"/>
      <c r="D1053" s="54"/>
      <c r="E1053" s="53"/>
      <c r="F1053" s="53"/>
      <c r="G1053" s="53"/>
    </row>
    <row r="1054" spans="3:7" x14ac:dyDescent="0.3">
      <c r="C1054" s="54"/>
      <c r="D1054" s="54"/>
      <c r="E1054" s="53"/>
      <c r="F1054" s="53"/>
      <c r="G1054" s="53"/>
    </row>
    <row r="1055" spans="3:7" x14ac:dyDescent="0.3">
      <c r="C1055" s="54"/>
      <c r="D1055" s="54"/>
      <c r="E1055" s="53"/>
      <c r="F1055" s="53"/>
      <c r="G1055" s="53"/>
    </row>
    <row r="1056" spans="3:7" x14ac:dyDescent="0.3">
      <c r="C1056" s="54"/>
      <c r="D1056" s="54"/>
      <c r="E1056" s="53"/>
      <c r="F1056" s="53"/>
      <c r="G1056" s="53"/>
    </row>
    <row r="1057" spans="3:7" x14ac:dyDescent="0.3">
      <c r="C1057" s="54"/>
      <c r="D1057" s="54"/>
      <c r="E1057" s="53"/>
      <c r="F1057" s="53"/>
      <c r="G1057" s="53"/>
    </row>
    <row r="1058" spans="3:7" x14ac:dyDescent="0.3">
      <c r="C1058" s="54"/>
      <c r="D1058" s="54"/>
      <c r="E1058" s="53"/>
      <c r="F1058" s="53"/>
      <c r="G1058" s="53"/>
    </row>
    <row r="1059" spans="3:7" x14ac:dyDescent="0.3">
      <c r="C1059" s="54"/>
      <c r="D1059" s="54"/>
      <c r="E1059" s="53"/>
      <c r="F1059" s="53"/>
      <c r="G1059" s="53"/>
    </row>
    <row r="1060" spans="3:7" x14ac:dyDescent="0.3">
      <c r="C1060" s="54"/>
      <c r="D1060" s="54"/>
      <c r="E1060" s="53"/>
      <c r="F1060" s="53"/>
      <c r="G1060" s="53"/>
    </row>
    <row r="1061" spans="3:7" x14ac:dyDescent="0.3">
      <c r="C1061" s="54"/>
      <c r="D1061" s="54"/>
      <c r="E1061" s="53"/>
      <c r="F1061" s="53"/>
      <c r="G1061" s="53"/>
    </row>
    <row r="1062" spans="3:7" x14ac:dyDescent="0.3">
      <c r="C1062" s="54"/>
      <c r="D1062" s="54"/>
      <c r="E1062" s="53"/>
      <c r="F1062" s="53"/>
      <c r="G1062" s="53"/>
    </row>
    <row r="1063" spans="3:7" x14ac:dyDescent="0.3">
      <c r="C1063" s="54"/>
      <c r="D1063" s="54"/>
      <c r="E1063" s="53"/>
      <c r="F1063" s="53"/>
      <c r="G1063" s="53"/>
    </row>
    <row r="1064" spans="3:7" x14ac:dyDescent="0.3">
      <c r="C1064" s="54"/>
      <c r="D1064" s="54"/>
      <c r="E1064" s="53"/>
      <c r="F1064" s="53"/>
      <c r="G1064" s="53"/>
    </row>
    <row r="1065" spans="3:7" x14ac:dyDescent="0.3">
      <c r="C1065" s="54"/>
      <c r="D1065" s="54"/>
      <c r="E1065" s="53"/>
      <c r="F1065" s="53"/>
      <c r="G1065" s="53"/>
    </row>
    <row r="1066" spans="3:7" x14ac:dyDescent="0.3">
      <c r="C1066" s="54"/>
      <c r="D1066" s="54"/>
      <c r="E1066" s="53"/>
      <c r="F1066" s="53"/>
      <c r="G1066" s="53"/>
    </row>
    <row r="1067" spans="3:7" x14ac:dyDescent="0.3">
      <c r="C1067" s="54"/>
      <c r="D1067" s="54"/>
      <c r="E1067" s="53"/>
      <c r="F1067" s="53"/>
      <c r="G1067" s="53"/>
    </row>
    <row r="1068" spans="3:7" x14ac:dyDescent="0.3">
      <c r="C1068" s="54"/>
      <c r="D1068" s="54"/>
      <c r="E1068" s="53"/>
      <c r="F1068" s="53"/>
      <c r="G1068" s="53"/>
    </row>
    <row r="1069" spans="3:7" x14ac:dyDescent="0.3">
      <c r="C1069" s="54"/>
      <c r="D1069" s="54"/>
      <c r="E1069" s="53"/>
      <c r="F1069" s="53"/>
      <c r="G1069" s="53"/>
    </row>
    <row r="1070" spans="3:7" x14ac:dyDescent="0.3">
      <c r="C1070" s="54"/>
      <c r="D1070" s="54"/>
      <c r="E1070" s="53"/>
      <c r="F1070" s="53"/>
      <c r="G1070" s="53"/>
    </row>
    <row r="1071" spans="3:7" x14ac:dyDescent="0.3">
      <c r="C1071" s="54"/>
      <c r="D1071" s="54"/>
      <c r="E1071" s="53"/>
      <c r="F1071" s="53"/>
      <c r="G1071" s="53"/>
    </row>
    <row r="1072" spans="3:7" x14ac:dyDescent="0.3">
      <c r="C1072" s="54"/>
      <c r="D1072" s="54"/>
      <c r="E1072" s="53"/>
      <c r="F1072" s="53"/>
      <c r="G1072" s="53"/>
    </row>
    <row r="1073" spans="3:7" x14ac:dyDescent="0.3">
      <c r="C1073" s="54"/>
      <c r="D1073" s="54"/>
      <c r="E1073" s="53"/>
      <c r="F1073" s="53"/>
      <c r="G1073" s="53"/>
    </row>
    <row r="1074" spans="3:7" x14ac:dyDescent="0.3">
      <c r="C1074" s="54"/>
      <c r="D1074" s="54"/>
      <c r="E1074" s="53"/>
      <c r="F1074" s="53"/>
      <c r="G1074" s="53"/>
    </row>
    <row r="1075" spans="3:7" x14ac:dyDescent="0.3">
      <c r="C1075" s="54"/>
      <c r="D1075" s="54"/>
      <c r="E1075" s="53"/>
      <c r="F1075" s="53"/>
      <c r="G1075" s="53"/>
    </row>
    <row r="1076" spans="3:7" x14ac:dyDescent="0.3">
      <c r="C1076" s="54"/>
      <c r="D1076" s="54"/>
      <c r="E1076" s="53"/>
      <c r="F1076" s="53"/>
      <c r="G1076" s="53"/>
    </row>
    <row r="1077" spans="3:7" x14ac:dyDescent="0.3">
      <c r="C1077" s="54"/>
      <c r="D1077" s="54"/>
      <c r="E1077" s="53"/>
      <c r="F1077" s="53"/>
      <c r="G1077" s="53"/>
    </row>
    <row r="1078" spans="3:7" x14ac:dyDescent="0.3">
      <c r="C1078" s="54"/>
      <c r="D1078" s="54"/>
      <c r="E1078" s="53"/>
      <c r="F1078" s="53"/>
      <c r="G1078" s="53"/>
    </row>
    <row r="1079" spans="3:7" x14ac:dyDescent="0.3">
      <c r="C1079" s="54"/>
      <c r="D1079" s="54"/>
      <c r="E1079" s="53"/>
      <c r="F1079" s="53"/>
      <c r="G1079" s="53"/>
    </row>
    <row r="1080" spans="3:7" x14ac:dyDescent="0.3">
      <c r="C1080" s="54"/>
      <c r="D1080" s="54"/>
      <c r="E1080" s="53"/>
      <c r="F1080" s="53"/>
      <c r="G1080" s="53"/>
    </row>
    <row r="1081" spans="3:7" x14ac:dyDescent="0.3">
      <c r="C1081" s="54"/>
      <c r="D1081" s="54"/>
      <c r="E1081" s="53"/>
      <c r="F1081" s="53"/>
      <c r="G1081" s="53"/>
    </row>
    <row r="1082" spans="3:7" x14ac:dyDescent="0.3">
      <c r="C1082" s="54"/>
      <c r="D1082" s="54"/>
      <c r="E1082" s="53"/>
      <c r="F1082" s="53"/>
      <c r="G1082" s="53"/>
    </row>
    <row r="1083" spans="3:7" x14ac:dyDescent="0.3">
      <c r="C1083" s="54"/>
      <c r="D1083" s="54"/>
      <c r="E1083" s="53"/>
      <c r="F1083" s="53"/>
      <c r="G1083" s="53"/>
    </row>
    <row r="1084" spans="3:7" x14ac:dyDescent="0.3">
      <c r="C1084" s="54"/>
      <c r="D1084" s="54"/>
      <c r="E1084" s="53"/>
      <c r="F1084" s="53"/>
      <c r="G1084" s="53"/>
    </row>
    <row r="1085" spans="3:7" x14ac:dyDescent="0.3">
      <c r="C1085" s="54"/>
      <c r="D1085" s="54"/>
      <c r="E1085" s="53"/>
      <c r="F1085" s="53"/>
      <c r="G1085" s="53"/>
    </row>
    <row r="1086" spans="3:7" x14ac:dyDescent="0.3">
      <c r="C1086" s="54"/>
      <c r="D1086" s="54"/>
      <c r="E1086" s="53"/>
      <c r="F1086" s="53"/>
      <c r="G1086" s="53"/>
    </row>
    <row r="1087" spans="3:7" x14ac:dyDescent="0.3">
      <c r="C1087" s="54"/>
      <c r="D1087" s="54"/>
      <c r="E1087" s="53"/>
      <c r="F1087" s="53"/>
      <c r="G1087" s="53"/>
    </row>
    <row r="1088" spans="3:7" x14ac:dyDescent="0.3">
      <c r="C1088" s="54"/>
      <c r="D1088" s="54"/>
      <c r="E1088" s="53"/>
      <c r="F1088" s="53"/>
      <c r="G1088" s="53"/>
    </row>
    <row r="1089" spans="3:7" x14ac:dyDescent="0.3">
      <c r="C1089" s="54"/>
      <c r="D1089" s="54"/>
      <c r="E1089" s="53"/>
      <c r="F1089" s="53"/>
      <c r="G1089" s="53"/>
    </row>
    <row r="1090" spans="3:7" x14ac:dyDescent="0.3">
      <c r="C1090" s="54"/>
      <c r="D1090" s="54"/>
      <c r="E1090" s="53"/>
      <c r="F1090" s="53"/>
      <c r="G1090" s="53"/>
    </row>
    <row r="1091" spans="3:7" x14ac:dyDescent="0.3">
      <c r="C1091" s="54"/>
      <c r="D1091" s="54"/>
      <c r="E1091" s="53"/>
      <c r="F1091" s="53"/>
      <c r="G1091" s="53"/>
    </row>
    <row r="1092" spans="3:7" x14ac:dyDescent="0.3">
      <c r="C1092" s="54"/>
      <c r="D1092" s="54"/>
      <c r="E1092" s="53"/>
      <c r="F1092" s="53"/>
      <c r="G1092" s="53"/>
    </row>
    <row r="1093" spans="3:7" x14ac:dyDescent="0.3">
      <c r="C1093" s="54"/>
      <c r="D1093" s="54"/>
      <c r="E1093" s="53"/>
      <c r="F1093" s="53"/>
      <c r="G1093" s="53"/>
    </row>
    <row r="1094" spans="3:7" x14ac:dyDescent="0.3">
      <c r="C1094" s="54"/>
      <c r="D1094" s="54"/>
      <c r="E1094" s="53"/>
      <c r="F1094" s="53"/>
      <c r="G1094" s="53"/>
    </row>
    <row r="1095" spans="3:7" x14ac:dyDescent="0.3">
      <c r="C1095" s="54"/>
      <c r="D1095" s="54"/>
      <c r="E1095" s="53"/>
      <c r="F1095" s="53"/>
      <c r="G1095" s="53"/>
    </row>
    <row r="1096" spans="3:7" x14ac:dyDescent="0.3">
      <c r="C1096" s="54"/>
      <c r="D1096" s="54"/>
      <c r="E1096" s="53"/>
      <c r="F1096" s="53"/>
      <c r="G1096" s="53"/>
    </row>
    <row r="1097" spans="3:7" x14ac:dyDescent="0.3">
      <c r="C1097" s="54"/>
      <c r="D1097" s="54"/>
      <c r="E1097" s="53"/>
      <c r="F1097" s="53"/>
      <c r="G1097" s="53"/>
    </row>
    <row r="1098" spans="3:7" x14ac:dyDescent="0.3">
      <c r="C1098" s="54"/>
      <c r="D1098" s="54"/>
      <c r="E1098" s="53"/>
      <c r="F1098" s="53"/>
      <c r="G1098" s="53"/>
    </row>
    <row r="1099" spans="3:7" x14ac:dyDescent="0.3">
      <c r="C1099" s="54"/>
      <c r="D1099" s="54"/>
      <c r="E1099" s="53"/>
      <c r="F1099" s="53"/>
      <c r="G1099" s="53"/>
    </row>
    <row r="1100" spans="3:7" x14ac:dyDescent="0.3">
      <c r="C1100" s="54"/>
      <c r="D1100" s="54"/>
      <c r="E1100" s="53"/>
      <c r="F1100" s="53"/>
      <c r="G1100" s="53"/>
    </row>
    <row r="1101" spans="3:7" x14ac:dyDescent="0.3">
      <c r="C1101" s="54"/>
      <c r="D1101" s="54"/>
      <c r="E1101" s="53"/>
      <c r="F1101" s="53"/>
      <c r="G1101" s="53"/>
    </row>
    <row r="1102" spans="3:7" x14ac:dyDescent="0.3">
      <c r="C1102" s="54"/>
      <c r="D1102" s="54"/>
      <c r="E1102" s="53"/>
      <c r="F1102" s="53"/>
      <c r="G1102" s="53"/>
    </row>
    <row r="1103" spans="3:7" x14ac:dyDescent="0.3">
      <c r="C1103" s="54"/>
      <c r="D1103" s="54"/>
      <c r="E1103" s="53"/>
      <c r="F1103" s="53"/>
      <c r="G1103" s="53"/>
    </row>
    <row r="1104" spans="3:7" x14ac:dyDescent="0.3">
      <c r="C1104" s="54"/>
      <c r="D1104" s="54"/>
      <c r="E1104" s="53"/>
      <c r="F1104" s="53"/>
      <c r="G1104" s="53"/>
    </row>
    <row r="1105" spans="3:7" x14ac:dyDescent="0.3">
      <c r="C1105" s="54"/>
      <c r="D1105" s="54"/>
      <c r="E1105" s="53"/>
      <c r="F1105" s="53"/>
      <c r="G1105" s="53"/>
    </row>
    <row r="1106" spans="3:7" x14ac:dyDescent="0.3">
      <c r="C1106" s="54"/>
      <c r="D1106" s="54"/>
      <c r="E1106" s="53"/>
      <c r="F1106" s="53"/>
      <c r="G1106" s="53"/>
    </row>
    <row r="1107" spans="3:7" x14ac:dyDescent="0.3">
      <c r="C1107" s="54"/>
      <c r="D1107" s="54"/>
      <c r="E1107" s="53"/>
      <c r="F1107" s="53"/>
      <c r="G1107" s="53"/>
    </row>
    <row r="1108" spans="3:7" x14ac:dyDescent="0.3">
      <c r="C1108" s="54"/>
      <c r="D1108" s="54"/>
      <c r="E1108" s="53"/>
      <c r="F1108" s="53"/>
      <c r="G1108" s="53"/>
    </row>
    <row r="1109" spans="3:7" x14ac:dyDescent="0.3">
      <c r="C1109" s="54"/>
      <c r="D1109" s="54"/>
      <c r="E1109" s="53"/>
      <c r="F1109" s="53"/>
      <c r="G1109" s="53"/>
    </row>
    <row r="1110" spans="3:7" x14ac:dyDescent="0.3">
      <c r="C1110" s="54"/>
      <c r="D1110" s="54"/>
      <c r="E1110" s="53"/>
      <c r="F1110" s="53"/>
      <c r="G1110" s="53"/>
    </row>
    <row r="1111" spans="3:7" x14ac:dyDescent="0.3">
      <c r="C1111" s="54"/>
      <c r="D1111" s="54"/>
      <c r="E1111" s="53"/>
      <c r="F1111" s="53"/>
      <c r="G1111" s="53"/>
    </row>
    <row r="1112" spans="3:7" x14ac:dyDescent="0.3">
      <c r="C1112" s="54"/>
      <c r="D1112" s="54"/>
      <c r="E1112" s="53"/>
      <c r="F1112" s="53"/>
      <c r="G1112" s="53"/>
    </row>
    <row r="1113" spans="3:7" x14ac:dyDescent="0.3">
      <c r="C1113" s="54"/>
      <c r="D1113" s="54"/>
      <c r="E1113" s="53"/>
      <c r="F1113" s="53"/>
      <c r="G1113" s="53"/>
    </row>
    <row r="1114" spans="3:7" x14ac:dyDescent="0.3">
      <c r="C1114" s="54"/>
      <c r="D1114" s="54"/>
      <c r="E1114" s="53"/>
      <c r="F1114" s="53"/>
      <c r="G1114" s="53"/>
    </row>
    <row r="1115" spans="3:7" x14ac:dyDescent="0.3">
      <c r="C1115" s="54"/>
      <c r="D1115" s="54"/>
      <c r="E1115" s="53"/>
      <c r="F1115" s="53"/>
      <c r="G1115" s="53"/>
    </row>
    <row r="1116" spans="3:7" x14ac:dyDescent="0.3">
      <c r="C1116" s="54"/>
      <c r="D1116" s="54"/>
      <c r="E1116" s="53"/>
      <c r="F1116" s="53"/>
      <c r="G1116" s="53"/>
    </row>
    <row r="1117" spans="3:7" x14ac:dyDescent="0.3">
      <c r="C1117" s="54"/>
      <c r="D1117" s="54"/>
      <c r="E1117" s="53"/>
      <c r="F1117" s="53"/>
      <c r="G1117" s="53"/>
    </row>
    <row r="1118" spans="3:7" x14ac:dyDescent="0.3">
      <c r="C1118" s="54"/>
      <c r="D1118" s="54"/>
      <c r="E1118" s="53"/>
      <c r="F1118" s="53"/>
      <c r="G1118" s="53"/>
    </row>
    <row r="1119" spans="3:7" x14ac:dyDescent="0.3">
      <c r="C1119" s="54"/>
      <c r="D1119" s="54"/>
      <c r="E1119" s="53"/>
      <c r="F1119" s="53"/>
      <c r="G1119" s="53"/>
    </row>
    <row r="1120" spans="3:7" x14ac:dyDescent="0.3">
      <c r="C1120" s="54"/>
      <c r="D1120" s="54"/>
      <c r="E1120" s="53"/>
      <c r="F1120" s="53"/>
      <c r="G1120" s="53"/>
    </row>
    <row r="1121" spans="3:7" x14ac:dyDescent="0.3">
      <c r="C1121" s="54"/>
      <c r="D1121" s="54"/>
      <c r="E1121" s="53"/>
      <c r="F1121" s="53"/>
      <c r="G1121" s="53"/>
    </row>
    <row r="1122" spans="3:7" x14ac:dyDescent="0.3">
      <c r="C1122" s="54"/>
      <c r="D1122" s="54"/>
      <c r="E1122" s="53"/>
      <c r="F1122" s="53"/>
      <c r="G1122" s="53"/>
    </row>
    <row r="1123" spans="3:7" x14ac:dyDescent="0.3">
      <c r="C1123" s="54"/>
      <c r="D1123" s="54"/>
      <c r="E1123" s="53"/>
      <c r="F1123" s="53"/>
      <c r="G1123" s="53"/>
    </row>
    <row r="1124" spans="3:7" x14ac:dyDescent="0.3">
      <c r="C1124" s="54"/>
      <c r="D1124" s="54"/>
      <c r="E1124" s="53"/>
      <c r="F1124" s="53"/>
      <c r="G1124" s="53"/>
    </row>
    <row r="1125" spans="3:7" x14ac:dyDescent="0.3">
      <c r="C1125" s="54"/>
      <c r="D1125" s="54"/>
      <c r="E1125" s="53"/>
      <c r="F1125" s="53"/>
      <c r="G1125" s="53"/>
    </row>
    <row r="1126" spans="3:7" x14ac:dyDescent="0.3">
      <c r="C1126" s="54"/>
      <c r="D1126" s="54"/>
      <c r="E1126" s="53"/>
      <c r="F1126" s="53"/>
      <c r="G1126" s="53"/>
    </row>
    <row r="1127" spans="3:7" x14ac:dyDescent="0.3">
      <c r="C1127" s="54"/>
      <c r="D1127" s="54"/>
      <c r="E1127" s="53"/>
      <c r="F1127" s="53"/>
      <c r="G1127" s="53"/>
    </row>
    <row r="1128" spans="3:7" x14ac:dyDescent="0.3">
      <c r="C1128" s="54"/>
      <c r="D1128" s="54"/>
      <c r="E1128" s="53"/>
      <c r="F1128" s="53"/>
      <c r="G1128" s="53"/>
    </row>
    <row r="1129" spans="3:7" x14ac:dyDescent="0.3">
      <c r="C1129" s="54"/>
      <c r="D1129" s="54"/>
      <c r="E1129" s="53"/>
      <c r="F1129" s="53"/>
      <c r="G1129" s="53"/>
    </row>
    <row r="1130" spans="3:7" x14ac:dyDescent="0.3">
      <c r="C1130" s="54"/>
      <c r="D1130" s="54"/>
      <c r="E1130" s="53"/>
      <c r="F1130" s="53"/>
      <c r="G1130" s="53"/>
    </row>
    <row r="1131" spans="3:7" x14ac:dyDescent="0.3">
      <c r="C1131" s="54"/>
      <c r="D1131" s="54"/>
      <c r="E1131" s="53"/>
      <c r="F1131" s="53"/>
      <c r="G1131" s="53"/>
    </row>
    <row r="1132" spans="3:7" x14ac:dyDescent="0.3">
      <c r="C1132" s="54"/>
      <c r="D1132" s="54"/>
      <c r="E1132" s="53"/>
      <c r="F1132" s="53"/>
      <c r="G1132" s="53"/>
    </row>
    <row r="1133" spans="3:7" x14ac:dyDescent="0.3">
      <c r="C1133" s="54"/>
      <c r="D1133" s="54"/>
      <c r="E1133" s="53"/>
      <c r="F1133" s="53"/>
      <c r="G1133" s="53"/>
    </row>
    <row r="1134" spans="3:7" x14ac:dyDescent="0.3">
      <c r="C1134" s="54"/>
      <c r="D1134" s="54"/>
      <c r="E1134" s="53"/>
      <c r="F1134" s="53"/>
      <c r="G1134" s="53"/>
    </row>
    <row r="1135" spans="3:7" x14ac:dyDescent="0.3">
      <c r="C1135" s="54"/>
      <c r="D1135" s="54"/>
      <c r="E1135" s="53"/>
      <c r="F1135" s="53"/>
      <c r="G1135" s="53"/>
    </row>
    <row r="1136" spans="3:7" x14ac:dyDescent="0.3">
      <c r="C1136" s="54"/>
      <c r="D1136" s="54"/>
      <c r="E1136" s="53"/>
      <c r="F1136" s="53"/>
      <c r="G1136" s="53"/>
    </row>
    <row r="1137" spans="3:7" x14ac:dyDescent="0.3">
      <c r="C1137" s="54"/>
      <c r="D1137" s="54"/>
      <c r="E1137" s="53"/>
      <c r="F1137" s="53"/>
      <c r="G1137" s="53"/>
    </row>
    <row r="1138" spans="3:7" x14ac:dyDescent="0.3">
      <c r="C1138" s="54"/>
      <c r="D1138" s="54"/>
      <c r="E1138" s="53"/>
      <c r="F1138" s="53"/>
      <c r="G1138" s="53"/>
    </row>
    <row r="1139" spans="3:7" x14ac:dyDescent="0.3">
      <c r="C1139" s="54"/>
      <c r="D1139" s="54"/>
      <c r="E1139" s="53"/>
      <c r="F1139" s="53"/>
      <c r="G1139" s="53"/>
    </row>
    <row r="1140" spans="3:7" x14ac:dyDescent="0.3">
      <c r="C1140" s="54"/>
      <c r="D1140" s="54"/>
      <c r="E1140" s="53"/>
      <c r="F1140" s="53"/>
      <c r="G1140" s="53"/>
    </row>
    <row r="1141" spans="3:7" x14ac:dyDescent="0.3">
      <c r="C1141" s="54"/>
      <c r="D1141" s="54"/>
      <c r="E1141" s="53"/>
      <c r="F1141" s="53"/>
      <c r="G1141" s="53"/>
    </row>
    <row r="1142" spans="3:7" x14ac:dyDescent="0.3">
      <c r="C1142" s="54"/>
      <c r="D1142" s="54"/>
      <c r="E1142" s="53"/>
      <c r="F1142" s="53"/>
      <c r="G1142" s="53"/>
    </row>
    <row r="1143" spans="3:7" x14ac:dyDescent="0.3">
      <c r="C1143" s="54"/>
      <c r="D1143" s="54"/>
      <c r="E1143" s="53"/>
      <c r="F1143" s="53"/>
      <c r="G1143" s="53"/>
    </row>
    <row r="1144" spans="3:7" x14ac:dyDescent="0.3">
      <c r="C1144" s="54"/>
      <c r="D1144" s="54"/>
      <c r="E1144" s="53"/>
      <c r="F1144" s="53"/>
      <c r="G1144" s="53"/>
    </row>
    <row r="1145" spans="3:7" x14ac:dyDescent="0.3">
      <c r="C1145" s="54"/>
      <c r="D1145" s="54"/>
      <c r="E1145" s="53"/>
      <c r="F1145" s="53"/>
      <c r="G1145" s="53"/>
    </row>
    <row r="1146" spans="3:7" x14ac:dyDescent="0.3">
      <c r="C1146" s="54"/>
      <c r="D1146" s="54"/>
      <c r="E1146" s="53"/>
      <c r="F1146" s="53"/>
      <c r="G1146" s="53"/>
    </row>
    <row r="1147" spans="3:7" x14ac:dyDescent="0.3">
      <c r="C1147" s="54"/>
      <c r="D1147" s="54"/>
      <c r="E1147" s="53"/>
      <c r="F1147" s="53"/>
      <c r="G1147" s="53"/>
    </row>
    <row r="1148" spans="3:7" x14ac:dyDescent="0.3">
      <c r="C1148" s="54"/>
      <c r="D1148" s="54"/>
      <c r="E1148" s="53"/>
      <c r="F1148" s="53"/>
      <c r="G1148" s="53"/>
    </row>
    <row r="1149" spans="3:7" x14ac:dyDescent="0.3">
      <c r="C1149" s="54"/>
      <c r="D1149" s="54"/>
      <c r="E1149" s="53"/>
      <c r="F1149" s="53"/>
      <c r="G1149" s="53"/>
    </row>
    <row r="1150" spans="3:7" x14ac:dyDescent="0.3">
      <c r="C1150" s="54"/>
      <c r="D1150" s="54"/>
      <c r="E1150" s="53"/>
      <c r="F1150" s="53"/>
      <c r="G1150" s="53"/>
    </row>
    <row r="1151" spans="3:7" x14ac:dyDescent="0.3">
      <c r="C1151" s="54"/>
      <c r="D1151" s="54"/>
      <c r="E1151" s="53"/>
      <c r="F1151" s="53"/>
      <c r="G1151" s="53"/>
    </row>
    <row r="1152" spans="3:7" x14ac:dyDescent="0.3">
      <c r="C1152" s="54"/>
      <c r="D1152" s="54"/>
      <c r="E1152" s="53"/>
      <c r="F1152" s="53"/>
      <c r="G1152" s="53"/>
    </row>
    <row r="1153" spans="3:7" x14ac:dyDescent="0.3">
      <c r="C1153" s="54"/>
      <c r="D1153" s="54"/>
      <c r="E1153" s="53"/>
      <c r="F1153" s="53"/>
      <c r="G1153" s="53"/>
    </row>
    <row r="1154" spans="3:7" x14ac:dyDescent="0.3">
      <c r="C1154" s="54"/>
      <c r="D1154" s="54"/>
      <c r="E1154" s="53"/>
      <c r="F1154" s="53"/>
      <c r="G1154" s="53"/>
    </row>
    <row r="1155" spans="3:7" x14ac:dyDescent="0.3">
      <c r="C1155" s="54"/>
      <c r="D1155" s="54"/>
      <c r="E1155" s="53"/>
      <c r="F1155" s="53"/>
      <c r="G1155" s="53"/>
    </row>
    <row r="1156" spans="3:7" x14ac:dyDescent="0.3">
      <c r="C1156" s="54"/>
      <c r="D1156" s="54"/>
      <c r="E1156" s="53"/>
      <c r="F1156" s="53"/>
      <c r="G1156" s="53"/>
    </row>
    <row r="1157" spans="3:7" x14ac:dyDescent="0.3">
      <c r="C1157" s="54"/>
      <c r="D1157" s="54"/>
      <c r="E1157" s="53"/>
      <c r="F1157" s="53"/>
      <c r="G1157" s="53"/>
    </row>
    <row r="1158" spans="3:7" x14ac:dyDescent="0.3">
      <c r="C1158" s="54"/>
      <c r="D1158" s="54"/>
      <c r="E1158" s="53"/>
      <c r="F1158" s="53"/>
      <c r="G1158" s="53"/>
    </row>
    <row r="1159" spans="3:7" x14ac:dyDescent="0.3">
      <c r="C1159" s="54"/>
      <c r="D1159" s="54"/>
      <c r="E1159" s="53"/>
      <c r="F1159" s="53"/>
      <c r="G1159" s="53"/>
    </row>
    <row r="1160" spans="3:7" x14ac:dyDescent="0.3">
      <c r="C1160" s="54"/>
      <c r="D1160" s="54"/>
      <c r="E1160" s="53"/>
      <c r="F1160" s="53"/>
      <c r="G1160" s="53"/>
    </row>
    <row r="1161" spans="3:7" x14ac:dyDescent="0.3">
      <c r="C1161" s="54"/>
      <c r="D1161" s="54"/>
      <c r="E1161" s="53"/>
      <c r="F1161" s="53"/>
      <c r="G1161" s="53"/>
    </row>
    <row r="1162" spans="3:7" x14ac:dyDescent="0.3">
      <c r="C1162" s="54"/>
      <c r="D1162" s="54"/>
      <c r="E1162" s="53"/>
      <c r="F1162" s="53"/>
      <c r="G1162" s="53"/>
    </row>
    <row r="1163" spans="3:7" x14ac:dyDescent="0.3">
      <c r="C1163" s="54"/>
      <c r="D1163" s="54"/>
      <c r="E1163" s="53"/>
      <c r="F1163" s="53"/>
      <c r="G1163" s="53"/>
    </row>
    <row r="1164" spans="3:7" x14ac:dyDescent="0.3">
      <c r="C1164" s="54"/>
      <c r="D1164" s="54"/>
      <c r="E1164" s="53"/>
      <c r="F1164" s="53"/>
      <c r="G1164" s="53"/>
    </row>
    <row r="1165" spans="3:7" x14ac:dyDescent="0.3">
      <c r="C1165" s="54"/>
      <c r="D1165" s="54"/>
      <c r="E1165" s="53"/>
      <c r="F1165" s="53"/>
      <c r="G1165" s="53"/>
    </row>
    <row r="1166" spans="3:7" x14ac:dyDescent="0.3">
      <c r="C1166" s="54"/>
      <c r="D1166" s="54"/>
      <c r="E1166" s="53"/>
      <c r="F1166" s="53"/>
      <c r="G1166" s="53"/>
    </row>
    <row r="1167" spans="3:7" x14ac:dyDescent="0.3">
      <c r="C1167" s="54"/>
      <c r="D1167" s="54"/>
      <c r="E1167" s="53"/>
      <c r="F1167" s="53"/>
      <c r="G1167" s="53"/>
    </row>
    <row r="1168" spans="3:7" x14ac:dyDescent="0.3">
      <c r="C1168" s="54"/>
      <c r="D1168" s="54"/>
      <c r="E1168" s="53"/>
      <c r="F1168" s="53"/>
      <c r="G1168" s="53"/>
    </row>
    <row r="1169" spans="3:7" x14ac:dyDescent="0.3">
      <c r="C1169" s="54"/>
      <c r="D1169" s="54"/>
      <c r="E1169" s="53"/>
      <c r="F1169" s="53"/>
      <c r="G1169" s="53"/>
    </row>
    <row r="1170" spans="3:7" x14ac:dyDescent="0.3">
      <c r="C1170" s="54"/>
      <c r="D1170" s="54"/>
      <c r="E1170" s="53"/>
      <c r="F1170" s="53"/>
      <c r="G1170" s="53"/>
    </row>
    <row r="1171" spans="3:7" x14ac:dyDescent="0.3">
      <c r="C1171" s="54"/>
      <c r="D1171" s="54"/>
      <c r="E1171" s="53"/>
      <c r="F1171" s="53"/>
      <c r="G1171" s="53"/>
    </row>
    <row r="1172" spans="3:7" x14ac:dyDescent="0.3">
      <c r="C1172" s="54"/>
      <c r="D1172" s="54"/>
      <c r="E1172" s="53"/>
      <c r="F1172" s="53"/>
      <c r="G1172" s="53"/>
    </row>
    <row r="1173" spans="3:7" x14ac:dyDescent="0.3">
      <c r="C1173" s="54"/>
      <c r="D1173" s="54"/>
      <c r="E1173" s="53"/>
      <c r="F1173" s="53"/>
      <c r="G1173" s="53"/>
    </row>
    <row r="1174" spans="3:7" x14ac:dyDescent="0.3">
      <c r="C1174" s="54"/>
      <c r="D1174" s="54"/>
      <c r="E1174" s="53"/>
      <c r="F1174" s="53"/>
      <c r="G1174" s="53"/>
    </row>
    <row r="1175" spans="3:7" x14ac:dyDescent="0.3">
      <c r="C1175" s="54"/>
      <c r="D1175" s="54"/>
      <c r="E1175" s="53"/>
      <c r="F1175" s="53"/>
      <c r="G1175" s="53"/>
    </row>
    <row r="1176" spans="3:7" x14ac:dyDescent="0.3">
      <c r="C1176" s="54"/>
      <c r="D1176" s="54"/>
      <c r="E1176" s="53"/>
      <c r="F1176" s="53"/>
      <c r="G1176" s="53"/>
    </row>
    <row r="1177" spans="3:7" x14ac:dyDescent="0.3">
      <c r="C1177" s="54"/>
      <c r="D1177" s="54"/>
      <c r="E1177" s="53"/>
      <c r="F1177" s="53"/>
      <c r="G1177" s="53"/>
    </row>
    <row r="1178" spans="3:7" x14ac:dyDescent="0.3">
      <c r="C1178" s="54"/>
      <c r="D1178" s="54"/>
      <c r="E1178" s="53"/>
      <c r="F1178" s="53"/>
      <c r="G1178" s="53"/>
    </row>
    <row r="1179" spans="3:7" x14ac:dyDescent="0.3">
      <c r="C1179" s="54"/>
      <c r="D1179" s="54"/>
      <c r="E1179" s="53"/>
      <c r="F1179" s="53"/>
      <c r="G1179" s="53"/>
    </row>
    <row r="1180" spans="3:7" x14ac:dyDescent="0.3">
      <c r="C1180" s="54"/>
      <c r="D1180" s="54"/>
      <c r="E1180" s="53"/>
      <c r="F1180" s="53"/>
      <c r="G1180" s="53"/>
    </row>
    <row r="1181" spans="3:7" x14ac:dyDescent="0.3">
      <c r="C1181" s="54"/>
      <c r="D1181" s="54"/>
      <c r="E1181" s="53"/>
      <c r="F1181" s="53"/>
      <c r="G1181" s="53"/>
    </row>
    <row r="1182" spans="3:7" x14ac:dyDescent="0.3">
      <c r="C1182" s="54"/>
      <c r="D1182" s="54"/>
      <c r="E1182" s="53"/>
      <c r="F1182" s="53"/>
      <c r="G1182" s="53"/>
    </row>
    <row r="1183" spans="3:7" x14ac:dyDescent="0.3">
      <c r="C1183" s="54"/>
      <c r="D1183" s="54"/>
      <c r="E1183" s="53"/>
      <c r="F1183" s="53"/>
      <c r="G1183" s="53"/>
    </row>
    <row r="1184" spans="3:7" x14ac:dyDescent="0.3">
      <c r="C1184" s="54"/>
      <c r="D1184" s="54"/>
      <c r="E1184" s="53"/>
      <c r="F1184" s="53"/>
      <c r="G1184" s="53"/>
    </row>
    <row r="1185" spans="3:7" x14ac:dyDescent="0.3">
      <c r="C1185" s="54"/>
      <c r="D1185" s="54"/>
      <c r="E1185" s="53"/>
      <c r="F1185" s="53"/>
      <c r="G1185" s="53"/>
    </row>
    <row r="1186" spans="3:7" x14ac:dyDescent="0.3">
      <c r="C1186" s="54"/>
      <c r="D1186" s="54"/>
      <c r="E1186" s="53"/>
      <c r="F1186" s="53"/>
      <c r="G1186" s="53"/>
    </row>
    <row r="1187" spans="3:7" x14ac:dyDescent="0.3">
      <c r="C1187" s="54"/>
      <c r="D1187" s="54"/>
      <c r="E1187" s="53"/>
      <c r="F1187" s="53"/>
      <c r="G1187" s="53"/>
    </row>
    <row r="1188" spans="3:7" x14ac:dyDescent="0.3">
      <c r="C1188" s="54"/>
      <c r="D1188" s="54"/>
      <c r="E1188" s="53"/>
      <c r="F1188" s="53"/>
      <c r="G1188" s="53"/>
    </row>
    <row r="1189" spans="3:7" x14ac:dyDescent="0.3">
      <c r="C1189" s="54"/>
      <c r="D1189" s="54"/>
      <c r="E1189" s="53"/>
      <c r="F1189" s="53"/>
      <c r="G1189" s="53"/>
    </row>
    <row r="1190" spans="3:7" x14ac:dyDescent="0.3">
      <c r="C1190" s="54"/>
      <c r="D1190" s="54"/>
      <c r="E1190" s="53"/>
      <c r="F1190" s="53"/>
      <c r="G1190" s="53"/>
    </row>
    <row r="1191" spans="3:7" x14ac:dyDescent="0.3">
      <c r="C1191" s="54"/>
      <c r="D1191" s="54"/>
      <c r="E1191" s="53"/>
      <c r="F1191" s="53"/>
      <c r="G1191" s="53"/>
    </row>
    <row r="1192" spans="3:7" x14ac:dyDescent="0.3">
      <c r="C1192" s="54"/>
      <c r="D1192" s="54"/>
      <c r="E1192" s="53"/>
      <c r="F1192" s="53"/>
      <c r="G1192" s="53"/>
    </row>
    <row r="1193" spans="3:7" x14ac:dyDescent="0.3">
      <c r="C1193" s="54"/>
      <c r="D1193" s="54"/>
      <c r="E1193" s="53"/>
      <c r="F1193" s="53"/>
      <c r="G1193" s="53"/>
    </row>
    <row r="1194" spans="3:7" x14ac:dyDescent="0.3">
      <c r="C1194" s="54"/>
      <c r="D1194" s="54"/>
      <c r="E1194" s="53"/>
      <c r="F1194" s="53"/>
      <c r="G1194" s="53"/>
    </row>
    <row r="1195" spans="3:7" x14ac:dyDescent="0.3">
      <c r="C1195" s="54"/>
      <c r="D1195" s="54"/>
      <c r="E1195" s="53"/>
      <c r="F1195" s="53"/>
      <c r="G1195" s="53"/>
    </row>
    <row r="1196" spans="3:7" x14ac:dyDescent="0.3">
      <c r="C1196" s="54"/>
      <c r="D1196" s="54"/>
      <c r="E1196" s="53"/>
      <c r="F1196" s="53"/>
      <c r="G1196" s="53"/>
    </row>
    <row r="1197" spans="3:7" x14ac:dyDescent="0.3">
      <c r="C1197" s="54"/>
      <c r="D1197" s="54"/>
      <c r="E1197" s="53"/>
      <c r="F1197" s="53"/>
      <c r="G1197" s="53"/>
    </row>
    <row r="1198" spans="3:7" x14ac:dyDescent="0.3">
      <c r="C1198" s="54"/>
      <c r="D1198" s="54"/>
      <c r="E1198" s="53"/>
      <c r="F1198" s="53"/>
      <c r="G1198" s="53"/>
    </row>
    <row r="1199" spans="3:7" x14ac:dyDescent="0.3">
      <c r="C1199" s="54"/>
      <c r="D1199" s="54"/>
      <c r="E1199" s="53"/>
      <c r="F1199" s="53"/>
      <c r="G1199" s="53"/>
    </row>
    <row r="1200" spans="3:7" x14ac:dyDescent="0.3">
      <c r="C1200" s="54"/>
      <c r="D1200" s="54"/>
      <c r="E1200" s="53"/>
      <c r="F1200" s="53"/>
      <c r="G1200" s="53"/>
    </row>
    <row r="1201" spans="3:7" x14ac:dyDescent="0.3">
      <c r="C1201" s="54"/>
      <c r="D1201" s="54"/>
      <c r="E1201" s="53"/>
      <c r="F1201" s="53"/>
      <c r="G1201" s="53"/>
    </row>
    <row r="1202" spans="3:7" x14ac:dyDescent="0.3">
      <c r="C1202" s="54"/>
      <c r="D1202" s="54"/>
      <c r="E1202" s="53"/>
      <c r="F1202" s="53"/>
      <c r="G1202" s="53"/>
    </row>
    <row r="1203" spans="3:7" x14ac:dyDescent="0.3">
      <c r="C1203" s="54"/>
      <c r="D1203" s="54"/>
      <c r="E1203" s="53"/>
      <c r="F1203" s="53"/>
      <c r="G1203" s="53"/>
    </row>
    <row r="1204" spans="3:7" x14ac:dyDescent="0.3">
      <c r="C1204" s="54"/>
      <c r="D1204" s="54"/>
      <c r="E1204" s="53"/>
      <c r="F1204" s="53"/>
      <c r="G1204" s="53"/>
    </row>
    <row r="1205" spans="3:7" x14ac:dyDescent="0.3">
      <c r="C1205" s="54"/>
      <c r="D1205" s="54"/>
      <c r="E1205" s="53"/>
      <c r="F1205" s="53"/>
      <c r="G1205" s="53"/>
    </row>
    <row r="1206" spans="3:7" x14ac:dyDescent="0.3">
      <c r="C1206" s="54"/>
      <c r="D1206" s="54"/>
      <c r="E1206" s="53"/>
      <c r="F1206" s="53"/>
      <c r="G1206" s="53"/>
    </row>
    <row r="1207" spans="3:7" x14ac:dyDescent="0.3">
      <c r="C1207" s="54"/>
      <c r="D1207" s="54"/>
      <c r="E1207" s="53"/>
      <c r="F1207" s="53"/>
      <c r="G1207" s="53"/>
    </row>
    <row r="1208" spans="3:7" x14ac:dyDescent="0.3">
      <c r="C1208" s="54"/>
      <c r="D1208" s="54"/>
      <c r="E1208" s="53"/>
      <c r="F1208" s="53"/>
      <c r="G1208" s="53"/>
    </row>
    <row r="1209" spans="3:7" x14ac:dyDescent="0.3">
      <c r="C1209" s="54"/>
      <c r="D1209" s="54"/>
      <c r="E1209" s="53"/>
      <c r="F1209" s="53"/>
      <c r="G1209" s="53"/>
    </row>
    <row r="1210" spans="3:7" x14ac:dyDescent="0.3">
      <c r="C1210" s="54"/>
      <c r="D1210" s="54"/>
      <c r="E1210" s="53"/>
      <c r="F1210" s="53"/>
      <c r="G1210" s="53"/>
    </row>
    <row r="1211" spans="3:7" x14ac:dyDescent="0.3">
      <c r="C1211" s="54"/>
      <c r="D1211" s="54"/>
      <c r="E1211" s="53"/>
      <c r="F1211" s="53"/>
      <c r="G1211" s="53"/>
    </row>
    <row r="1212" spans="3:7" x14ac:dyDescent="0.3">
      <c r="C1212" s="54"/>
      <c r="D1212" s="54"/>
      <c r="E1212" s="53"/>
      <c r="F1212" s="53"/>
      <c r="G1212" s="53"/>
    </row>
    <row r="1213" spans="3:7" x14ac:dyDescent="0.3">
      <c r="C1213" s="54"/>
      <c r="D1213" s="54"/>
      <c r="E1213" s="53"/>
      <c r="F1213" s="53"/>
      <c r="G1213" s="53"/>
    </row>
    <row r="1214" spans="3:7" x14ac:dyDescent="0.3">
      <c r="C1214" s="54"/>
      <c r="D1214" s="54"/>
      <c r="E1214" s="53"/>
      <c r="F1214" s="53"/>
      <c r="G1214" s="53"/>
    </row>
    <row r="1215" spans="3:7" x14ac:dyDescent="0.3">
      <c r="C1215" s="54"/>
      <c r="D1215" s="54"/>
      <c r="E1215" s="53"/>
      <c r="F1215" s="53"/>
      <c r="G1215" s="53"/>
    </row>
    <row r="1216" spans="3:7" x14ac:dyDescent="0.3">
      <c r="C1216" s="54"/>
      <c r="D1216" s="54"/>
      <c r="E1216" s="53"/>
      <c r="F1216" s="53"/>
      <c r="G1216" s="53"/>
    </row>
    <row r="1217" spans="3:7" x14ac:dyDescent="0.3">
      <c r="C1217" s="54"/>
      <c r="D1217" s="54"/>
      <c r="E1217" s="53"/>
      <c r="F1217" s="53"/>
      <c r="G1217" s="53"/>
    </row>
    <row r="1218" spans="3:7" x14ac:dyDescent="0.3">
      <c r="C1218" s="54"/>
      <c r="D1218" s="54"/>
      <c r="E1218" s="53"/>
      <c r="F1218" s="53"/>
      <c r="G1218" s="53"/>
    </row>
    <row r="1219" spans="3:7" x14ac:dyDescent="0.3">
      <c r="C1219" s="54"/>
      <c r="D1219" s="54"/>
      <c r="E1219" s="53"/>
      <c r="F1219" s="53"/>
      <c r="G1219" s="53"/>
    </row>
    <row r="1220" spans="3:7" x14ac:dyDescent="0.3">
      <c r="C1220" s="54"/>
      <c r="D1220" s="54"/>
      <c r="E1220" s="53"/>
      <c r="F1220" s="53"/>
      <c r="G1220" s="53"/>
    </row>
    <row r="1221" spans="3:7" x14ac:dyDescent="0.3">
      <c r="C1221" s="54"/>
      <c r="D1221" s="54"/>
      <c r="E1221" s="53"/>
      <c r="F1221" s="53"/>
      <c r="G1221" s="53"/>
    </row>
    <row r="1222" spans="3:7" x14ac:dyDescent="0.3">
      <c r="C1222" s="54"/>
      <c r="D1222" s="54"/>
      <c r="E1222" s="53"/>
      <c r="F1222" s="53"/>
      <c r="G1222" s="53"/>
    </row>
    <row r="1223" spans="3:7" x14ac:dyDescent="0.3">
      <c r="C1223" s="54"/>
      <c r="D1223" s="54"/>
      <c r="E1223" s="53"/>
      <c r="F1223" s="53"/>
      <c r="G1223" s="53"/>
    </row>
    <row r="1224" spans="3:7" x14ac:dyDescent="0.3">
      <c r="C1224" s="54"/>
      <c r="D1224" s="54"/>
      <c r="E1224" s="53"/>
      <c r="F1224" s="53"/>
      <c r="G1224" s="53"/>
    </row>
    <row r="1225" spans="3:7" x14ac:dyDescent="0.3">
      <c r="C1225" s="54"/>
      <c r="D1225" s="54"/>
      <c r="E1225" s="53"/>
      <c r="F1225" s="53"/>
      <c r="G1225" s="53"/>
    </row>
    <row r="1226" spans="3:7" x14ac:dyDescent="0.3">
      <c r="C1226" s="54"/>
      <c r="D1226" s="54"/>
      <c r="E1226" s="53"/>
      <c r="F1226" s="53"/>
      <c r="G1226" s="53"/>
    </row>
    <row r="1227" spans="3:7" x14ac:dyDescent="0.3">
      <c r="C1227" s="54"/>
      <c r="D1227" s="54"/>
      <c r="E1227" s="53"/>
      <c r="F1227" s="53"/>
      <c r="G1227" s="53"/>
    </row>
    <row r="1228" spans="3:7" x14ac:dyDescent="0.3">
      <c r="C1228" s="54"/>
      <c r="D1228" s="54"/>
      <c r="E1228" s="53"/>
      <c r="F1228" s="53"/>
      <c r="G1228" s="53"/>
    </row>
    <row r="1229" spans="3:7" x14ac:dyDescent="0.3">
      <c r="C1229" s="54"/>
      <c r="D1229" s="54"/>
      <c r="E1229" s="53"/>
      <c r="F1229" s="53"/>
      <c r="G1229" s="53"/>
    </row>
    <row r="1230" spans="3:7" x14ac:dyDescent="0.3">
      <c r="C1230" s="54"/>
      <c r="D1230" s="54"/>
      <c r="E1230" s="53"/>
      <c r="F1230" s="53"/>
      <c r="G1230" s="53"/>
    </row>
    <row r="1231" spans="3:7" x14ac:dyDescent="0.3">
      <c r="C1231" s="54"/>
      <c r="D1231" s="54"/>
      <c r="E1231" s="53"/>
      <c r="F1231" s="53"/>
      <c r="G1231" s="53"/>
    </row>
    <row r="1232" spans="3:7" x14ac:dyDescent="0.3">
      <c r="C1232" s="54"/>
      <c r="D1232" s="54"/>
      <c r="E1232" s="53"/>
      <c r="F1232" s="53"/>
      <c r="G1232" s="53"/>
    </row>
    <row r="1233" spans="3:7" x14ac:dyDescent="0.3">
      <c r="C1233" s="54"/>
      <c r="D1233" s="54"/>
      <c r="E1233" s="53"/>
      <c r="F1233" s="53"/>
      <c r="G1233" s="53"/>
    </row>
    <row r="1234" spans="3:7" x14ac:dyDescent="0.3">
      <c r="C1234" s="54"/>
      <c r="D1234" s="54"/>
      <c r="E1234" s="53"/>
      <c r="F1234" s="53"/>
      <c r="G1234" s="53"/>
    </row>
    <row r="1235" spans="3:7" x14ac:dyDescent="0.3">
      <c r="C1235" s="54"/>
      <c r="D1235" s="54"/>
      <c r="E1235" s="53"/>
      <c r="F1235" s="53"/>
      <c r="G1235" s="53"/>
    </row>
    <row r="1236" spans="3:7" x14ac:dyDescent="0.3">
      <c r="C1236" s="54"/>
      <c r="D1236" s="54"/>
      <c r="E1236" s="53"/>
      <c r="F1236" s="53"/>
      <c r="G1236" s="53"/>
    </row>
    <row r="1237" spans="3:7" x14ac:dyDescent="0.3">
      <c r="C1237" s="54"/>
      <c r="D1237" s="54"/>
      <c r="E1237" s="53"/>
      <c r="F1237" s="53"/>
      <c r="G1237" s="53"/>
    </row>
    <row r="1238" spans="3:7" x14ac:dyDescent="0.3">
      <c r="C1238" s="54"/>
      <c r="D1238" s="54"/>
      <c r="E1238" s="53"/>
      <c r="F1238" s="53"/>
      <c r="G1238" s="53"/>
    </row>
    <row r="1239" spans="3:7" x14ac:dyDescent="0.3">
      <c r="C1239" s="54"/>
      <c r="D1239" s="54"/>
      <c r="E1239" s="53"/>
      <c r="F1239" s="53"/>
      <c r="G1239" s="53"/>
    </row>
    <row r="1240" spans="3:7" x14ac:dyDescent="0.3">
      <c r="C1240" s="54"/>
      <c r="D1240" s="54"/>
      <c r="E1240" s="53"/>
      <c r="F1240" s="53"/>
      <c r="G1240" s="53"/>
    </row>
    <row r="1241" spans="3:7" x14ac:dyDescent="0.3">
      <c r="C1241" s="54"/>
      <c r="D1241" s="54"/>
      <c r="E1241" s="53"/>
      <c r="F1241" s="53"/>
      <c r="G1241" s="53"/>
    </row>
    <row r="1242" spans="3:7" x14ac:dyDescent="0.3">
      <c r="C1242" s="54"/>
      <c r="D1242" s="54"/>
      <c r="E1242" s="53"/>
      <c r="F1242" s="53"/>
      <c r="G1242" s="53"/>
    </row>
    <row r="1243" spans="3:7" x14ac:dyDescent="0.3">
      <c r="C1243" s="54"/>
      <c r="D1243" s="54"/>
      <c r="E1243" s="53"/>
      <c r="F1243" s="53"/>
      <c r="G1243" s="53"/>
    </row>
    <row r="1244" spans="3:7" x14ac:dyDescent="0.3">
      <c r="C1244" s="54"/>
      <c r="D1244" s="54"/>
      <c r="E1244" s="53"/>
      <c r="F1244" s="53"/>
      <c r="G1244" s="53"/>
    </row>
    <row r="1245" spans="3:7" x14ac:dyDescent="0.3">
      <c r="C1245" s="54"/>
      <c r="D1245" s="54"/>
      <c r="E1245" s="53"/>
      <c r="F1245" s="53"/>
      <c r="G1245" s="53"/>
    </row>
    <row r="1246" spans="3:7" x14ac:dyDescent="0.3">
      <c r="C1246" s="54"/>
      <c r="D1246" s="54"/>
      <c r="E1246" s="53"/>
      <c r="F1246" s="53"/>
      <c r="G1246" s="53"/>
    </row>
    <row r="1247" spans="3:7" x14ac:dyDescent="0.3">
      <c r="C1247" s="54"/>
      <c r="D1247" s="54"/>
      <c r="E1247" s="53"/>
      <c r="F1247" s="53"/>
      <c r="G1247" s="53"/>
    </row>
    <row r="1248" spans="3:7" x14ac:dyDescent="0.3">
      <c r="C1248" s="54"/>
      <c r="D1248" s="54"/>
      <c r="E1248" s="53"/>
      <c r="F1248" s="53"/>
      <c r="G1248" s="53"/>
    </row>
    <row r="1249" spans="3:7" x14ac:dyDescent="0.3">
      <c r="C1249" s="54"/>
      <c r="D1249" s="54"/>
      <c r="E1249" s="53"/>
      <c r="F1249" s="53"/>
      <c r="G1249" s="53"/>
    </row>
    <row r="1250" spans="3:7" x14ac:dyDescent="0.3">
      <c r="C1250" s="54"/>
      <c r="D1250" s="54"/>
      <c r="E1250" s="53"/>
      <c r="F1250" s="53"/>
      <c r="G1250" s="53"/>
    </row>
    <row r="1251" spans="3:7" x14ac:dyDescent="0.3">
      <c r="C1251" s="54"/>
      <c r="D1251" s="54"/>
      <c r="E1251" s="53"/>
      <c r="F1251" s="53"/>
      <c r="G1251" s="53"/>
    </row>
    <row r="1252" spans="3:7" x14ac:dyDescent="0.3">
      <c r="C1252" s="54"/>
      <c r="D1252" s="54"/>
      <c r="E1252" s="53"/>
      <c r="F1252" s="53"/>
      <c r="G1252" s="53"/>
    </row>
    <row r="1253" spans="3:7" x14ac:dyDescent="0.3">
      <c r="C1253" s="54"/>
      <c r="D1253" s="54"/>
      <c r="E1253" s="53"/>
      <c r="F1253" s="53"/>
      <c r="G1253" s="53"/>
    </row>
    <row r="1254" spans="3:7" x14ac:dyDescent="0.3">
      <c r="C1254" s="54"/>
      <c r="D1254" s="54"/>
      <c r="E1254" s="53"/>
      <c r="F1254" s="53"/>
      <c r="G1254" s="53"/>
    </row>
    <row r="1255" spans="3:7" x14ac:dyDescent="0.3">
      <c r="C1255" s="54"/>
      <c r="D1255" s="54"/>
      <c r="E1255" s="53"/>
      <c r="F1255" s="53"/>
      <c r="G1255" s="53"/>
    </row>
    <row r="1256" spans="3:7" x14ac:dyDescent="0.3">
      <c r="C1256" s="54"/>
      <c r="D1256" s="54"/>
      <c r="E1256" s="53"/>
      <c r="F1256" s="53"/>
      <c r="G1256" s="53"/>
    </row>
    <row r="1257" spans="3:7" x14ac:dyDescent="0.3">
      <c r="C1257" s="54"/>
      <c r="D1257" s="54"/>
      <c r="E1257" s="53"/>
      <c r="F1257" s="53"/>
      <c r="G1257" s="53"/>
    </row>
    <row r="1258" spans="3:7" x14ac:dyDescent="0.3">
      <c r="C1258" s="54"/>
      <c r="D1258" s="54"/>
      <c r="E1258" s="53"/>
      <c r="F1258" s="53"/>
      <c r="G1258" s="53"/>
    </row>
    <row r="1259" spans="3:7" x14ac:dyDescent="0.3">
      <c r="C1259" s="54"/>
      <c r="D1259" s="54"/>
      <c r="E1259" s="53"/>
      <c r="F1259" s="53"/>
      <c r="G1259" s="53"/>
    </row>
    <row r="1260" spans="3:7" x14ac:dyDescent="0.3">
      <c r="C1260" s="54"/>
      <c r="D1260" s="54"/>
      <c r="E1260" s="53"/>
      <c r="F1260" s="53"/>
      <c r="G1260" s="53"/>
    </row>
    <row r="1261" spans="3:7" x14ac:dyDescent="0.3">
      <c r="C1261" s="54"/>
      <c r="D1261" s="54"/>
      <c r="E1261" s="53"/>
      <c r="F1261" s="53"/>
      <c r="G1261" s="53"/>
    </row>
    <row r="1262" spans="3:7" x14ac:dyDescent="0.3">
      <c r="C1262" s="54"/>
      <c r="D1262" s="54"/>
      <c r="E1262" s="53"/>
      <c r="F1262" s="53"/>
      <c r="G1262" s="53"/>
    </row>
    <row r="1263" spans="3:7" x14ac:dyDescent="0.3">
      <c r="C1263" s="54"/>
      <c r="D1263" s="54"/>
      <c r="E1263" s="53"/>
      <c r="F1263" s="53"/>
      <c r="G1263" s="53"/>
    </row>
    <row r="1264" spans="3:7" x14ac:dyDescent="0.3">
      <c r="C1264" s="54"/>
      <c r="D1264" s="54"/>
      <c r="E1264" s="53"/>
      <c r="F1264" s="53"/>
      <c r="G1264" s="53"/>
    </row>
    <row r="1265" spans="3:7" x14ac:dyDescent="0.3">
      <c r="C1265" s="54"/>
      <c r="D1265" s="54"/>
      <c r="E1265" s="53"/>
      <c r="F1265" s="53"/>
      <c r="G1265" s="53"/>
    </row>
    <row r="1266" spans="3:7" x14ac:dyDescent="0.3">
      <c r="C1266" s="54"/>
      <c r="D1266" s="54"/>
      <c r="E1266" s="53"/>
      <c r="F1266" s="53"/>
      <c r="G1266" s="53"/>
    </row>
    <row r="1267" spans="3:7" x14ac:dyDescent="0.3">
      <c r="C1267" s="54"/>
      <c r="D1267" s="54"/>
      <c r="E1267" s="53"/>
      <c r="F1267" s="53"/>
      <c r="G1267" s="53"/>
    </row>
    <row r="1268" spans="3:7" x14ac:dyDescent="0.3">
      <c r="C1268" s="54"/>
      <c r="D1268" s="54"/>
      <c r="E1268" s="53"/>
      <c r="F1268" s="53"/>
      <c r="G1268" s="53"/>
    </row>
    <row r="1269" spans="3:7" x14ac:dyDescent="0.3">
      <c r="C1269" s="54"/>
      <c r="D1269" s="54"/>
      <c r="E1269" s="53"/>
      <c r="F1269" s="53"/>
      <c r="G1269" s="53"/>
    </row>
    <row r="1270" spans="3:7" x14ac:dyDescent="0.3">
      <c r="C1270" s="54"/>
      <c r="D1270" s="54"/>
      <c r="E1270" s="53"/>
      <c r="F1270" s="53"/>
      <c r="G1270" s="53"/>
    </row>
    <row r="1271" spans="3:7" x14ac:dyDescent="0.3">
      <c r="C1271" s="54"/>
      <c r="D1271" s="54"/>
      <c r="E1271" s="53"/>
      <c r="F1271" s="53"/>
      <c r="G1271" s="53"/>
    </row>
    <row r="1272" spans="3:7" x14ac:dyDescent="0.3">
      <c r="C1272" s="54"/>
      <c r="D1272" s="54"/>
      <c r="E1272" s="53"/>
      <c r="F1272" s="53"/>
      <c r="G1272" s="53"/>
    </row>
    <row r="1273" spans="3:7" x14ac:dyDescent="0.3">
      <c r="C1273" s="54"/>
      <c r="D1273" s="54"/>
      <c r="E1273" s="53"/>
      <c r="F1273" s="53"/>
      <c r="G1273" s="53"/>
    </row>
    <row r="1274" spans="3:7" x14ac:dyDescent="0.3">
      <c r="C1274" s="54"/>
      <c r="D1274" s="54"/>
      <c r="E1274" s="53"/>
      <c r="F1274" s="53"/>
      <c r="G1274" s="53"/>
    </row>
    <row r="1275" spans="3:7" x14ac:dyDescent="0.3">
      <c r="C1275" s="54"/>
      <c r="D1275" s="54"/>
      <c r="E1275" s="53"/>
      <c r="F1275" s="53"/>
      <c r="G1275" s="53"/>
    </row>
    <row r="1276" spans="3:7" x14ac:dyDescent="0.3">
      <c r="C1276" s="54"/>
      <c r="D1276" s="54"/>
      <c r="E1276" s="53"/>
      <c r="F1276" s="53"/>
      <c r="G1276" s="53"/>
    </row>
    <row r="1277" spans="3:7" x14ac:dyDescent="0.3">
      <c r="C1277" s="54"/>
      <c r="D1277" s="54"/>
      <c r="E1277" s="53"/>
      <c r="F1277" s="53"/>
      <c r="G1277" s="53"/>
    </row>
    <row r="1278" spans="3:7" x14ac:dyDescent="0.3">
      <c r="C1278" s="54"/>
      <c r="D1278" s="54"/>
      <c r="E1278" s="53"/>
      <c r="F1278" s="53"/>
      <c r="G1278" s="53"/>
    </row>
    <row r="1279" spans="3:7" x14ac:dyDescent="0.3">
      <c r="C1279" s="54"/>
      <c r="D1279" s="54"/>
      <c r="E1279" s="53"/>
      <c r="F1279" s="53"/>
      <c r="G1279" s="53"/>
    </row>
    <row r="1280" spans="3:7" x14ac:dyDescent="0.3">
      <c r="C1280" s="54"/>
      <c r="D1280" s="54"/>
      <c r="E1280" s="53"/>
      <c r="F1280" s="53"/>
      <c r="G1280" s="53"/>
    </row>
    <row r="1281" spans="3:7" x14ac:dyDescent="0.3">
      <c r="C1281" s="54"/>
      <c r="D1281" s="54"/>
      <c r="E1281" s="53"/>
      <c r="F1281" s="53"/>
      <c r="G1281" s="53"/>
    </row>
    <row r="1282" spans="3:7" x14ac:dyDescent="0.3">
      <c r="C1282" s="54"/>
      <c r="D1282" s="54"/>
      <c r="E1282" s="53"/>
      <c r="F1282" s="53"/>
      <c r="G1282" s="53"/>
    </row>
    <row r="1283" spans="3:7" x14ac:dyDescent="0.3">
      <c r="C1283" s="54"/>
      <c r="D1283" s="54"/>
      <c r="E1283" s="53"/>
      <c r="F1283" s="53"/>
      <c r="G1283" s="53"/>
    </row>
    <row r="1284" spans="3:7" x14ac:dyDescent="0.3">
      <c r="C1284" s="54"/>
      <c r="D1284" s="54"/>
      <c r="E1284" s="53"/>
      <c r="F1284" s="53"/>
      <c r="G1284" s="53"/>
    </row>
    <row r="1285" spans="3:7" x14ac:dyDescent="0.3">
      <c r="C1285" s="54"/>
      <c r="D1285" s="54"/>
      <c r="E1285" s="53"/>
      <c r="F1285" s="53"/>
      <c r="G1285" s="53"/>
    </row>
    <row r="1286" spans="3:7" x14ac:dyDescent="0.3">
      <c r="C1286" s="54"/>
      <c r="D1286" s="54"/>
      <c r="E1286" s="53"/>
      <c r="F1286" s="53"/>
      <c r="G1286" s="53"/>
    </row>
    <row r="1287" spans="3:7" x14ac:dyDescent="0.3">
      <c r="C1287" s="54"/>
      <c r="D1287" s="54"/>
      <c r="E1287" s="53"/>
      <c r="F1287" s="53"/>
      <c r="G1287" s="53"/>
    </row>
    <row r="1288" spans="3:7" x14ac:dyDescent="0.3">
      <c r="C1288" s="54"/>
      <c r="D1288" s="54"/>
      <c r="E1288" s="53"/>
      <c r="F1288" s="53"/>
      <c r="G1288" s="53"/>
    </row>
    <row r="1289" spans="3:7" x14ac:dyDescent="0.3">
      <c r="C1289" s="54"/>
      <c r="D1289" s="54"/>
      <c r="E1289" s="53"/>
      <c r="F1289" s="53"/>
      <c r="G1289" s="53"/>
    </row>
    <row r="1290" spans="3:7" x14ac:dyDescent="0.3">
      <c r="C1290" s="54"/>
      <c r="D1290" s="54"/>
      <c r="E1290" s="53"/>
      <c r="F1290" s="53"/>
      <c r="G1290" s="53"/>
    </row>
    <row r="1291" spans="3:7" x14ac:dyDescent="0.3">
      <c r="C1291" s="54"/>
      <c r="D1291" s="54"/>
      <c r="E1291" s="53"/>
      <c r="F1291" s="53"/>
      <c r="G1291" s="53"/>
    </row>
    <row r="1292" spans="3:7" x14ac:dyDescent="0.3">
      <c r="C1292" s="54"/>
      <c r="D1292" s="54"/>
      <c r="E1292" s="53"/>
      <c r="F1292" s="53"/>
      <c r="G1292" s="53"/>
    </row>
    <row r="1293" spans="3:7" x14ac:dyDescent="0.3">
      <c r="C1293" s="54"/>
      <c r="D1293" s="54"/>
      <c r="E1293" s="53"/>
      <c r="F1293" s="53"/>
      <c r="G1293" s="53"/>
    </row>
    <row r="1294" spans="3:7" x14ac:dyDescent="0.3">
      <c r="C1294" s="54"/>
      <c r="D1294" s="54"/>
      <c r="E1294" s="53"/>
      <c r="F1294" s="53"/>
      <c r="G1294" s="53"/>
    </row>
    <row r="1295" spans="3:7" x14ac:dyDescent="0.3">
      <c r="C1295" s="54"/>
      <c r="D1295" s="54"/>
      <c r="E1295" s="53"/>
      <c r="F1295" s="53"/>
      <c r="G1295" s="53"/>
    </row>
    <row r="1296" spans="3:7" x14ac:dyDescent="0.3">
      <c r="C1296" s="54"/>
      <c r="D1296" s="54"/>
      <c r="E1296" s="53"/>
      <c r="F1296" s="53"/>
      <c r="G1296" s="53"/>
    </row>
    <row r="1297" spans="3:7" x14ac:dyDescent="0.3">
      <c r="C1297" s="54"/>
      <c r="D1297" s="54"/>
      <c r="E1297" s="53"/>
      <c r="F1297" s="53"/>
      <c r="G1297" s="53"/>
    </row>
    <row r="1298" spans="3:7" x14ac:dyDescent="0.3">
      <c r="C1298" s="54"/>
      <c r="D1298" s="54"/>
      <c r="E1298" s="53"/>
      <c r="F1298" s="53"/>
      <c r="G1298" s="53"/>
    </row>
    <row r="1299" spans="3:7" x14ac:dyDescent="0.3">
      <c r="C1299" s="54"/>
      <c r="D1299" s="54"/>
      <c r="E1299" s="53"/>
      <c r="F1299" s="53"/>
      <c r="G1299" s="53"/>
    </row>
    <row r="1300" spans="3:7" x14ac:dyDescent="0.3">
      <c r="C1300" s="54"/>
      <c r="D1300" s="54"/>
      <c r="E1300" s="53"/>
      <c r="F1300" s="53"/>
      <c r="G1300" s="53"/>
    </row>
    <row r="1301" spans="3:7" x14ac:dyDescent="0.3">
      <c r="C1301" s="54"/>
      <c r="D1301" s="54"/>
      <c r="E1301" s="53"/>
      <c r="F1301" s="53"/>
      <c r="G1301" s="53"/>
    </row>
    <row r="1302" spans="3:7" x14ac:dyDescent="0.3">
      <c r="C1302" s="54"/>
      <c r="D1302" s="54"/>
      <c r="E1302" s="53"/>
      <c r="F1302" s="53"/>
      <c r="G1302" s="53"/>
    </row>
    <row r="1303" spans="3:7" x14ac:dyDescent="0.3">
      <c r="C1303" s="54"/>
      <c r="D1303" s="54"/>
      <c r="E1303" s="53"/>
      <c r="F1303" s="53"/>
      <c r="G1303" s="53"/>
    </row>
    <row r="1304" spans="3:7" x14ac:dyDescent="0.3">
      <c r="C1304" s="54"/>
      <c r="D1304" s="54"/>
      <c r="E1304" s="53"/>
      <c r="F1304" s="53"/>
      <c r="G1304" s="53"/>
    </row>
    <row r="1305" spans="3:7" x14ac:dyDescent="0.3">
      <c r="C1305" s="54"/>
      <c r="D1305" s="54"/>
      <c r="E1305" s="53"/>
      <c r="F1305" s="53"/>
      <c r="G1305" s="53"/>
    </row>
    <row r="1306" spans="3:7" x14ac:dyDescent="0.3">
      <c r="C1306" s="54"/>
      <c r="D1306" s="54"/>
      <c r="E1306" s="53"/>
      <c r="F1306" s="53"/>
      <c r="G1306" s="53"/>
    </row>
    <row r="1307" spans="3:7" x14ac:dyDescent="0.3">
      <c r="C1307" s="54"/>
      <c r="D1307" s="54"/>
      <c r="E1307" s="53"/>
      <c r="F1307" s="53"/>
      <c r="G1307" s="53"/>
    </row>
    <row r="1308" spans="3:7" x14ac:dyDescent="0.3">
      <c r="C1308" s="54"/>
      <c r="D1308" s="54"/>
      <c r="E1308" s="53"/>
      <c r="F1308" s="53"/>
      <c r="G1308" s="53"/>
    </row>
    <row r="1309" spans="3:7" x14ac:dyDescent="0.3">
      <c r="C1309" s="54"/>
      <c r="D1309" s="54"/>
      <c r="E1309" s="53"/>
      <c r="F1309" s="53"/>
      <c r="G1309" s="53"/>
    </row>
    <row r="1310" spans="3:7" x14ac:dyDescent="0.3">
      <c r="C1310" s="54"/>
      <c r="D1310" s="54"/>
      <c r="E1310" s="53"/>
      <c r="F1310" s="53"/>
      <c r="G1310" s="53"/>
    </row>
    <row r="1311" spans="3:7" x14ac:dyDescent="0.3">
      <c r="C1311" s="54"/>
      <c r="D1311" s="54"/>
      <c r="E1311" s="53"/>
      <c r="F1311" s="53"/>
      <c r="G1311" s="53"/>
    </row>
    <row r="1312" spans="3:7" x14ac:dyDescent="0.3">
      <c r="C1312" s="54"/>
      <c r="D1312" s="54"/>
      <c r="E1312" s="53"/>
      <c r="F1312" s="53"/>
      <c r="G1312" s="53"/>
    </row>
    <row r="1313" spans="3:7" x14ac:dyDescent="0.3">
      <c r="C1313" s="54"/>
      <c r="D1313" s="54"/>
      <c r="E1313" s="53"/>
      <c r="F1313" s="53"/>
      <c r="G1313" s="53"/>
    </row>
    <row r="1314" spans="3:7" x14ac:dyDescent="0.3">
      <c r="C1314" s="54"/>
      <c r="D1314" s="54"/>
      <c r="E1314" s="53"/>
      <c r="F1314" s="53"/>
      <c r="G1314" s="53"/>
    </row>
    <row r="1315" spans="3:7" x14ac:dyDescent="0.3">
      <c r="C1315" s="54"/>
      <c r="D1315" s="54"/>
      <c r="E1315" s="53"/>
      <c r="F1315" s="53"/>
      <c r="G1315" s="53"/>
    </row>
    <row r="1316" spans="3:7" x14ac:dyDescent="0.3">
      <c r="C1316" s="54"/>
      <c r="D1316" s="54"/>
      <c r="E1316" s="53"/>
      <c r="F1316" s="53"/>
      <c r="G1316" s="53"/>
    </row>
    <row r="1317" spans="3:7" x14ac:dyDescent="0.3">
      <c r="C1317" s="54"/>
      <c r="D1317" s="54"/>
      <c r="E1317" s="53"/>
      <c r="F1317" s="53"/>
      <c r="G1317" s="53"/>
    </row>
    <row r="1318" spans="3:7" x14ac:dyDescent="0.3">
      <c r="C1318" s="54"/>
      <c r="D1318" s="54"/>
      <c r="E1318" s="53"/>
      <c r="F1318" s="53"/>
      <c r="G1318" s="53"/>
    </row>
    <row r="1319" spans="3:7" x14ac:dyDescent="0.3">
      <c r="C1319" s="54"/>
      <c r="D1319" s="54"/>
      <c r="E1319" s="53"/>
      <c r="F1319" s="53"/>
      <c r="G1319" s="53"/>
    </row>
    <row r="1320" spans="3:7" x14ac:dyDescent="0.3">
      <c r="C1320" s="54"/>
      <c r="D1320" s="54"/>
      <c r="E1320" s="53"/>
      <c r="F1320" s="53"/>
      <c r="G1320" s="53"/>
    </row>
    <row r="1321" spans="3:7" x14ac:dyDescent="0.3">
      <c r="C1321" s="54"/>
      <c r="D1321" s="54"/>
      <c r="E1321" s="53"/>
      <c r="F1321" s="53"/>
      <c r="G1321" s="53"/>
    </row>
    <row r="1322" spans="3:7" x14ac:dyDescent="0.3">
      <c r="C1322" s="54"/>
      <c r="D1322" s="54"/>
      <c r="E1322" s="53"/>
      <c r="F1322" s="53"/>
      <c r="G1322" s="53"/>
    </row>
    <row r="1323" spans="3:7" x14ac:dyDescent="0.3">
      <c r="C1323" s="54"/>
      <c r="D1323" s="54"/>
      <c r="E1323" s="53"/>
      <c r="F1323" s="53"/>
      <c r="G1323" s="53"/>
    </row>
    <row r="1324" spans="3:7" x14ac:dyDescent="0.3">
      <c r="C1324" s="54"/>
      <c r="D1324" s="54"/>
      <c r="E1324" s="53"/>
      <c r="F1324" s="53"/>
      <c r="G1324" s="53"/>
    </row>
    <row r="1325" spans="3:7" x14ac:dyDescent="0.3">
      <c r="C1325" s="54"/>
      <c r="D1325" s="54"/>
      <c r="E1325" s="53"/>
      <c r="F1325" s="53"/>
      <c r="G1325" s="53"/>
    </row>
    <row r="1326" spans="3:7" x14ac:dyDescent="0.3">
      <c r="C1326" s="54"/>
      <c r="D1326" s="54"/>
      <c r="E1326" s="53"/>
      <c r="F1326" s="53"/>
      <c r="G1326" s="53"/>
    </row>
    <row r="1327" spans="3:7" x14ac:dyDescent="0.3">
      <c r="C1327" s="54"/>
      <c r="D1327" s="54"/>
      <c r="E1327" s="53"/>
      <c r="F1327" s="53"/>
      <c r="G1327" s="53"/>
    </row>
    <row r="1328" spans="3:7" x14ac:dyDescent="0.3">
      <c r="C1328" s="54"/>
      <c r="D1328" s="54"/>
      <c r="E1328" s="53"/>
      <c r="F1328" s="53"/>
      <c r="G1328" s="53"/>
    </row>
    <row r="1329" spans="3:7" x14ac:dyDescent="0.3">
      <c r="C1329" s="54"/>
      <c r="D1329" s="54"/>
      <c r="E1329" s="53"/>
      <c r="F1329" s="53"/>
      <c r="G1329" s="53"/>
    </row>
    <row r="1330" spans="3:7" x14ac:dyDescent="0.3">
      <c r="C1330" s="54"/>
      <c r="D1330" s="54"/>
      <c r="E1330" s="53"/>
      <c r="F1330" s="53"/>
      <c r="G1330" s="53"/>
    </row>
    <row r="1331" spans="3:7" x14ac:dyDescent="0.3">
      <c r="C1331" s="54"/>
      <c r="D1331" s="54"/>
      <c r="E1331" s="53"/>
      <c r="F1331" s="53"/>
      <c r="G1331" s="53"/>
    </row>
    <row r="1332" spans="3:7" x14ac:dyDescent="0.3">
      <c r="C1332" s="54"/>
      <c r="D1332" s="54"/>
      <c r="E1332" s="53"/>
      <c r="F1332" s="53"/>
      <c r="G1332" s="53"/>
    </row>
    <row r="1333" spans="3:7" x14ac:dyDescent="0.3">
      <c r="C1333" s="54"/>
      <c r="D1333" s="54"/>
      <c r="E1333" s="53"/>
      <c r="F1333" s="53"/>
      <c r="G1333" s="53"/>
    </row>
    <row r="1334" spans="3:7" x14ac:dyDescent="0.3">
      <c r="C1334" s="54"/>
      <c r="D1334" s="54"/>
      <c r="E1334" s="53"/>
      <c r="F1334" s="53"/>
      <c r="G1334" s="53"/>
    </row>
    <row r="1335" spans="3:7" x14ac:dyDescent="0.3">
      <c r="C1335" s="54"/>
      <c r="D1335" s="54"/>
      <c r="E1335" s="53"/>
      <c r="F1335" s="53"/>
      <c r="G1335" s="53"/>
    </row>
    <row r="1336" spans="3:7" x14ac:dyDescent="0.3">
      <c r="C1336" s="54"/>
      <c r="D1336" s="54"/>
      <c r="E1336" s="53"/>
      <c r="F1336" s="53"/>
      <c r="G1336" s="53"/>
    </row>
    <row r="1337" spans="3:7" x14ac:dyDescent="0.3">
      <c r="C1337" s="54"/>
      <c r="D1337" s="54"/>
      <c r="E1337" s="53"/>
      <c r="F1337" s="53"/>
      <c r="G1337" s="53"/>
    </row>
    <row r="1338" spans="3:7" x14ac:dyDescent="0.3">
      <c r="C1338" s="54"/>
      <c r="D1338" s="54"/>
      <c r="E1338" s="53"/>
      <c r="F1338" s="53"/>
      <c r="G1338" s="53"/>
    </row>
    <row r="1339" spans="3:7" x14ac:dyDescent="0.3">
      <c r="C1339" s="54"/>
      <c r="D1339" s="54"/>
      <c r="E1339" s="53"/>
      <c r="F1339" s="53"/>
      <c r="G1339" s="53"/>
    </row>
    <row r="1340" spans="3:7" x14ac:dyDescent="0.3">
      <c r="C1340" s="54"/>
      <c r="D1340" s="54"/>
      <c r="E1340" s="53"/>
      <c r="F1340" s="53"/>
      <c r="G1340" s="53"/>
    </row>
    <row r="1341" spans="3:7" x14ac:dyDescent="0.3">
      <c r="C1341" s="54"/>
      <c r="D1341" s="54"/>
      <c r="E1341" s="53"/>
      <c r="F1341" s="53"/>
      <c r="G1341" s="53"/>
    </row>
    <row r="1342" spans="3:7" x14ac:dyDescent="0.3">
      <c r="C1342" s="54"/>
      <c r="D1342" s="54"/>
      <c r="E1342" s="53"/>
      <c r="F1342" s="53"/>
      <c r="G1342" s="53"/>
    </row>
    <row r="1343" spans="3:7" x14ac:dyDescent="0.3">
      <c r="C1343" s="54"/>
      <c r="D1343" s="54"/>
      <c r="E1343" s="53"/>
      <c r="F1343" s="53"/>
      <c r="G1343" s="53"/>
    </row>
    <row r="1344" spans="3:7" x14ac:dyDescent="0.3">
      <c r="C1344" s="54"/>
      <c r="D1344" s="54"/>
      <c r="E1344" s="53"/>
      <c r="F1344" s="53"/>
      <c r="G1344" s="53"/>
    </row>
    <row r="1345" spans="3:7" x14ac:dyDescent="0.3">
      <c r="C1345" s="54"/>
      <c r="D1345" s="54"/>
      <c r="E1345" s="53"/>
      <c r="F1345" s="53"/>
      <c r="G1345" s="53"/>
    </row>
    <row r="1346" spans="3:7" x14ac:dyDescent="0.3">
      <c r="C1346" s="54"/>
      <c r="D1346" s="54"/>
      <c r="E1346" s="53"/>
      <c r="F1346" s="53"/>
      <c r="G1346" s="53"/>
    </row>
    <row r="1347" spans="3:7" x14ac:dyDescent="0.3">
      <c r="C1347" s="54"/>
      <c r="D1347" s="54"/>
      <c r="E1347" s="53"/>
      <c r="F1347" s="53"/>
      <c r="G1347" s="53"/>
    </row>
    <row r="1348" spans="3:7" x14ac:dyDescent="0.3">
      <c r="C1348" s="54"/>
      <c r="D1348" s="54"/>
      <c r="E1348" s="53"/>
      <c r="F1348" s="53"/>
      <c r="G1348" s="53"/>
    </row>
    <row r="1349" spans="3:7" x14ac:dyDescent="0.3">
      <c r="C1349" s="54"/>
      <c r="D1349" s="54"/>
      <c r="E1349" s="53"/>
      <c r="F1349" s="53"/>
      <c r="G1349" s="53"/>
    </row>
    <row r="1350" spans="3:7" x14ac:dyDescent="0.3">
      <c r="C1350" s="54"/>
      <c r="D1350" s="54"/>
      <c r="E1350" s="53"/>
      <c r="F1350" s="53"/>
      <c r="G1350" s="53"/>
    </row>
    <row r="1351" spans="3:7" x14ac:dyDescent="0.3">
      <c r="C1351" s="54"/>
      <c r="D1351" s="54"/>
      <c r="E1351" s="53"/>
      <c r="F1351" s="53"/>
      <c r="G1351" s="53"/>
    </row>
    <row r="1352" spans="3:7" x14ac:dyDescent="0.3">
      <c r="C1352" s="54"/>
      <c r="D1352" s="54"/>
      <c r="E1352" s="53"/>
      <c r="F1352" s="53"/>
      <c r="G1352" s="53"/>
    </row>
    <row r="1353" spans="3:7" x14ac:dyDescent="0.3">
      <c r="C1353" s="54"/>
      <c r="D1353" s="54"/>
      <c r="E1353" s="53"/>
      <c r="F1353" s="53"/>
      <c r="G1353" s="53"/>
    </row>
    <row r="1354" spans="3:7" x14ac:dyDescent="0.3">
      <c r="C1354" s="54"/>
      <c r="D1354" s="54"/>
      <c r="E1354" s="53"/>
      <c r="F1354" s="53"/>
      <c r="G1354" s="53"/>
    </row>
    <row r="1355" spans="3:7" x14ac:dyDescent="0.3">
      <c r="C1355" s="54"/>
      <c r="D1355" s="54"/>
      <c r="E1355" s="53"/>
      <c r="F1355" s="53"/>
      <c r="G1355" s="53"/>
    </row>
    <row r="1356" spans="3:7" x14ac:dyDescent="0.3">
      <c r="C1356" s="54"/>
      <c r="D1356" s="54"/>
      <c r="E1356" s="53"/>
      <c r="F1356" s="53"/>
      <c r="G1356" s="53"/>
    </row>
    <row r="1357" spans="3:7" x14ac:dyDescent="0.3">
      <c r="C1357" s="54"/>
      <c r="D1357" s="54"/>
      <c r="E1357" s="53"/>
      <c r="F1357" s="53"/>
      <c r="G1357" s="53"/>
    </row>
    <row r="1358" spans="3:7" x14ac:dyDescent="0.3">
      <c r="C1358" s="54"/>
      <c r="D1358" s="54"/>
      <c r="E1358" s="53"/>
      <c r="F1358" s="53"/>
      <c r="G1358" s="53"/>
    </row>
    <row r="1359" spans="3:7" x14ac:dyDescent="0.3">
      <c r="C1359" s="54"/>
      <c r="D1359" s="54"/>
      <c r="E1359" s="53"/>
      <c r="F1359" s="53"/>
      <c r="G1359" s="53"/>
    </row>
    <row r="1360" spans="3:7" x14ac:dyDescent="0.3">
      <c r="C1360" s="54"/>
      <c r="D1360" s="54"/>
      <c r="E1360" s="53"/>
      <c r="F1360" s="53"/>
      <c r="G1360" s="53"/>
    </row>
    <row r="1361" spans="3:7" x14ac:dyDescent="0.3">
      <c r="C1361" s="54"/>
      <c r="D1361" s="54"/>
      <c r="E1361" s="53"/>
      <c r="F1361" s="53"/>
      <c r="G1361" s="53"/>
    </row>
    <row r="1362" spans="3:7" x14ac:dyDescent="0.3">
      <c r="C1362" s="54"/>
      <c r="D1362" s="54"/>
      <c r="E1362" s="53"/>
      <c r="F1362" s="53"/>
      <c r="G1362" s="53"/>
    </row>
    <row r="1363" spans="3:7" x14ac:dyDescent="0.3">
      <c r="C1363" s="54"/>
      <c r="D1363" s="54"/>
      <c r="E1363" s="53"/>
      <c r="F1363" s="53"/>
      <c r="G1363" s="53"/>
    </row>
    <row r="1364" spans="3:7" x14ac:dyDescent="0.3">
      <c r="C1364" s="54"/>
      <c r="D1364" s="54"/>
      <c r="E1364" s="53"/>
      <c r="F1364" s="53"/>
      <c r="G1364" s="53"/>
    </row>
    <row r="1365" spans="3:7" x14ac:dyDescent="0.3">
      <c r="C1365" s="54"/>
      <c r="D1365" s="54"/>
      <c r="E1365" s="53"/>
      <c r="F1365" s="53"/>
      <c r="G1365" s="53"/>
    </row>
    <row r="1366" spans="3:7" x14ac:dyDescent="0.3">
      <c r="C1366" s="54"/>
      <c r="D1366" s="54"/>
      <c r="E1366" s="53"/>
      <c r="F1366" s="53"/>
      <c r="G1366" s="53"/>
    </row>
    <row r="1367" spans="3:7" x14ac:dyDescent="0.3">
      <c r="C1367" s="54"/>
      <c r="D1367" s="54"/>
      <c r="E1367" s="53"/>
      <c r="F1367" s="53"/>
      <c r="G1367" s="53"/>
    </row>
    <row r="1368" spans="3:7" x14ac:dyDescent="0.3">
      <c r="C1368" s="54"/>
      <c r="D1368" s="54"/>
      <c r="E1368" s="53"/>
      <c r="F1368" s="53"/>
      <c r="G1368" s="53"/>
    </row>
    <row r="1369" spans="3:7" x14ac:dyDescent="0.3">
      <c r="C1369" s="54"/>
      <c r="D1369" s="54"/>
      <c r="E1369" s="53"/>
      <c r="F1369" s="53"/>
      <c r="G1369" s="53"/>
    </row>
    <row r="1370" spans="3:7" x14ac:dyDescent="0.3">
      <c r="C1370" s="54"/>
      <c r="D1370" s="54"/>
      <c r="E1370" s="53"/>
      <c r="F1370" s="53"/>
      <c r="G1370" s="53"/>
    </row>
    <row r="1371" spans="3:7" x14ac:dyDescent="0.3">
      <c r="C1371" s="54"/>
      <c r="D1371" s="54"/>
      <c r="E1371" s="53"/>
      <c r="F1371" s="53"/>
      <c r="G1371" s="53"/>
    </row>
    <row r="1372" spans="3:7" x14ac:dyDescent="0.3">
      <c r="C1372" s="54"/>
      <c r="D1372" s="54"/>
      <c r="E1372" s="53"/>
      <c r="F1372" s="53"/>
      <c r="G1372" s="53"/>
    </row>
    <row r="1373" spans="3:7" x14ac:dyDescent="0.3">
      <c r="C1373" s="54"/>
      <c r="D1373" s="54"/>
      <c r="E1373" s="53"/>
      <c r="F1373" s="53"/>
      <c r="G1373" s="53"/>
    </row>
    <row r="1374" spans="3:7" x14ac:dyDescent="0.3">
      <c r="C1374" s="54"/>
      <c r="D1374" s="54"/>
      <c r="E1374" s="53"/>
      <c r="F1374" s="53"/>
      <c r="G1374" s="53"/>
    </row>
    <row r="1375" spans="3:7" x14ac:dyDescent="0.3">
      <c r="C1375" s="54"/>
      <c r="D1375" s="54"/>
      <c r="E1375" s="53"/>
      <c r="F1375" s="53"/>
      <c r="G1375" s="53"/>
    </row>
    <row r="1376" spans="3:7" x14ac:dyDescent="0.3">
      <c r="C1376" s="54"/>
      <c r="D1376" s="54"/>
      <c r="E1376" s="53"/>
      <c r="F1376" s="53"/>
      <c r="G1376" s="53"/>
    </row>
    <row r="1377" spans="3:7" x14ac:dyDescent="0.3">
      <c r="C1377" s="54"/>
      <c r="D1377" s="54"/>
      <c r="E1377" s="53"/>
      <c r="F1377" s="53"/>
      <c r="G1377" s="53"/>
    </row>
    <row r="1378" spans="3:7" x14ac:dyDescent="0.3">
      <c r="C1378" s="54"/>
      <c r="D1378" s="54"/>
      <c r="E1378" s="53"/>
      <c r="F1378" s="53"/>
      <c r="G1378" s="53"/>
    </row>
    <row r="1379" spans="3:7" x14ac:dyDescent="0.3">
      <c r="C1379" s="54"/>
      <c r="D1379" s="54"/>
      <c r="E1379" s="53"/>
      <c r="F1379" s="53"/>
      <c r="G1379" s="53"/>
    </row>
    <row r="1380" spans="3:7" x14ac:dyDescent="0.3">
      <c r="C1380" s="54"/>
      <c r="D1380" s="54"/>
      <c r="E1380" s="53"/>
      <c r="F1380" s="53"/>
      <c r="G1380" s="53"/>
    </row>
    <row r="1381" spans="3:7" x14ac:dyDescent="0.3">
      <c r="C1381" s="54"/>
      <c r="D1381" s="54"/>
      <c r="E1381" s="53"/>
      <c r="F1381" s="53"/>
      <c r="G1381" s="53"/>
    </row>
    <row r="1382" spans="3:7" x14ac:dyDescent="0.3">
      <c r="C1382" s="54"/>
      <c r="D1382" s="54"/>
      <c r="E1382" s="53"/>
      <c r="F1382" s="53"/>
      <c r="G1382" s="53"/>
    </row>
    <row r="1383" spans="3:7" x14ac:dyDescent="0.3">
      <c r="C1383" s="54"/>
      <c r="D1383" s="54"/>
      <c r="E1383" s="53"/>
      <c r="F1383" s="53"/>
      <c r="G1383" s="53"/>
    </row>
    <row r="1384" spans="3:7" x14ac:dyDescent="0.3">
      <c r="C1384" s="54"/>
      <c r="D1384" s="54"/>
      <c r="E1384" s="53"/>
      <c r="F1384" s="53"/>
      <c r="G1384" s="53"/>
    </row>
    <row r="1385" spans="3:7" x14ac:dyDescent="0.3">
      <c r="C1385" s="54"/>
      <c r="D1385" s="54"/>
      <c r="E1385" s="53"/>
      <c r="F1385" s="53"/>
      <c r="G1385" s="53"/>
    </row>
    <row r="1386" spans="3:7" x14ac:dyDescent="0.3">
      <c r="C1386" s="54"/>
      <c r="D1386" s="54"/>
      <c r="E1386" s="53"/>
      <c r="F1386" s="53"/>
      <c r="G1386" s="53"/>
    </row>
    <row r="1387" spans="3:7" x14ac:dyDescent="0.3">
      <c r="C1387" s="54"/>
      <c r="D1387" s="54"/>
      <c r="E1387" s="53"/>
      <c r="F1387" s="53"/>
      <c r="G1387" s="53"/>
    </row>
    <row r="1388" spans="3:7" x14ac:dyDescent="0.3">
      <c r="C1388" s="54"/>
      <c r="D1388" s="54"/>
      <c r="E1388" s="53"/>
      <c r="F1388" s="53"/>
      <c r="G1388" s="53"/>
    </row>
    <row r="1389" spans="3:7" x14ac:dyDescent="0.3">
      <c r="C1389" s="54"/>
      <c r="D1389" s="54"/>
      <c r="E1389" s="53"/>
      <c r="F1389" s="53"/>
      <c r="G1389" s="53"/>
    </row>
    <row r="1390" spans="3:7" x14ac:dyDescent="0.3">
      <c r="C1390" s="54"/>
      <c r="D1390" s="54"/>
      <c r="E1390" s="53"/>
      <c r="F1390" s="53"/>
      <c r="G1390" s="53"/>
    </row>
    <row r="1391" spans="3:7" x14ac:dyDescent="0.3">
      <c r="C1391" s="54"/>
      <c r="D1391" s="54"/>
      <c r="E1391" s="53"/>
      <c r="F1391" s="53"/>
      <c r="G1391" s="53"/>
    </row>
    <row r="1392" spans="3:7" x14ac:dyDescent="0.3">
      <c r="C1392" s="54"/>
      <c r="D1392" s="54"/>
      <c r="E1392" s="53"/>
      <c r="F1392" s="53"/>
      <c r="G1392" s="53"/>
    </row>
    <row r="1393" spans="3:7" x14ac:dyDescent="0.3">
      <c r="C1393" s="54"/>
      <c r="D1393" s="54"/>
      <c r="E1393" s="53"/>
      <c r="F1393" s="53"/>
      <c r="G1393" s="53"/>
    </row>
    <row r="1394" spans="3:7" x14ac:dyDescent="0.3">
      <c r="C1394" s="54"/>
      <c r="D1394" s="54"/>
      <c r="E1394" s="53"/>
      <c r="F1394" s="53"/>
      <c r="G1394" s="53"/>
    </row>
    <row r="1395" spans="3:7" x14ac:dyDescent="0.3">
      <c r="C1395" s="54"/>
      <c r="D1395" s="54"/>
      <c r="E1395" s="53"/>
      <c r="F1395" s="53"/>
      <c r="G1395" s="53"/>
    </row>
    <row r="1396" spans="3:7" x14ac:dyDescent="0.3">
      <c r="C1396" s="54"/>
      <c r="D1396" s="54"/>
      <c r="E1396" s="53"/>
      <c r="F1396" s="53"/>
      <c r="G1396" s="53"/>
    </row>
    <row r="1397" spans="3:7" x14ac:dyDescent="0.3">
      <c r="C1397" s="54"/>
      <c r="D1397" s="54"/>
      <c r="E1397" s="53"/>
      <c r="F1397" s="53"/>
      <c r="G1397" s="53"/>
    </row>
    <row r="1398" spans="3:7" x14ac:dyDescent="0.3">
      <c r="C1398" s="54"/>
      <c r="D1398" s="54"/>
      <c r="E1398" s="53"/>
      <c r="F1398" s="53"/>
      <c r="G1398" s="53"/>
    </row>
    <row r="1399" spans="3:7" x14ac:dyDescent="0.3">
      <c r="C1399" s="54"/>
      <c r="D1399" s="54"/>
      <c r="E1399" s="53"/>
      <c r="F1399" s="53"/>
      <c r="G1399" s="53"/>
    </row>
    <row r="1400" spans="3:7" x14ac:dyDescent="0.3">
      <c r="C1400" s="54"/>
      <c r="D1400" s="54"/>
      <c r="E1400" s="53"/>
      <c r="F1400" s="53"/>
      <c r="G1400" s="53"/>
    </row>
    <row r="1401" spans="3:7" x14ac:dyDescent="0.3">
      <c r="C1401" s="54"/>
      <c r="D1401" s="54"/>
      <c r="E1401" s="53"/>
      <c r="F1401" s="53"/>
      <c r="G1401" s="53"/>
    </row>
    <row r="1402" spans="3:7" x14ac:dyDescent="0.3">
      <c r="C1402" s="54"/>
      <c r="D1402" s="54"/>
      <c r="E1402" s="53"/>
      <c r="F1402" s="53"/>
      <c r="G1402" s="53"/>
    </row>
    <row r="1403" spans="3:7" x14ac:dyDescent="0.3">
      <c r="C1403" s="54"/>
      <c r="D1403" s="54"/>
      <c r="E1403" s="53"/>
      <c r="F1403" s="53"/>
      <c r="G1403" s="53"/>
    </row>
    <row r="1404" spans="3:7" x14ac:dyDescent="0.3">
      <c r="C1404" s="54"/>
      <c r="D1404" s="54"/>
      <c r="E1404" s="53"/>
      <c r="F1404" s="53"/>
      <c r="G1404" s="53"/>
    </row>
    <row r="1405" spans="3:7" x14ac:dyDescent="0.3">
      <c r="C1405" s="54"/>
      <c r="D1405" s="54"/>
      <c r="E1405" s="53"/>
      <c r="F1405" s="53"/>
      <c r="G1405" s="53"/>
    </row>
    <row r="1406" spans="3:7" x14ac:dyDescent="0.3">
      <c r="C1406" s="54"/>
      <c r="D1406" s="54"/>
      <c r="E1406" s="53"/>
      <c r="F1406" s="53"/>
      <c r="G1406" s="53"/>
    </row>
    <row r="1407" spans="3:7" x14ac:dyDescent="0.3">
      <c r="C1407" s="54"/>
      <c r="D1407" s="54"/>
      <c r="E1407" s="53"/>
      <c r="F1407" s="53"/>
      <c r="G1407" s="53"/>
    </row>
    <row r="1408" spans="3:7" x14ac:dyDescent="0.3">
      <c r="C1408" s="54"/>
      <c r="D1408" s="54"/>
      <c r="E1408" s="53"/>
      <c r="F1408" s="53"/>
      <c r="G1408" s="53"/>
    </row>
    <row r="1409" spans="3:7" x14ac:dyDescent="0.3">
      <c r="C1409" s="54"/>
      <c r="D1409" s="54"/>
      <c r="E1409" s="53"/>
      <c r="F1409" s="53"/>
      <c r="G1409" s="53"/>
    </row>
    <row r="1410" spans="3:7" x14ac:dyDescent="0.3">
      <c r="C1410" s="54"/>
      <c r="D1410" s="54"/>
      <c r="E1410" s="53"/>
      <c r="F1410" s="53"/>
      <c r="G1410" s="53"/>
    </row>
    <row r="1411" spans="3:7" x14ac:dyDescent="0.3">
      <c r="C1411" s="54"/>
      <c r="D1411" s="54"/>
      <c r="E1411" s="53"/>
      <c r="F1411" s="53"/>
      <c r="G1411" s="53"/>
    </row>
    <row r="1412" spans="3:7" x14ac:dyDescent="0.3">
      <c r="C1412" s="54"/>
      <c r="D1412" s="54"/>
      <c r="E1412" s="53"/>
      <c r="F1412" s="53"/>
      <c r="G1412" s="53"/>
    </row>
    <row r="1413" spans="3:7" x14ac:dyDescent="0.3">
      <c r="C1413" s="54"/>
      <c r="D1413" s="54"/>
      <c r="E1413" s="53"/>
      <c r="F1413" s="53"/>
      <c r="G1413" s="53"/>
    </row>
    <row r="1414" spans="3:7" x14ac:dyDescent="0.3">
      <c r="C1414" s="54"/>
      <c r="D1414" s="54"/>
      <c r="E1414" s="53"/>
      <c r="F1414" s="53"/>
      <c r="G1414" s="53"/>
    </row>
    <row r="1415" spans="3:7" x14ac:dyDescent="0.3">
      <c r="C1415" s="54"/>
      <c r="D1415" s="54"/>
      <c r="E1415" s="53"/>
      <c r="F1415" s="53"/>
      <c r="G1415" s="53"/>
    </row>
    <row r="1416" spans="3:7" x14ac:dyDescent="0.3">
      <c r="C1416" s="54"/>
      <c r="D1416" s="54"/>
      <c r="E1416" s="53"/>
      <c r="F1416" s="53"/>
      <c r="G1416" s="53"/>
    </row>
    <row r="1417" spans="3:7" x14ac:dyDescent="0.3">
      <c r="C1417" s="54"/>
      <c r="D1417" s="54"/>
      <c r="E1417" s="53"/>
      <c r="F1417" s="53"/>
      <c r="G1417" s="53"/>
    </row>
    <row r="1418" spans="3:7" x14ac:dyDescent="0.3">
      <c r="C1418" s="54"/>
      <c r="D1418" s="54"/>
      <c r="E1418" s="53"/>
      <c r="F1418" s="53"/>
      <c r="G1418" s="53"/>
    </row>
    <row r="1419" spans="3:7" x14ac:dyDescent="0.3">
      <c r="C1419" s="54"/>
      <c r="D1419" s="54"/>
      <c r="E1419" s="53"/>
      <c r="F1419" s="53"/>
      <c r="G1419" s="53"/>
    </row>
    <row r="1420" spans="3:7" x14ac:dyDescent="0.3">
      <c r="C1420" s="54"/>
      <c r="D1420" s="54"/>
      <c r="E1420" s="53"/>
      <c r="F1420" s="53"/>
      <c r="G1420" s="53"/>
    </row>
    <row r="1421" spans="3:7" x14ac:dyDescent="0.3">
      <c r="C1421" s="54"/>
      <c r="D1421" s="54"/>
      <c r="E1421" s="53"/>
      <c r="F1421" s="53"/>
      <c r="G1421" s="53"/>
    </row>
    <row r="1422" spans="3:7" x14ac:dyDescent="0.3">
      <c r="C1422" s="54"/>
      <c r="D1422" s="54"/>
      <c r="E1422" s="53"/>
      <c r="F1422" s="53"/>
      <c r="G1422" s="53"/>
    </row>
    <row r="1423" spans="3:7" x14ac:dyDescent="0.3">
      <c r="C1423" s="54"/>
      <c r="D1423" s="54"/>
      <c r="E1423" s="53"/>
      <c r="F1423" s="53"/>
      <c r="G1423" s="53"/>
    </row>
    <row r="1424" spans="3:7" x14ac:dyDescent="0.3">
      <c r="C1424" s="54"/>
      <c r="D1424" s="54"/>
      <c r="E1424" s="53"/>
      <c r="F1424" s="53"/>
      <c r="G1424" s="53"/>
    </row>
    <row r="1425" spans="3:7" x14ac:dyDescent="0.3">
      <c r="C1425" s="54"/>
      <c r="D1425" s="54"/>
      <c r="E1425" s="53"/>
      <c r="F1425" s="53"/>
      <c r="G1425" s="53"/>
    </row>
    <row r="1426" spans="3:7" x14ac:dyDescent="0.3">
      <c r="C1426" s="54"/>
      <c r="D1426" s="54"/>
      <c r="E1426" s="53"/>
      <c r="F1426" s="53"/>
      <c r="G1426" s="53"/>
    </row>
    <row r="1427" spans="3:7" x14ac:dyDescent="0.3">
      <c r="C1427" s="54"/>
      <c r="D1427" s="54"/>
      <c r="E1427" s="53"/>
      <c r="F1427" s="53"/>
      <c r="G1427" s="53"/>
    </row>
    <row r="1428" spans="3:7" x14ac:dyDescent="0.3">
      <c r="C1428" s="54"/>
      <c r="D1428" s="54"/>
      <c r="E1428" s="53"/>
      <c r="F1428" s="53"/>
      <c r="G1428" s="53"/>
    </row>
    <row r="1429" spans="3:7" x14ac:dyDescent="0.3">
      <c r="C1429" s="54"/>
      <c r="D1429" s="54"/>
      <c r="E1429" s="53"/>
      <c r="F1429" s="53"/>
      <c r="G1429" s="53"/>
    </row>
    <row r="1430" spans="3:7" x14ac:dyDescent="0.3">
      <c r="C1430" s="54"/>
      <c r="D1430" s="54"/>
      <c r="E1430" s="53"/>
      <c r="F1430" s="53"/>
      <c r="G1430" s="53"/>
    </row>
    <row r="1431" spans="3:7" x14ac:dyDescent="0.3">
      <c r="C1431" s="54"/>
      <c r="D1431" s="54"/>
      <c r="E1431" s="53"/>
      <c r="F1431" s="53"/>
      <c r="G1431" s="53"/>
    </row>
    <row r="1432" spans="3:7" x14ac:dyDescent="0.3">
      <c r="C1432" s="54"/>
      <c r="D1432" s="54"/>
      <c r="E1432" s="53"/>
      <c r="F1432" s="53"/>
      <c r="G1432" s="53"/>
    </row>
    <row r="1433" spans="3:7" x14ac:dyDescent="0.3">
      <c r="C1433" s="54"/>
      <c r="D1433" s="54"/>
      <c r="E1433" s="53"/>
      <c r="F1433" s="53"/>
      <c r="G1433" s="53"/>
    </row>
    <row r="1434" spans="3:7" x14ac:dyDescent="0.3">
      <c r="C1434" s="54"/>
      <c r="D1434" s="54"/>
      <c r="E1434" s="53"/>
      <c r="F1434" s="53"/>
      <c r="G1434" s="53"/>
    </row>
    <row r="1435" spans="3:7" x14ac:dyDescent="0.3">
      <c r="C1435" s="54"/>
      <c r="D1435" s="54"/>
      <c r="E1435" s="53"/>
      <c r="F1435" s="53"/>
      <c r="G1435" s="53"/>
    </row>
    <row r="1436" spans="3:7" x14ac:dyDescent="0.3">
      <c r="C1436" s="54"/>
      <c r="D1436" s="54"/>
      <c r="E1436" s="53"/>
      <c r="F1436" s="53"/>
      <c r="G1436" s="53"/>
    </row>
    <row r="1437" spans="3:7" x14ac:dyDescent="0.3">
      <c r="C1437" s="54"/>
      <c r="D1437" s="54"/>
      <c r="E1437" s="53"/>
      <c r="F1437" s="53"/>
      <c r="G1437" s="53"/>
    </row>
    <row r="1438" spans="3:7" x14ac:dyDescent="0.3">
      <c r="C1438" s="54"/>
      <c r="D1438" s="54"/>
      <c r="E1438" s="53"/>
      <c r="F1438" s="53"/>
      <c r="G1438" s="53"/>
    </row>
    <row r="1439" spans="3:7" x14ac:dyDescent="0.3">
      <c r="C1439" s="54"/>
      <c r="D1439" s="54"/>
      <c r="E1439" s="53"/>
      <c r="F1439" s="53"/>
      <c r="G1439" s="53"/>
    </row>
    <row r="1440" spans="3:7" x14ac:dyDescent="0.3">
      <c r="C1440" s="54"/>
      <c r="D1440" s="54"/>
      <c r="E1440" s="53"/>
      <c r="F1440" s="53"/>
      <c r="G1440" s="53"/>
    </row>
    <row r="1441" spans="3:7" x14ac:dyDescent="0.3">
      <c r="C1441" s="54"/>
      <c r="D1441" s="54"/>
      <c r="E1441" s="53"/>
      <c r="F1441" s="53"/>
      <c r="G1441" s="53"/>
    </row>
    <row r="1442" spans="3:7" x14ac:dyDescent="0.3">
      <c r="C1442" s="54"/>
      <c r="D1442" s="54"/>
      <c r="E1442" s="53"/>
      <c r="F1442" s="53"/>
      <c r="G1442" s="53"/>
    </row>
    <row r="1443" spans="3:7" x14ac:dyDescent="0.3">
      <c r="C1443" s="54"/>
      <c r="D1443" s="54"/>
      <c r="E1443" s="53"/>
      <c r="F1443" s="53"/>
      <c r="G1443" s="53"/>
    </row>
    <row r="1444" spans="3:7" x14ac:dyDescent="0.3">
      <c r="C1444" s="54"/>
      <c r="D1444" s="54"/>
      <c r="E1444" s="53"/>
      <c r="F1444" s="53"/>
      <c r="G1444" s="53"/>
    </row>
    <row r="1445" spans="3:7" x14ac:dyDescent="0.3">
      <c r="C1445" s="54"/>
      <c r="D1445" s="54"/>
      <c r="E1445" s="53"/>
      <c r="F1445" s="53"/>
      <c r="G1445" s="53"/>
    </row>
    <row r="1446" spans="3:7" x14ac:dyDescent="0.3">
      <c r="C1446" s="54"/>
      <c r="D1446" s="54"/>
      <c r="E1446" s="53"/>
      <c r="F1446" s="53"/>
      <c r="G1446" s="53"/>
    </row>
    <row r="1447" spans="3:7" x14ac:dyDescent="0.3">
      <c r="C1447" s="54"/>
      <c r="D1447" s="54"/>
      <c r="E1447" s="53"/>
      <c r="F1447" s="53"/>
      <c r="G1447" s="53"/>
    </row>
    <row r="1448" spans="3:7" x14ac:dyDescent="0.3">
      <c r="C1448" s="54"/>
      <c r="D1448" s="54"/>
      <c r="E1448" s="53"/>
      <c r="F1448" s="53"/>
      <c r="G1448" s="53"/>
    </row>
    <row r="1449" spans="3:7" x14ac:dyDescent="0.3">
      <c r="C1449" s="54"/>
      <c r="D1449" s="54"/>
      <c r="E1449" s="53"/>
      <c r="F1449" s="53"/>
      <c r="G1449" s="53"/>
    </row>
    <row r="1450" spans="3:7" x14ac:dyDescent="0.3">
      <c r="C1450" s="54"/>
      <c r="D1450" s="54"/>
      <c r="E1450" s="53"/>
      <c r="F1450" s="53"/>
      <c r="G1450" s="53"/>
    </row>
    <row r="1451" spans="3:7" x14ac:dyDescent="0.3">
      <c r="C1451" s="54"/>
      <c r="D1451" s="54"/>
      <c r="E1451" s="53"/>
      <c r="F1451" s="53"/>
      <c r="G1451" s="53"/>
    </row>
    <row r="1452" spans="3:7" x14ac:dyDescent="0.3">
      <c r="C1452" s="54"/>
      <c r="D1452" s="54"/>
      <c r="E1452" s="53"/>
      <c r="F1452" s="53"/>
      <c r="G1452" s="53"/>
    </row>
    <row r="1453" spans="3:7" x14ac:dyDescent="0.3">
      <c r="C1453" s="54"/>
      <c r="D1453" s="54"/>
      <c r="E1453" s="53"/>
      <c r="F1453" s="53"/>
      <c r="G1453" s="53"/>
    </row>
    <row r="1454" spans="3:7" x14ac:dyDescent="0.3">
      <c r="C1454" s="54"/>
      <c r="D1454" s="54"/>
      <c r="E1454" s="53"/>
      <c r="F1454" s="53"/>
      <c r="G1454" s="53"/>
    </row>
    <row r="1455" spans="3:7" x14ac:dyDescent="0.3">
      <c r="C1455" s="54"/>
      <c r="D1455" s="54"/>
      <c r="E1455" s="53"/>
      <c r="F1455" s="53"/>
      <c r="G1455" s="53"/>
    </row>
    <row r="1456" spans="3:7" x14ac:dyDescent="0.3">
      <c r="C1456" s="54"/>
      <c r="D1456" s="54"/>
      <c r="E1456" s="53"/>
      <c r="F1456" s="53"/>
      <c r="G1456" s="53"/>
    </row>
    <row r="1457" spans="3:7" x14ac:dyDescent="0.3">
      <c r="C1457" s="54"/>
      <c r="D1457" s="54"/>
      <c r="E1457" s="53"/>
      <c r="F1457" s="53"/>
      <c r="G1457" s="53"/>
    </row>
    <row r="1458" spans="3:7" x14ac:dyDescent="0.3">
      <c r="C1458" s="54"/>
      <c r="D1458" s="54"/>
      <c r="E1458" s="53"/>
      <c r="F1458" s="53"/>
      <c r="G1458" s="53"/>
    </row>
    <row r="1459" spans="3:7" x14ac:dyDescent="0.3">
      <c r="C1459" s="54"/>
      <c r="D1459" s="54"/>
      <c r="E1459" s="53"/>
      <c r="F1459" s="53"/>
      <c r="G1459" s="53"/>
    </row>
    <row r="1460" spans="3:7" x14ac:dyDescent="0.3">
      <c r="C1460" s="54"/>
      <c r="D1460" s="54"/>
      <c r="E1460" s="53"/>
      <c r="F1460" s="53"/>
      <c r="G1460" s="53"/>
    </row>
    <row r="1461" spans="3:7" x14ac:dyDescent="0.3">
      <c r="C1461" s="54"/>
      <c r="D1461" s="54"/>
      <c r="E1461" s="53"/>
      <c r="F1461" s="53"/>
      <c r="G1461" s="53"/>
    </row>
    <row r="1462" spans="3:7" x14ac:dyDescent="0.3">
      <c r="C1462" s="54"/>
      <c r="D1462" s="54"/>
      <c r="E1462" s="53"/>
      <c r="F1462" s="53"/>
      <c r="G1462" s="53"/>
    </row>
    <row r="1463" spans="3:7" x14ac:dyDescent="0.3">
      <c r="C1463" s="54"/>
      <c r="D1463" s="54"/>
      <c r="E1463" s="53"/>
      <c r="F1463" s="53"/>
      <c r="G1463" s="53"/>
    </row>
    <row r="1464" spans="3:7" x14ac:dyDescent="0.3">
      <c r="C1464" s="54"/>
      <c r="D1464" s="54"/>
      <c r="E1464" s="53"/>
      <c r="F1464" s="53"/>
      <c r="G1464" s="53"/>
    </row>
    <row r="1465" spans="3:7" x14ac:dyDescent="0.3">
      <c r="C1465" s="54"/>
      <c r="D1465" s="54"/>
      <c r="E1465" s="53"/>
      <c r="F1465" s="53"/>
      <c r="G1465" s="53"/>
    </row>
    <row r="1466" spans="3:7" x14ac:dyDescent="0.3">
      <c r="C1466" s="54"/>
      <c r="D1466" s="54"/>
      <c r="E1466" s="53"/>
      <c r="F1466" s="53"/>
      <c r="G1466" s="53"/>
    </row>
    <row r="1467" spans="3:7" x14ac:dyDescent="0.3">
      <c r="C1467" s="54"/>
      <c r="D1467" s="54"/>
      <c r="E1467" s="53"/>
      <c r="F1467" s="53"/>
      <c r="G1467" s="53"/>
    </row>
    <row r="1468" spans="3:7" x14ac:dyDescent="0.3">
      <c r="C1468" s="54"/>
      <c r="D1468" s="54"/>
      <c r="E1468" s="53"/>
      <c r="F1468" s="53"/>
      <c r="G1468" s="53"/>
    </row>
    <row r="1469" spans="3:7" x14ac:dyDescent="0.3">
      <c r="C1469" s="54"/>
      <c r="D1469" s="54"/>
      <c r="E1469" s="53"/>
      <c r="F1469" s="53"/>
      <c r="G1469" s="53"/>
    </row>
    <row r="1470" spans="3:7" x14ac:dyDescent="0.3">
      <c r="C1470" s="54"/>
      <c r="D1470" s="54"/>
      <c r="E1470" s="53"/>
      <c r="F1470" s="53"/>
      <c r="G1470" s="53"/>
    </row>
    <row r="1471" spans="3:7" x14ac:dyDescent="0.3">
      <c r="C1471" s="54"/>
      <c r="D1471" s="54"/>
      <c r="E1471" s="53"/>
      <c r="F1471" s="53"/>
      <c r="G1471" s="53"/>
    </row>
    <row r="1472" spans="3:7" x14ac:dyDescent="0.3">
      <c r="C1472" s="54"/>
      <c r="D1472" s="54"/>
      <c r="E1472" s="53"/>
      <c r="F1472" s="53"/>
      <c r="G1472" s="53"/>
    </row>
    <row r="1473" spans="3:7" x14ac:dyDescent="0.3">
      <c r="C1473" s="54"/>
      <c r="D1473" s="54"/>
      <c r="E1473" s="53"/>
      <c r="F1473" s="53"/>
      <c r="G1473" s="53"/>
    </row>
    <row r="1474" spans="3:7" x14ac:dyDescent="0.3">
      <c r="C1474" s="54"/>
      <c r="D1474" s="54"/>
      <c r="E1474" s="53"/>
      <c r="F1474" s="53"/>
      <c r="G1474" s="53"/>
    </row>
    <row r="1475" spans="3:7" x14ac:dyDescent="0.3">
      <c r="C1475" s="54"/>
      <c r="D1475" s="54"/>
      <c r="E1475" s="53"/>
      <c r="F1475" s="53"/>
      <c r="G1475" s="53"/>
    </row>
    <row r="1476" spans="3:7" x14ac:dyDescent="0.3">
      <c r="C1476" s="54"/>
      <c r="D1476" s="54"/>
      <c r="E1476" s="53"/>
      <c r="F1476" s="53"/>
      <c r="G1476" s="53"/>
    </row>
    <row r="1477" spans="3:7" x14ac:dyDescent="0.3">
      <c r="C1477" s="54"/>
      <c r="D1477" s="54"/>
      <c r="E1477" s="53"/>
      <c r="F1477" s="53"/>
      <c r="G1477" s="53"/>
    </row>
    <row r="1478" spans="3:7" x14ac:dyDescent="0.3">
      <c r="C1478" s="54"/>
      <c r="D1478" s="54"/>
      <c r="E1478" s="53"/>
      <c r="F1478" s="53"/>
      <c r="G1478" s="53"/>
    </row>
    <row r="1479" spans="3:7" x14ac:dyDescent="0.3">
      <c r="C1479" s="54"/>
      <c r="D1479" s="54"/>
      <c r="E1479" s="53"/>
      <c r="F1479" s="53"/>
      <c r="G1479" s="53"/>
    </row>
    <row r="1480" spans="3:7" x14ac:dyDescent="0.3">
      <c r="C1480" s="54"/>
      <c r="D1480" s="54"/>
      <c r="E1480" s="53"/>
      <c r="F1480" s="53"/>
      <c r="G1480" s="53"/>
    </row>
    <row r="1481" spans="3:7" x14ac:dyDescent="0.3">
      <c r="C1481" s="54"/>
      <c r="D1481" s="54"/>
      <c r="E1481" s="53"/>
      <c r="F1481" s="53"/>
      <c r="G1481" s="53"/>
    </row>
    <row r="1482" spans="3:7" x14ac:dyDescent="0.3">
      <c r="C1482" s="54"/>
      <c r="D1482" s="54"/>
      <c r="E1482" s="53"/>
      <c r="F1482" s="53"/>
      <c r="G1482" s="53"/>
    </row>
    <row r="1483" spans="3:7" x14ac:dyDescent="0.3">
      <c r="C1483" s="54"/>
      <c r="D1483" s="54"/>
      <c r="E1483" s="53"/>
      <c r="F1483" s="53"/>
      <c r="G1483" s="53"/>
    </row>
    <row r="1484" spans="3:7" x14ac:dyDescent="0.3">
      <c r="C1484" s="54"/>
      <c r="D1484" s="54"/>
      <c r="E1484" s="53"/>
      <c r="F1484" s="53"/>
      <c r="G1484" s="53"/>
    </row>
    <row r="1485" spans="3:7" x14ac:dyDescent="0.3">
      <c r="C1485" s="54"/>
      <c r="D1485" s="54"/>
      <c r="E1485" s="53"/>
      <c r="F1485" s="53"/>
      <c r="G1485" s="53"/>
    </row>
    <row r="1486" spans="3:7" x14ac:dyDescent="0.3">
      <c r="C1486" s="54"/>
      <c r="D1486" s="54"/>
      <c r="E1486" s="53"/>
      <c r="F1486" s="53"/>
      <c r="G1486" s="53"/>
    </row>
    <row r="1487" spans="3:7" x14ac:dyDescent="0.3">
      <c r="C1487" s="54"/>
      <c r="D1487" s="54"/>
      <c r="E1487" s="53"/>
      <c r="F1487" s="53"/>
      <c r="G1487" s="53"/>
    </row>
    <row r="1488" spans="3:7" x14ac:dyDescent="0.3">
      <c r="C1488" s="54"/>
      <c r="D1488" s="54"/>
      <c r="E1488" s="53"/>
      <c r="F1488" s="53"/>
      <c r="G1488" s="53"/>
    </row>
    <row r="1489" spans="3:7" x14ac:dyDescent="0.3">
      <c r="C1489" s="54"/>
      <c r="D1489" s="54"/>
      <c r="E1489" s="53"/>
      <c r="F1489" s="53"/>
      <c r="G1489" s="53"/>
    </row>
    <row r="1490" spans="3:7" x14ac:dyDescent="0.3">
      <c r="C1490" s="54"/>
      <c r="D1490" s="54"/>
      <c r="E1490" s="53"/>
      <c r="F1490" s="53"/>
      <c r="G1490" s="53"/>
    </row>
    <row r="1491" spans="3:7" x14ac:dyDescent="0.3">
      <c r="C1491" s="54"/>
      <c r="D1491" s="54"/>
      <c r="E1491" s="53"/>
      <c r="F1491" s="53"/>
      <c r="G1491" s="53"/>
    </row>
    <row r="1492" spans="3:7" x14ac:dyDescent="0.3">
      <c r="C1492" s="54"/>
      <c r="D1492" s="54"/>
      <c r="E1492" s="53"/>
      <c r="F1492" s="53"/>
      <c r="G1492" s="53"/>
    </row>
    <row r="1493" spans="3:7" x14ac:dyDescent="0.3">
      <c r="C1493" s="54"/>
      <c r="D1493" s="54"/>
      <c r="E1493" s="53"/>
      <c r="F1493" s="53"/>
      <c r="G1493" s="53"/>
    </row>
    <row r="1494" spans="3:7" x14ac:dyDescent="0.3">
      <c r="C1494" s="54"/>
      <c r="D1494" s="54"/>
      <c r="E1494" s="53"/>
      <c r="F1494" s="53"/>
      <c r="G1494" s="53"/>
    </row>
    <row r="1495" spans="3:7" x14ac:dyDescent="0.3">
      <c r="C1495" s="54"/>
      <c r="D1495" s="54"/>
      <c r="E1495" s="53"/>
      <c r="F1495" s="53"/>
      <c r="G1495" s="53"/>
    </row>
    <row r="1496" spans="3:7" x14ac:dyDescent="0.3">
      <c r="C1496" s="54"/>
      <c r="D1496" s="54"/>
      <c r="E1496" s="53"/>
      <c r="F1496" s="53"/>
      <c r="G1496" s="53"/>
    </row>
    <row r="1497" spans="3:7" x14ac:dyDescent="0.3">
      <c r="C1497" s="54"/>
      <c r="D1497" s="54"/>
      <c r="E1497" s="53"/>
      <c r="F1497" s="53"/>
      <c r="G1497" s="53"/>
    </row>
    <row r="1498" spans="3:7" x14ac:dyDescent="0.3">
      <c r="C1498" s="54"/>
      <c r="D1498" s="54"/>
      <c r="E1498" s="53"/>
      <c r="F1498" s="53"/>
      <c r="G1498" s="53"/>
    </row>
    <row r="1499" spans="3:7" x14ac:dyDescent="0.3">
      <c r="C1499" s="54"/>
      <c r="D1499" s="54"/>
      <c r="E1499" s="53"/>
      <c r="F1499" s="53"/>
      <c r="G1499" s="53"/>
    </row>
    <row r="1500" spans="3:7" x14ac:dyDescent="0.3">
      <c r="C1500" s="54"/>
      <c r="D1500" s="54"/>
      <c r="E1500" s="53"/>
      <c r="F1500" s="53"/>
      <c r="G1500" s="53"/>
    </row>
    <row r="1501" spans="3:7" x14ac:dyDescent="0.3">
      <c r="C1501" s="54"/>
      <c r="D1501" s="54"/>
      <c r="E1501" s="53"/>
      <c r="F1501" s="53"/>
      <c r="G1501" s="53"/>
    </row>
    <row r="1502" spans="3:7" x14ac:dyDescent="0.3">
      <c r="C1502" s="54"/>
      <c r="D1502" s="54"/>
      <c r="E1502" s="53"/>
      <c r="F1502" s="53"/>
      <c r="G1502" s="53"/>
    </row>
    <row r="1503" spans="3:7" x14ac:dyDescent="0.3">
      <c r="C1503" s="54"/>
      <c r="D1503" s="54"/>
      <c r="E1503" s="53"/>
      <c r="F1503" s="53"/>
      <c r="G1503" s="53"/>
    </row>
    <row r="1504" spans="3:7" x14ac:dyDescent="0.3">
      <c r="C1504" s="54"/>
      <c r="D1504" s="54"/>
      <c r="E1504" s="53"/>
      <c r="F1504" s="53"/>
      <c r="G1504" s="53"/>
    </row>
    <row r="1505" spans="3:7" x14ac:dyDescent="0.3">
      <c r="C1505" s="54"/>
      <c r="D1505" s="54"/>
      <c r="E1505" s="53"/>
      <c r="F1505" s="53"/>
      <c r="G1505" s="53"/>
    </row>
    <row r="1506" spans="3:7" x14ac:dyDescent="0.3">
      <c r="C1506" s="54"/>
      <c r="D1506" s="54"/>
      <c r="E1506" s="53"/>
      <c r="F1506" s="53"/>
      <c r="G1506" s="53"/>
    </row>
    <row r="1507" spans="3:7" x14ac:dyDescent="0.3">
      <c r="C1507" s="54"/>
      <c r="D1507" s="54"/>
      <c r="E1507" s="53"/>
      <c r="F1507" s="53"/>
      <c r="G1507" s="53"/>
    </row>
    <row r="1508" spans="3:7" x14ac:dyDescent="0.3">
      <c r="C1508" s="54"/>
      <c r="D1508" s="54"/>
      <c r="E1508" s="53"/>
      <c r="F1508" s="53"/>
      <c r="G1508" s="53"/>
    </row>
    <row r="1509" spans="3:7" x14ac:dyDescent="0.3">
      <c r="C1509" s="54"/>
      <c r="D1509" s="54"/>
      <c r="E1509" s="53"/>
      <c r="F1509" s="53"/>
      <c r="G1509" s="53"/>
    </row>
    <row r="1510" spans="3:7" x14ac:dyDescent="0.3">
      <c r="C1510" s="54"/>
      <c r="D1510" s="54"/>
      <c r="E1510" s="53"/>
      <c r="F1510" s="53"/>
      <c r="G1510" s="53"/>
    </row>
    <row r="1511" spans="3:7" x14ac:dyDescent="0.3">
      <c r="C1511" s="54"/>
      <c r="D1511" s="54"/>
      <c r="E1511" s="53"/>
      <c r="F1511" s="53"/>
      <c r="G1511" s="53"/>
    </row>
    <row r="1512" spans="3:7" x14ac:dyDescent="0.3">
      <c r="C1512" s="54"/>
      <c r="D1512" s="54"/>
      <c r="E1512" s="53"/>
      <c r="F1512" s="53"/>
      <c r="G1512" s="53"/>
    </row>
    <row r="1513" spans="3:7" x14ac:dyDescent="0.3">
      <c r="C1513" s="54"/>
      <c r="D1513" s="54"/>
      <c r="E1513" s="53"/>
      <c r="F1513" s="53"/>
      <c r="G1513" s="53"/>
    </row>
    <row r="1514" spans="3:7" x14ac:dyDescent="0.3">
      <c r="C1514" s="54"/>
      <c r="D1514" s="54"/>
      <c r="E1514" s="53"/>
      <c r="F1514" s="53"/>
      <c r="G1514" s="53"/>
    </row>
    <row r="1515" spans="3:7" x14ac:dyDescent="0.3">
      <c r="C1515" s="54"/>
      <c r="D1515" s="54"/>
      <c r="E1515" s="53"/>
      <c r="F1515" s="53"/>
      <c r="G1515" s="53"/>
    </row>
    <row r="1516" spans="3:7" x14ac:dyDescent="0.3">
      <c r="C1516" s="54"/>
      <c r="D1516" s="54"/>
      <c r="E1516" s="53"/>
      <c r="F1516" s="53"/>
      <c r="G1516" s="53"/>
    </row>
    <row r="1517" spans="3:7" x14ac:dyDescent="0.3">
      <c r="C1517" s="54"/>
      <c r="D1517" s="54"/>
      <c r="E1517" s="53"/>
      <c r="F1517" s="53"/>
      <c r="G1517" s="53"/>
    </row>
    <row r="1518" spans="3:7" x14ac:dyDescent="0.3">
      <c r="C1518" s="54"/>
      <c r="D1518" s="54"/>
      <c r="E1518" s="53"/>
      <c r="F1518" s="53"/>
      <c r="G1518" s="53"/>
    </row>
    <row r="1519" spans="3:7" x14ac:dyDescent="0.3">
      <c r="C1519" s="54"/>
      <c r="D1519" s="54"/>
      <c r="E1519" s="53"/>
      <c r="F1519" s="53"/>
      <c r="G1519" s="53"/>
    </row>
    <row r="1520" spans="3:7" x14ac:dyDescent="0.3">
      <c r="C1520" s="54"/>
      <c r="D1520" s="54"/>
      <c r="E1520" s="53"/>
      <c r="F1520" s="53"/>
      <c r="G1520" s="53"/>
    </row>
    <row r="1521" spans="3:7" x14ac:dyDescent="0.3">
      <c r="C1521" s="54"/>
      <c r="D1521" s="54"/>
      <c r="E1521" s="53"/>
      <c r="F1521" s="53"/>
      <c r="G1521" s="53"/>
    </row>
    <row r="1522" spans="3:7" x14ac:dyDescent="0.3">
      <c r="C1522" s="54"/>
      <c r="D1522" s="54"/>
      <c r="E1522" s="53"/>
      <c r="F1522" s="53"/>
      <c r="G1522" s="53"/>
    </row>
    <row r="1523" spans="3:7" x14ac:dyDescent="0.3">
      <c r="C1523" s="54"/>
      <c r="D1523" s="54"/>
      <c r="E1523" s="53"/>
      <c r="F1523" s="53"/>
      <c r="G1523" s="53"/>
    </row>
    <row r="1524" spans="3:7" x14ac:dyDescent="0.3">
      <c r="C1524" s="54"/>
      <c r="D1524" s="54"/>
      <c r="E1524" s="53"/>
      <c r="F1524" s="53"/>
      <c r="G1524" s="53"/>
    </row>
    <row r="1525" spans="3:7" x14ac:dyDescent="0.3">
      <c r="C1525" s="54"/>
      <c r="D1525" s="54"/>
      <c r="E1525" s="53"/>
      <c r="F1525" s="53"/>
      <c r="G1525" s="53"/>
    </row>
    <row r="1526" spans="3:7" x14ac:dyDescent="0.3">
      <c r="C1526" s="54"/>
      <c r="D1526" s="54"/>
      <c r="E1526" s="53"/>
      <c r="F1526" s="53"/>
      <c r="G1526" s="53"/>
    </row>
    <row r="1527" spans="3:7" x14ac:dyDescent="0.3">
      <c r="C1527" s="54"/>
      <c r="D1527" s="54"/>
      <c r="E1527" s="53"/>
      <c r="F1527" s="53"/>
      <c r="G1527" s="53"/>
    </row>
    <row r="1528" spans="3:7" x14ac:dyDescent="0.3">
      <c r="C1528" s="54"/>
      <c r="D1528" s="54"/>
      <c r="E1528" s="53"/>
      <c r="F1528" s="53"/>
      <c r="G1528" s="53"/>
    </row>
    <row r="1529" spans="3:7" x14ac:dyDescent="0.3">
      <c r="C1529" s="54"/>
      <c r="D1529" s="54"/>
      <c r="E1529" s="53"/>
      <c r="F1529" s="53"/>
      <c r="G1529" s="53"/>
    </row>
    <row r="1530" spans="3:7" x14ac:dyDescent="0.3">
      <c r="C1530" s="54"/>
      <c r="D1530" s="54"/>
      <c r="E1530" s="53"/>
      <c r="F1530" s="53"/>
      <c r="G1530" s="53"/>
    </row>
    <row r="1531" spans="3:7" x14ac:dyDescent="0.3">
      <c r="C1531" s="54"/>
      <c r="D1531" s="54"/>
      <c r="E1531" s="53"/>
      <c r="F1531" s="53"/>
      <c r="G1531" s="53"/>
    </row>
    <row r="1532" spans="3:7" x14ac:dyDescent="0.3">
      <c r="C1532" s="54"/>
      <c r="D1532" s="54"/>
      <c r="E1532" s="53"/>
      <c r="F1532" s="53"/>
      <c r="G1532" s="53"/>
    </row>
    <row r="1533" spans="3:7" x14ac:dyDescent="0.3">
      <c r="C1533" s="54"/>
      <c r="D1533" s="54"/>
      <c r="E1533" s="53"/>
      <c r="F1533" s="53"/>
      <c r="G1533" s="53"/>
    </row>
    <row r="1534" spans="3:7" x14ac:dyDescent="0.3">
      <c r="C1534" s="54"/>
      <c r="D1534" s="54"/>
      <c r="E1534" s="53"/>
      <c r="F1534" s="53"/>
      <c r="G1534" s="53"/>
    </row>
    <row r="1535" spans="3:7" x14ac:dyDescent="0.3">
      <c r="C1535" s="54"/>
      <c r="D1535" s="54"/>
      <c r="E1535" s="53"/>
      <c r="F1535" s="53"/>
      <c r="G1535" s="53"/>
    </row>
    <row r="1536" spans="3:7" x14ac:dyDescent="0.3">
      <c r="C1536" s="54"/>
      <c r="D1536" s="54"/>
      <c r="E1536" s="53"/>
      <c r="F1536" s="53"/>
      <c r="G1536" s="53"/>
    </row>
    <row r="1537" spans="3:7" x14ac:dyDescent="0.3">
      <c r="C1537" s="54"/>
      <c r="D1537" s="54"/>
      <c r="E1537" s="53"/>
      <c r="F1537" s="53"/>
      <c r="G1537" s="53"/>
    </row>
    <row r="1538" spans="3:7" x14ac:dyDescent="0.3">
      <c r="C1538" s="54"/>
      <c r="D1538" s="54"/>
      <c r="E1538" s="53"/>
      <c r="F1538" s="53"/>
      <c r="G1538" s="53"/>
    </row>
    <row r="1539" spans="3:7" x14ac:dyDescent="0.3">
      <c r="C1539" s="54"/>
      <c r="D1539" s="54"/>
      <c r="E1539" s="53"/>
      <c r="F1539" s="53"/>
      <c r="G1539" s="53"/>
    </row>
    <row r="1540" spans="3:7" x14ac:dyDescent="0.3">
      <c r="C1540" s="54"/>
      <c r="D1540" s="54"/>
      <c r="E1540" s="53"/>
      <c r="F1540" s="53"/>
      <c r="G1540" s="53"/>
    </row>
    <row r="1541" spans="3:7" x14ac:dyDescent="0.3">
      <c r="C1541" s="54"/>
      <c r="D1541" s="54"/>
      <c r="E1541" s="53"/>
      <c r="F1541" s="53"/>
      <c r="G1541" s="53"/>
    </row>
    <row r="1542" spans="3:7" x14ac:dyDescent="0.3">
      <c r="C1542" s="54"/>
      <c r="D1542" s="54"/>
      <c r="E1542" s="53"/>
      <c r="F1542" s="53"/>
      <c r="G1542" s="53"/>
    </row>
    <row r="1543" spans="3:7" x14ac:dyDescent="0.3">
      <c r="C1543" s="54"/>
      <c r="D1543" s="54"/>
      <c r="E1543" s="53"/>
      <c r="F1543" s="53"/>
      <c r="G1543" s="53"/>
    </row>
    <row r="1544" spans="3:7" x14ac:dyDescent="0.3">
      <c r="C1544" s="54"/>
      <c r="D1544" s="54"/>
      <c r="E1544" s="53"/>
      <c r="F1544" s="53"/>
      <c r="G1544" s="53"/>
    </row>
    <row r="1545" spans="3:7" x14ac:dyDescent="0.3">
      <c r="C1545" s="54"/>
      <c r="D1545" s="54"/>
      <c r="E1545" s="53"/>
      <c r="F1545" s="53"/>
      <c r="G1545" s="53"/>
    </row>
    <row r="1546" spans="3:7" x14ac:dyDescent="0.3">
      <c r="C1546" s="54"/>
      <c r="D1546" s="54"/>
      <c r="E1546" s="53"/>
      <c r="F1546" s="53"/>
      <c r="G1546" s="53"/>
    </row>
    <row r="1547" spans="3:7" x14ac:dyDescent="0.3">
      <c r="C1547" s="54"/>
      <c r="D1547" s="54"/>
      <c r="E1547" s="53"/>
      <c r="F1547" s="53"/>
      <c r="G1547" s="53"/>
    </row>
    <row r="1548" spans="3:7" x14ac:dyDescent="0.3">
      <c r="C1548" s="54"/>
      <c r="D1548" s="54"/>
      <c r="E1548" s="53"/>
      <c r="F1548" s="53"/>
      <c r="G1548" s="53"/>
    </row>
    <row r="1549" spans="3:7" x14ac:dyDescent="0.3">
      <c r="C1549" s="54"/>
      <c r="D1549" s="54"/>
      <c r="E1549" s="53"/>
      <c r="F1549" s="53"/>
      <c r="G1549" s="53"/>
    </row>
    <row r="1550" spans="3:7" x14ac:dyDescent="0.3">
      <c r="C1550" s="54"/>
      <c r="D1550" s="54"/>
      <c r="E1550" s="53"/>
      <c r="F1550" s="53"/>
      <c r="G1550" s="53"/>
    </row>
    <row r="1551" spans="3:7" x14ac:dyDescent="0.3">
      <c r="C1551" s="54"/>
      <c r="D1551" s="54"/>
      <c r="E1551" s="53"/>
      <c r="F1551" s="53"/>
      <c r="G1551" s="53"/>
    </row>
    <row r="1552" spans="3:7" x14ac:dyDescent="0.3">
      <c r="C1552" s="54"/>
      <c r="D1552" s="54"/>
      <c r="E1552" s="53"/>
      <c r="F1552" s="53"/>
      <c r="G1552" s="53"/>
    </row>
    <row r="1553" spans="3:7" x14ac:dyDescent="0.3">
      <c r="C1553" s="54"/>
      <c r="D1553" s="54"/>
      <c r="E1553" s="53"/>
      <c r="F1553" s="53"/>
      <c r="G1553" s="53"/>
    </row>
    <row r="1554" spans="3:7" x14ac:dyDescent="0.3">
      <c r="C1554" s="54"/>
      <c r="D1554" s="54"/>
      <c r="E1554" s="53"/>
      <c r="F1554" s="53"/>
      <c r="G1554" s="53"/>
    </row>
    <row r="1555" spans="3:7" x14ac:dyDescent="0.3">
      <c r="C1555" s="54"/>
      <c r="D1555" s="54"/>
      <c r="E1555" s="53"/>
      <c r="F1555" s="53"/>
      <c r="G1555" s="53"/>
    </row>
    <row r="1556" spans="3:7" x14ac:dyDescent="0.3">
      <c r="C1556" s="54"/>
      <c r="D1556" s="54"/>
      <c r="E1556" s="53"/>
      <c r="F1556" s="53"/>
      <c r="G1556" s="53"/>
    </row>
    <row r="1557" spans="3:7" x14ac:dyDescent="0.3">
      <c r="C1557" s="54"/>
      <c r="D1557" s="54"/>
      <c r="E1557" s="53"/>
      <c r="F1557" s="53"/>
      <c r="G1557" s="53"/>
    </row>
    <row r="1558" spans="3:7" x14ac:dyDescent="0.3">
      <c r="C1558" s="54"/>
      <c r="D1558" s="54"/>
      <c r="E1558" s="53"/>
      <c r="F1558" s="53"/>
      <c r="G1558" s="53"/>
    </row>
    <row r="1559" spans="3:7" x14ac:dyDescent="0.3">
      <c r="C1559" s="54"/>
      <c r="D1559" s="54"/>
      <c r="E1559" s="53"/>
      <c r="F1559" s="53"/>
      <c r="G1559" s="53"/>
    </row>
    <row r="1560" spans="3:7" x14ac:dyDescent="0.3">
      <c r="C1560" s="54"/>
      <c r="D1560" s="54"/>
      <c r="E1560" s="53"/>
      <c r="F1560" s="53"/>
      <c r="G1560" s="53"/>
    </row>
    <row r="1561" spans="3:7" x14ac:dyDescent="0.3">
      <c r="C1561" s="54"/>
      <c r="D1561" s="54"/>
      <c r="E1561" s="53"/>
      <c r="F1561" s="53"/>
      <c r="G1561" s="53"/>
    </row>
    <row r="1562" spans="3:7" x14ac:dyDescent="0.3">
      <c r="C1562" s="54"/>
      <c r="D1562" s="54"/>
      <c r="E1562" s="53"/>
      <c r="F1562" s="53"/>
      <c r="G1562" s="53"/>
    </row>
    <row r="1563" spans="3:7" x14ac:dyDescent="0.3">
      <c r="C1563" s="54"/>
      <c r="D1563" s="54"/>
      <c r="E1563" s="53"/>
      <c r="F1563" s="53"/>
      <c r="G1563" s="53"/>
    </row>
    <row r="1564" spans="3:7" x14ac:dyDescent="0.3">
      <c r="C1564" s="54"/>
      <c r="D1564" s="54"/>
      <c r="E1564" s="53"/>
      <c r="F1564" s="53"/>
      <c r="G1564" s="53"/>
    </row>
    <row r="1565" spans="3:7" x14ac:dyDescent="0.3">
      <c r="C1565" s="54"/>
      <c r="D1565" s="54"/>
      <c r="E1565" s="53"/>
      <c r="F1565" s="53"/>
      <c r="G1565" s="53"/>
    </row>
    <row r="1566" spans="3:7" x14ac:dyDescent="0.3">
      <c r="C1566" s="54"/>
      <c r="D1566" s="54"/>
      <c r="E1566" s="53"/>
      <c r="F1566" s="53"/>
      <c r="G1566" s="53"/>
    </row>
    <row r="1567" spans="3:7" x14ac:dyDescent="0.3">
      <c r="C1567" s="54"/>
      <c r="D1567" s="54"/>
      <c r="E1567" s="53"/>
      <c r="F1567" s="53"/>
      <c r="G1567" s="53"/>
    </row>
    <row r="1568" spans="3:7" x14ac:dyDescent="0.3">
      <c r="C1568" s="54"/>
      <c r="D1568" s="54"/>
      <c r="E1568" s="53"/>
      <c r="F1568" s="53"/>
      <c r="G1568" s="53"/>
    </row>
    <row r="1569" spans="3:7" x14ac:dyDescent="0.3">
      <c r="C1569" s="54"/>
      <c r="D1569" s="54"/>
      <c r="E1569" s="53"/>
      <c r="F1569" s="53"/>
      <c r="G1569" s="53"/>
    </row>
    <row r="1570" spans="3:7" x14ac:dyDescent="0.3">
      <c r="C1570" s="54"/>
      <c r="D1570" s="54"/>
      <c r="E1570" s="53"/>
      <c r="F1570" s="53"/>
      <c r="G1570" s="53"/>
    </row>
    <row r="1571" spans="3:7" x14ac:dyDescent="0.3">
      <c r="C1571" s="54"/>
      <c r="D1571" s="54"/>
      <c r="E1571" s="53"/>
      <c r="F1571" s="53"/>
      <c r="G1571" s="53"/>
    </row>
    <row r="1572" spans="3:7" x14ac:dyDescent="0.3">
      <c r="C1572" s="54"/>
      <c r="D1572" s="54"/>
      <c r="E1572" s="53"/>
      <c r="F1572" s="53"/>
      <c r="G1572" s="53"/>
    </row>
    <row r="1573" spans="3:7" x14ac:dyDescent="0.3">
      <c r="C1573" s="54"/>
      <c r="D1573" s="54"/>
      <c r="E1573" s="53"/>
      <c r="F1573" s="53"/>
      <c r="G1573" s="53"/>
    </row>
    <row r="1574" spans="3:7" x14ac:dyDescent="0.3">
      <c r="C1574" s="54"/>
      <c r="D1574" s="54"/>
      <c r="E1574" s="53"/>
      <c r="F1574" s="53"/>
      <c r="G1574" s="53"/>
    </row>
    <row r="1575" spans="3:7" x14ac:dyDescent="0.3">
      <c r="C1575" s="54"/>
      <c r="D1575" s="54"/>
      <c r="E1575" s="53"/>
      <c r="F1575" s="53"/>
      <c r="G1575" s="53"/>
    </row>
    <row r="1576" spans="3:7" x14ac:dyDescent="0.3">
      <c r="C1576" s="54"/>
      <c r="D1576" s="54"/>
      <c r="E1576" s="53"/>
      <c r="F1576" s="53"/>
      <c r="G1576" s="53"/>
    </row>
    <row r="1577" spans="3:7" x14ac:dyDescent="0.3">
      <c r="C1577" s="54"/>
      <c r="D1577" s="54"/>
      <c r="E1577" s="53"/>
      <c r="F1577" s="53"/>
      <c r="G1577" s="53"/>
    </row>
    <row r="1578" spans="3:7" x14ac:dyDescent="0.3">
      <c r="C1578" s="54"/>
      <c r="D1578" s="54"/>
      <c r="E1578" s="53"/>
      <c r="F1578" s="53"/>
      <c r="G1578" s="53"/>
    </row>
    <row r="1579" spans="3:7" x14ac:dyDescent="0.3">
      <c r="C1579" s="54"/>
      <c r="D1579" s="54"/>
      <c r="E1579" s="53"/>
      <c r="F1579" s="53"/>
      <c r="G1579" s="53"/>
    </row>
    <row r="1580" spans="3:7" x14ac:dyDescent="0.3">
      <c r="C1580" s="54"/>
      <c r="D1580" s="54"/>
      <c r="E1580" s="53"/>
      <c r="F1580" s="53"/>
      <c r="G1580" s="53"/>
    </row>
    <row r="1581" spans="3:7" x14ac:dyDescent="0.3">
      <c r="C1581" s="54"/>
      <c r="D1581" s="54"/>
      <c r="E1581" s="53"/>
      <c r="F1581" s="53"/>
      <c r="G1581" s="53"/>
    </row>
    <row r="1582" spans="3:7" x14ac:dyDescent="0.3">
      <c r="C1582" s="54"/>
      <c r="D1582" s="54"/>
      <c r="E1582" s="53"/>
      <c r="F1582" s="53"/>
      <c r="G1582" s="53"/>
    </row>
    <row r="1583" spans="3:7" x14ac:dyDescent="0.3">
      <c r="C1583" s="54"/>
      <c r="D1583" s="54"/>
      <c r="E1583" s="53"/>
      <c r="F1583" s="53"/>
      <c r="G1583" s="53"/>
    </row>
    <row r="1584" spans="3:7" x14ac:dyDescent="0.3">
      <c r="C1584" s="54"/>
      <c r="D1584" s="54"/>
      <c r="E1584" s="53"/>
      <c r="F1584" s="53"/>
      <c r="G1584" s="53"/>
    </row>
    <row r="1585" spans="3:7" x14ac:dyDescent="0.3">
      <c r="C1585" s="54"/>
      <c r="D1585" s="54"/>
      <c r="E1585" s="53"/>
      <c r="F1585" s="53"/>
      <c r="G1585" s="53"/>
    </row>
    <row r="1586" spans="3:7" x14ac:dyDescent="0.3">
      <c r="C1586" s="54"/>
      <c r="D1586" s="54"/>
      <c r="E1586" s="53"/>
      <c r="F1586" s="53"/>
      <c r="G1586" s="53"/>
    </row>
    <row r="1587" spans="3:7" x14ac:dyDescent="0.3">
      <c r="C1587" s="54"/>
      <c r="D1587" s="54"/>
      <c r="E1587" s="53"/>
      <c r="F1587" s="53"/>
      <c r="G1587" s="53"/>
    </row>
    <row r="1588" spans="3:7" x14ac:dyDescent="0.3">
      <c r="C1588" s="54"/>
      <c r="D1588" s="54"/>
      <c r="E1588" s="53"/>
      <c r="F1588" s="53"/>
      <c r="G1588" s="53"/>
    </row>
    <row r="1589" spans="3:7" x14ac:dyDescent="0.3">
      <c r="C1589" s="54"/>
      <c r="D1589" s="54"/>
      <c r="E1589" s="53"/>
      <c r="F1589" s="53"/>
      <c r="G1589" s="53"/>
    </row>
    <row r="1590" spans="3:7" x14ac:dyDescent="0.3">
      <c r="C1590" s="54"/>
      <c r="D1590" s="54"/>
      <c r="E1590" s="53"/>
      <c r="F1590" s="53"/>
      <c r="G1590" s="53"/>
    </row>
    <row r="1591" spans="3:7" x14ac:dyDescent="0.3">
      <c r="C1591" s="54"/>
      <c r="D1591" s="54"/>
      <c r="E1591" s="53"/>
      <c r="F1591" s="53"/>
      <c r="G1591" s="53"/>
    </row>
    <row r="1592" spans="3:7" x14ac:dyDescent="0.3">
      <c r="C1592" s="54"/>
      <c r="D1592" s="54"/>
      <c r="E1592" s="53"/>
      <c r="F1592" s="53"/>
      <c r="G1592" s="53"/>
    </row>
    <row r="1593" spans="3:7" x14ac:dyDescent="0.3">
      <c r="C1593" s="54"/>
      <c r="D1593" s="54"/>
      <c r="E1593" s="53"/>
      <c r="F1593" s="53"/>
      <c r="G1593" s="53"/>
    </row>
    <row r="1594" spans="3:7" x14ac:dyDescent="0.3">
      <c r="C1594" s="54"/>
      <c r="D1594" s="54"/>
      <c r="E1594" s="53"/>
      <c r="F1594" s="53"/>
      <c r="G1594" s="53"/>
    </row>
    <row r="1595" spans="3:7" x14ac:dyDescent="0.3">
      <c r="C1595" s="54"/>
      <c r="D1595" s="54"/>
      <c r="E1595" s="53"/>
      <c r="F1595" s="53"/>
      <c r="G1595" s="53"/>
    </row>
    <row r="1596" spans="3:7" x14ac:dyDescent="0.3">
      <c r="C1596" s="54"/>
      <c r="D1596" s="54"/>
      <c r="E1596" s="53"/>
      <c r="F1596" s="53"/>
      <c r="G1596" s="53"/>
    </row>
    <row r="1597" spans="3:7" x14ac:dyDescent="0.3">
      <c r="C1597" s="54"/>
      <c r="D1597" s="54"/>
      <c r="E1597" s="53"/>
      <c r="F1597" s="53"/>
      <c r="G1597" s="53"/>
    </row>
    <row r="1598" spans="3:7" x14ac:dyDescent="0.3">
      <c r="C1598" s="54"/>
      <c r="D1598" s="54"/>
      <c r="E1598" s="53"/>
      <c r="F1598" s="53"/>
      <c r="G1598" s="53"/>
    </row>
    <row r="1599" spans="3:7" x14ac:dyDescent="0.3">
      <c r="C1599" s="54"/>
      <c r="D1599" s="54"/>
      <c r="E1599" s="53"/>
      <c r="F1599" s="53"/>
      <c r="G1599" s="53"/>
    </row>
    <row r="1600" spans="3:7" x14ac:dyDescent="0.3">
      <c r="C1600" s="54"/>
      <c r="D1600" s="54"/>
      <c r="E1600" s="53"/>
      <c r="F1600" s="53"/>
      <c r="G1600" s="53"/>
    </row>
    <row r="1601" spans="3:7" x14ac:dyDescent="0.3">
      <c r="C1601" s="54"/>
      <c r="D1601" s="54"/>
      <c r="E1601" s="53"/>
      <c r="F1601" s="53"/>
      <c r="G1601" s="53"/>
    </row>
    <row r="1602" spans="3:7" x14ac:dyDescent="0.3">
      <c r="C1602" s="54"/>
      <c r="D1602" s="54"/>
      <c r="E1602" s="53"/>
      <c r="F1602" s="53"/>
      <c r="G1602" s="53"/>
    </row>
    <row r="1603" spans="3:7" x14ac:dyDescent="0.3">
      <c r="C1603" s="54"/>
      <c r="D1603" s="54"/>
      <c r="E1603" s="53"/>
      <c r="F1603" s="53"/>
      <c r="G1603" s="53"/>
    </row>
    <row r="1604" spans="3:7" x14ac:dyDescent="0.3">
      <c r="C1604" s="54"/>
      <c r="D1604" s="54"/>
      <c r="E1604" s="53"/>
      <c r="F1604" s="53"/>
      <c r="G1604" s="53"/>
    </row>
    <row r="1605" spans="3:7" x14ac:dyDescent="0.3">
      <c r="C1605" s="54"/>
      <c r="D1605" s="54"/>
      <c r="E1605" s="53"/>
      <c r="F1605" s="53"/>
      <c r="G1605" s="53"/>
    </row>
    <row r="1606" spans="3:7" x14ac:dyDescent="0.3">
      <c r="C1606" s="54"/>
      <c r="D1606" s="54"/>
      <c r="E1606" s="53"/>
      <c r="F1606" s="53"/>
      <c r="G1606" s="53"/>
    </row>
    <row r="1607" spans="3:7" x14ac:dyDescent="0.3">
      <c r="C1607" s="54"/>
      <c r="D1607" s="54"/>
      <c r="E1607" s="53"/>
      <c r="F1607" s="53"/>
      <c r="G1607" s="53"/>
    </row>
    <row r="1608" spans="3:7" x14ac:dyDescent="0.3">
      <c r="C1608" s="54"/>
      <c r="D1608" s="54"/>
      <c r="E1608" s="53"/>
      <c r="F1608" s="53"/>
      <c r="G1608" s="53"/>
    </row>
    <row r="1609" spans="3:7" x14ac:dyDescent="0.3">
      <c r="C1609" s="54"/>
      <c r="D1609" s="54"/>
      <c r="E1609" s="53"/>
      <c r="F1609" s="53"/>
      <c r="G1609" s="53"/>
    </row>
    <row r="1610" spans="3:7" x14ac:dyDescent="0.3">
      <c r="C1610" s="54"/>
      <c r="D1610" s="54"/>
      <c r="E1610" s="53"/>
      <c r="F1610" s="53"/>
      <c r="G1610" s="53"/>
    </row>
    <row r="1611" spans="3:7" x14ac:dyDescent="0.3">
      <c r="C1611" s="54"/>
      <c r="D1611" s="54"/>
      <c r="E1611" s="53"/>
      <c r="F1611" s="53"/>
      <c r="G1611" s="53"/>
    </row>
    <row r="1612" spans="3:7" x14ac:dyDescent="0.3">
      <c r="C1612" s="54"/>
      <c r="D1612" s="54"/>
      <c r="E1612" s="53"/>
      <c r="F1612" s="53"/>
      <c r="G1612" s="53"/>
    </row>
    <row r="1613" spans="3:7" x14ac:dyDescent="0.3">
      <c r="C1613" s="54"/>
      <c r="D1613" s="54"/>
      <c r="E1613" s="53"/>
      <c r="F1613" s="53"/>
      <c r="G1613" s="53"/>
    </row>
    <row r="1614" spans="3:7" x14ac:dyDescent="0.3">
      <c r="C1614" s="54"/>
      <c r="D1614" s="54"/>
      <c r="E1614" s="53"/>
      <c r="F1614" s="53"/>
      <c r="G1614" s="53"/>
    </row>
    <row r="1615" spans="3:7" x14ac:dyDescent="0.3">
      <c r="C1615" s="54"/>
      <c r="D1615" s="54"/>
      <c r="E1615" s="53"/>
      <c r="F1615" s="53"/>
      <c r="G1615" s="53"/>
    </row>
    <row r="1616" spans="3:7" x14ac:dyDescent="0.3">
      <c r="C1616" s="54"/>
      <c r="D1616" s="54"/>
      <c r="E1616" s="53"/>
      <c r="F1616" s="53"/>
      <c r="G1616" s="53"/>
    </row>
    <row r="1617" spans="3:7" x14ac:dyDescent="0.3">
      <c r="C1617" s="54"/>
      <c r="D1617" s="54"/>
      <c r="E1617" s="53"/>
      <c r="F1617" s="53"/>
      <c r="G1617" s="53"/>
    </row>
    <row r="1618" spans="3:7" x14ac:dyDescent="0.3">
      <c r="C1618" s="54"/>
      <c r="D1618" s="54"/>
      <c r="E1618" s="53"/>
      <c r="F1618" s="53"/>
      <c r="G1618" s="53"/>
    </row>
    <row r="1619" spans="3:7" x14ac:dyDescent="0.3">
      <c r="C1619" s="54"/>
      <c r="D1619" s="54"/>
      <c r="E1619" s="53"/>
      <c r="F1619" s="53"/>
      <c r="G1619" s="53"/>
    </row>
    <row r="1620" spans="3:7" x14ac:dyDescent="0.3">
      <c r="C1620" s="54"/>
      <c r="D1620" s="54"/>
      <c r="E1620" s="53"/>
      <c r="F1620" s="53"/>
      <c r="G1620" s="53"/>
    </row>
    <row r="1621" spans="3:7" x14ac:dyDescent="0.3">
      <c r="C1621" s="54"/>
      <c r="D1621" s="54"/>
      <c r="E1621" s="53"/>
      <c r="F1621" s="53"/>
      <c r="G1621" s="53"/>
    </row>
    <row r="1622" spans="3:7" x14ac:dyDescent="0.3">
      <c r="C1622" s="54"/>
      <c r="D1622" s="54"/>
      <c r="E1622" s="53"/>
      <c r="F1622" s="53"/>
      <c r="G1622" s="53"/>
    </row>
    <row r="1623" spans="3:7" x14ac:dyDescent="0.3">
      <c r="C1623" s="54"/>
      <c r="D1623" s="54"/>
      <c r="E1623" s="53"/>
      <c r="F1623" s="53"/>
      <c r="G1623" s="53"/>
    </row>
    <row r="1624" spans="3:7" x14ac:dyDescent="0.3">
      <c r="C1624" s="54"/>
      <c r="D1624" s="54"/>
      <c r="E1624" s="53"/>
      <c r="F1624" s="53"/>
      <c r="G1624" s="53"/>
    </row>
    <row r="1625" spans="3:7" x14ac:dyDescent="0.3">
      <c r="C1625" s="54"/>
      <c r="D1625" s="54"/>
      <c r="E1625" s="53"/>
      <c r="F1625" s="53"/>
      <c r="G1625" s="53"/>
    </row>
    <row r="1626" spans="3:7" x14ac:dyDescent="0.3">
      <c r="C1626" s="54"/>
      <c r="D1626" s="54"/>
      <c r="E1626" s="53"/>
      <c r="F1626" s="53"/>
      <c r="G1626" s="53"/>
    </row>
    <row r="1627" spans="3:7" x14ac:dyDescent="0.3">
      <c r="C1627" s="54"/>
      <c r="D1627" s="54"/>
      <c r="E1627" s="53"/>
      <c r="F1627" s="53"/>
      <c r="G1627" s="53"/>
    </row>
    <row r="1628" spans="3:7" x14ac:dyDescent="0.3">
      <c r="C1628" s="54"/>
      <c r="D1628" s="54"/>
      <c r="E1628" s="53"/>
      <c r="F1628" s="53"/>
      <c r="G1628" s="53"/>
    </row>
    <row r="1629" spans="3:7" x14ac:dyDescent="0.3">
      <c r="C1629" s="54"/>
      <c r="D1629" s="54"/>
      <c r="E1629" s="53"/>
      <c r="F1629" s="53"/>
      <c r="G1629" s="53"/>
    </row>
    <row r="1630" spans="3:7" x14ac:dyDescent="0.3">
      <c r="C1630" s="54"/>
      <c r="D1630" s="54"/>
      <c r="E1630" s="53"/>
      <c r="F1630" s="53"/>
      <c r="G1630" s="53"/>
    </row>
    <row r="1631" spans="3:7" x14ac:dyDescent="0.3">
      <c r="C1631" s="54"/>
      <c r="D1631" s="54"/>
      <c r="E1631" s="53"/>
      <c r="F1631" s="53"/>
      <c r="G1631" s="53"/>
    </row>
    <row r="1632" spans="3:7" x14ac:dyDescent="0.3">
      <c r="C1632" s="54"/>
      <c r="D1632" s="54"/>
      <c r="E1632" s="53"/>
      <c r="F1632" s="53"/>
      <c r="G1632" s="53"/>
    </row>
    <row r="1633" spans="3:7" x14ac:dyDescent="0.3">
      <c r="C1633" s="54"/>
      <c r="D1633" s="54"/>
      <c r="E1633" s="53"/>
      <c r="F1633" s="53"/>
      <c r="G1633" s="53"/>
    </row>
    <row r="1634" spans="3:7" x14ac:dyDescent="0.3">
      <c r="C1634" s="54"/>
      <c r="D1634" s="54"/>
      <c r="E1634" s="53"/>
      <c r="F1634" s="53"/>
      <c r="G1634" s="53"/>
    </row>
    <row r="1635" spans="3:7" x14ac:dyDescent="0.3">
      <c r="C1635" s="54"/>
      <c r="D1635" s="54"/>
      <c r="E1635" s="53"/>
      <c r="F1635" s="53"/>
      <c r="G1635" s="53"/>
    </row>
    <row r="1636" spans="3:7" x14ac:dyDescent="0.3">
      <c r="C1636" s="54"/>
      <c r="D1636" s="54"/>
      <c r="E1636" s="53"/>
      <c r="F1636" s="53"/>
      <c r="G1636" s="53"/>
    </row>
    <row r="1637" spans="3:7" x14ac:dyDescent="0.3">
      <c r="C1637" s="54"/>
      <c r="D1637" s="54"/>
      <c r="E1637" s="53"/>
      <c r="F1637" s="53"/>
      <c r="G1637" s="53"/>
    </row>
    <row r="1638" spans="3:7" x14ac:dyDescent="0.3">
      <c r="C1638" s="54"/>
      <c r="D1638" s="54"/>
      <c r="E1638" s="53"/>
      <c r="F1638" s="53"/>
      <c r="G1638" s="53"/>
    </row>
    <row r="1639" spans="3:7" x14ac:dyDescent="0.3">
      <c r="C1639" s="54"/>
      <c r="D1639" s="54"/>
      <c r="E1639" s="53"/>
      <c r="F1639" s="53"/>
      <c r="G1639" s="53"/>
    </row>
    <row r="1640" spans="3:7" x14ac:dyDescent="0.3">
      <c r="C1640" s="54"/>
      <c r="D1640" s="54"/>
      <c r="E1640" s="53"/>
      <c r="F1640" s="53"/>
      <c r="G1640" s="53"/>
    </row>
    <row r="1641" spans="3:7" x14ac:dyDescent="0.3">
      <c r="C1641" s="54"/>
      <c r="D1641" s="54"/>
      <c r="E1641" s="53"/>
      <c r="F1641" s="53"/>
      <c r="G1641" s="53"/>
    </row>
    <row r="1642" spans="3:7" x14ac:dyDescent="0.3">
      <c r="C1642" s="54"/>
      <c r="D1642" s="54"/>
      <c r="E1642" s="53"/>
      <c r="F1642" s="53"/>
      <c r="G1642" s="53"/>
    </row>
    <row r="1643" spans="3:7" x14ac:dyDescent="0.3">
      <c r="C1643" s="54"/>
      <c r="D1643" s="54"/>
      <c r="E1643" s="53"/>
      <c r="F1643" s="53"/>
      <c r="G1643" s="53"/>
    </row>
    <row r="1644" spans="3:7" x14ac:dyDescent="0.3">
      <c r="C1644" s="54"/>
      <c r="D1644" s="54"/>
      <c r="E1644" s="53"/>
      <c r="F1644" s="53"/>
      <c r="G1644" s="53"/>
    </row>
    <row r="1645" spans="3:7" x14ac:dyDescent="0.3">
      <c r="C1645" s="54"/>
      <c r="D1645" s="54"/>
      <c r="E1645" s="53"/>
      <c r="F1645" s="53"/>
      <c r="G1645" s="53"/>
    </row>
    <row r="1646" spans="3:7" x14ac:dyDescent="0.3">
      <c r="C1646" s="54"/>
      <c r="D1646" s="54"/>
      <c r="E1646" s="53"/>
      <c r="F1646" s="53"/>
      <c r="G1646" s="53"/>
    </row>
    <row r="1647" spans="3:7" x14ac:dyDescent="0.3">
      <c r="C1647" s="54"/>
      <c r="D1647" s="54"/>
      <c r="E1647" s="53"/>
      <c r="F1647" s="53"/>
      <c r="G1647" s="53"/>
    </row>
    <row r="1648" spans="3:7" x14ac:dyDescent="0.3">
      <c r="C1648" s="54"/>
      <c r="D1648" s="54"/>
      <c r="E1648" s="53"/>
      <c r="F1648" s="53"/>
      <c r="G1648" s="53"/>
    </row>
    <row r="1649" spans="3:7" x14ac:dyDescent="0.3">
      <c r="C1649" s="54"/>
      <c r="D1649" s="54"/>
      <c r="E1649" s="53"/>
      <c r="F1649" s="53"/>
      <c r="G1649" s="53"/>
    </row>
    <row r="1650" spans="3:7" x14ac:dyDescent="0.3">
      <c r="C1650" s="54"/>
      <c r="D1650" s="54"/>
      <c r="E1650" s="53"/>
      <c r="F1650" s="53"/>
      <c r="G1650" s="53"/>
    </row>
    <row r="1651" spans="3:7" x14ac:dyDescent="0.3">
      <c r="C1651" s="54"/>
      <c r="D1651" s="54"/>
      <c r="E1651" s="53"/>
      <c r="F1651" s="53"/>
      <c r="G1651" s="53"/>
    </row>
    <row r="1652" spans="3:7" x14ac:dyDescent="0.3">
      <c r="C1652" s="54"/>
      <c r="D1652" s="54"/>
      <c r="E1652" s="53"/>
      <c r="F1652" s="53"/>
      <c r="G1652" s="53"/>
    </row>
    <row r="1653" spans="3:7" x14ac:dyDescent="0.3">
      <c r="C1653" s="54"/>
      <c r="D1653" s="54"/>
      <c r="E1653" s="53"/>
      <c r="F1653" s="53"/>
      <c r="G1653" s="53"/>
    </row>
    <row r="1654" spans="3:7" x14ac:dyDescent="0.3">
      <c r="C1654" s="54"/>
      <c r="D1654" s="54"/>
      <c r="E1654" s="53"/>
      <c r="F1654" s="53"/>
      <c r="G1654" s="53"/>
    </row>
    <row r="1655" spans="3:7" x14ac:dyDescent="0.3">
      <c r="C1655" s="54"/>
      <c r="D1655" s="54"/>
      <c r="E1655" s="53"/>
      <c r="F1655" s="53"/>
      <c r="G1655" s="53"/>
    </row>
    <row r="1656" spans="3:7" x14ac:dyDescent="0.3">
      <c r="C1656" s="54"/>
      <c r="D1656" s="54"/>
      <c r="E1656" s="53"/>
      <c r="F1656" s="53"/>
      <c r="G1656" s="53"/>
    </row>
    <row r="1657" spans="3:7" x14ac:dyDescent="0.3">
      <c r="C1657" s="54"/>
      <c r="D1657" s="54"/>
      <c r="E1657" s="53"/>
      <c r="F1657" s="53"/>
      <c r="G1657" s="53"/>
    </row>
    <row r="1658" spans="3:7" x14ac:dyDescent="0.3">
      <c r="C1658" s="54"/>
      <c r="D1658" s="54"/>
      <c r="E1658" s="53"/>
      <c r="F1658" s="53"/>
      <c r="G1658" s="53"/>
    </row>
    <row r="1659" spans="3:7" x14ac:dyDescent="0.3">
      <c r="C1659" s="54"/>
      <c r="D1659" s="54"/>
      <c r="E1659" s="53"/>
      <c r="F1659" s="53"/>
      <c r="G1659" s="53"/>
    </row>
    <row r="1660" spans="3:7" x14ac:dyDescent="0.3">
      <c r="C1660" s="54"/>
      <c r="D1660" s="54"/>
      <c r="E1660" s="53"/>
      <c r="F1660" s="53"/>
      <c r="G1660" s="53"/>
    </row>
    <row r="1661" spans="3:7" x14ac:dyDescent="0.3">
      <c r="C1661" s="54"/>
      <c r="D1661" s="54"/>
      <c r="E1661" s="53"/>
      <c r="F1661" s="53"/>
      <c r="G1661" s="53"/>
    </row>
    <row r="1662" spans="3:7" x14ac:dyDescent="0.3">
      <c r="C1662" s="54"/>
      <c r="D1662" s="54"/>
      <c r="E1662" s="53"/>
      <c r="F1662" s="53"/>
      <c r="G1662" s="53"/>
    </row>
    <row r="1663" spans="3:7" x14ac:dyDescent="0.3">
      <c r="C1663" s="54"/>
      <c r="D1663" s="54"/>
      <c r="E1663" s="53"/>
      <c r="F1663" s="53"/>
      <c r="G1663" s="53"/>
    </row>
    <row r="1664" spans="3:7" x14ac:dyDescent="0.3">
      <c r="C1664" s="54"/>
      <c r="D1664" s="54"/>
      <c r="E1664" s="53"/>
      <c r="F1664" s="53"/>
      <c r="G1664" s="53"/>
    </row>
    <row r="1665" spans="3:7" x14ac:dyDescent="0.3">
      <c r="C1665" s="54"/>
      <c r="D1665" s="54"/>
      <c r="E1665" s="53"/>
      <c r="F1665" s="53"/>
      <c r="G1665" s="53"/>
    </row>
    <row r="1666" spans="3:7" x14ac:dyDescent="0.3">
      <c r="C1666" s="54"/>
      <c r="D1666" s="54"/>
      <c r="E1666" s="53"/>
      <c r="F1666" s="53"/>
      <c r="G1666" s="53"/>
    </row>
    <row r="1667" spans="3:7" x14ac:dyDescent="0.3">
      <c r="C1667" s="54"/>
      <c r="D1667" s="54"/>
      <c r="E1667" s="53"/>
      <c r="F1667" s="53"/>
      <c r="G1667" s="53"/>
    </row>
    <row r="1668" spans="3:7" x14ac:dyDescent="0.3">
      <c r="C1668" s="54"/>
      <c r="D1668" s="54"/>
      <c r="E1668" s="53"/>
      <c r="F1668" s="53"/>
      <c r="G1668" s="53"/>
    </row>
    <row r="1669" spans="3:7" x14ac:dyDescent="0.3">
      <c r="C1669" s="54"/>
      <c r="D1669" s="54"/>
      <c r="E1669" s="53"/>
      <c r="F1669" s="53"/>
      <c r="G1669" s="53"/>
    </row>
    <row r="1670" spans="3:7" x14ac:dyDescent="0.3">
      <c r="C1670" s="54"/>
      <c r="D1670" s="54"/>
      <c r="E1670" s="53"/>
      <c r="F1670" s="53"/>
      <c r="G1670" s="53"/>
    </row>
    <row r="1671" spans="3:7" x14ac:dyDescent="0.3">
      <c r="C1671" s="54"/>
      <c r="D1671" s="54"/>
      <c r="E1671" s="53"/>
      <c r="F1671" s="53"/>
      <c r="G1671" s="53"/>
    </row>
    <row r="1672" spans="3:7" x14ac:dyDescent="0.3">
      <c r="C1672" s="54"/>
      <c r="D1672" s="54"/>
      <c r="E1672" s="53"/>
      <c r="F1672" s="53"/>
      <c r="G1672" s="53"/>
    </row>
    <row r="1673" spans="3:7" x14ac:dyDescent="0.3">
      <c r="C1673" s="54"/>
      <c r="D1673" s="54"/>
      <c r="E1673" s="53"/>
      <c r="F1673" s="53"/>
      <c r="G1673" s="53"/>
    </row>
    <row r="1674" spans="3:7" x14ac:dyDescent="0.3">
      <c r="C1674" s="54"/>
      <c r="D1674" s="54"/>
      <c r="E1674" s="53"/>
      <c r="F1674" s="53"/>
      <c r="G1674" s="53"/>
    </row>
    <row r="1675" spans="3:7" x14ac:dyDescent="0.3">
      <c r="C1675" s="54"/>
      <c r="D1675" s="54"/>
      <c r="E1675" s="53"/>
      <c r="F1675" s="53"/>
      <c r="G1675" s="53"/>
    </row>
    <row r="1676" spans="3:7" x14ac:dyDescent="0.3">
      <c r="C1676" s="54"/>
      <c r="D1676" s="54"/>
      <c r="E1676" s="53"/>
      <c r="F1676" s="53"/>
      <c r="G1676" s="53"/>
    </row>
    <row r="1677" spans="3:7" x14ac:dyDescent="0.3">
      <c r="C1677" s="54"/>
      <c r="D1677" s="54"/>
      <c r="E1677" s="53"/>
      <c r="F1677" s="53"/>
      <c r="G1677" s="53"/>
    </row>
    <row r="1678" spans="3:7" x14ac:dyDescent="0.3">
      <c r="C1678" s="54"/>
      <c r="D1678" s="54"/>
      <c r="E1678" s="53"/>
      <c r="F1678" s="53"/>
      <c r="G1678" s="53"/>
    </row>
    <row r="1679" spans="3:7" x14ac:dyDescent="0.3">
      <c r="C1679" s="54"/>
      <c r="D1679" s="54"/>
      <c r="E1679" s="53"/>
      <c r="F1679" s="53"/>
      <c r="G1679" s="53"/>
    </row>
    <row r="1680" spans="3:7" x14ac:dyDescent="0.3">
      <c r="C1680" s="54"/>
      <c r="D1680" s="54"/>
      <c r="E1680" s="53"/>
      <c r="F1680" s="53"/>
      <c r="G1680" s="53"/>
    </row>
    <row r="1681" spans="3:7" x14ac:dyDescent="0.3">
      <c r="C1681" s="54"/>
      <c r="D1681" s="54"/>
      <c r="E1681" s="53"/>
      <c r="F1681" s="53"/>
      <c r="G1681" s="53"/>
    </row>
    <row r="1682" spans="3:7" x14ac:dyDescent="0.3">
      <c r="C1682" s="54"/>
      <c r="D1682" s="54"/>
      <c r="E1682" s="53"/>
      <c r="F1682" s="53"/>
      <c r="G1682" s="53"/>
    </row>
    <row r="1683" spans="3:7" x14ac:dyDescent="0.3">
      <c r="C1683" s="54"/>
      <c r="D1683" s="54"/>
      <c r="E1683" s="53"/>
      <c r="F1683" s="53"/>
      <c r="G1683" s="53"/>
    </row>
    <row r="1684" spans="3:7" x14ac:dyDescent="0.3">
      <c r="C1684" s="54"/>
      <c r="D1684" s="54"/>
      <c r="E1684" s="53"/>
      <c r="F1684" s="53"/>
      <c r="G1684" s="53"/>
    </row>
    <row r="1685" spans="3:7" x14ac:dyDescent="0.3">
      <c r="C1685" s="54"/>
      <c r="D1685" s="54"/>
      <c r="E1685" s="53"/>
      <c r="F1685" s="53"/>
      <c r="G1685" s="53"/>
    </row>
    <row r="1686" spans="3:7" x14ac:dyDescent="0.3">
      <c r="C1686" s="54"/>
      <c r="D1686" s="54"/>
      <c r="E1686" s="53"/>
      <c r="F1686" s="53"/>
      <c r="G1686" s="53"/>
    </row>
    <row r="1687" spans="3:7" x14ac:dyDescent="0.3">
      <c r="C1687" s="54"/>
      <c r="D1687" s="54"/>
      <c r="E1687" s="53"/>
      <c r="F1687" s="53"/>
      <c r="G1687" s="53"/>
    </row>
    <row r="1688" spans="3:7" x14ac:dyDescent="0.3">
      <c r="C1688" s="54"/>
      <c r="D1688" s="54"/>
      <c r="E1688" s="53"/>
      <c r="F1688" s="53"/>
      <c r="G1688" s="53"/>
    </row>
    <row r="1689" spans="3:7" x14ac:dyDescent="0.3">
      <c r="C1689" s="54"/>
      <c r="D1689" s="54"/>
      <c r="E1689" s="53"/>
      <c r="F1689" s="53"/>
      <c r="G1689" s="53"/>
    </row>
    <row r="1690" spans="3:7" x14ac:dyDescent="0.3">
      <c r="C1690" s="54"/>
      <c r="D1690" s="54"/>
      <c r="E1690" s="53"/>
      <c r="F1690" s="53"/>
      <c r="G1690" s="53"/>
    </row>
    <row r="1691" spans="3:7" x14ac:dyDescent="0.3">
      <c r="C1691" s="54"/>
      <c r="D1691" s="54"/>
      <c r="E1691" s="53"/>
      <c r="F1691" s="53"/>
      <c r="G1691" s="53"/>
    </row>
    <row r="1692" spans="3:7" x14ac:dyDescent="0.3">
      <c r="C1692" s="54"/>
      <c r="D1692" s="54"/>
      <c r="E1692" s="53"/>
      <c r="F1692" s="53"/>
      <c r="G1692" s="53"/>
    </row>
    <row r="1693" spans="3:7" x14ac:dyDescent="0.3">
      <c r="C1693" s="54"/>
      <c r="D1693" s="54"/>
      <c r="E1693" s="53"/>
      <c r="F1693" s="53"/>
      <c r="G1693" s="53"/>
    </row>
    <row r="1694" spans="3:7" x14ac:dyDescent="0.3">
      <c r="C1694" s="54"/>
      <c r="D1694" s="54"/>
      <c r="E1694" s="53"/>
      <c r="F1694" s="53"/>
      <c r="G1694" s="53"/>
    </row>
    <row r="1695" spans="3:7" x14ac:dyDescent="0.3">
      <c r="C1695" s="54"/>
      <c r="D1695" s="54"/>
      <c r="E1695" s="53"/>
      <c r="F1695" s="53"/>
      <c r="G1695" s="53"/>
    </row>
    <row r="1696" spans="3:7" x14ac:dyDescent="0.3">
      <c r="C1696" s="54"/>
      <c r="D1696" s="54"/>
      <c r="E1696" s="53"/>
      <c r="F1696" s="53"/>
      <c r="G1696" s="53"/>
    </row>
    <row r="1697" spans="3:7" x14ac:dyDescent="0.3">
      <c r="C1697" s="54"/>
      <c r="D1697" s="54"/>
      <c r="E1697" s="53"/>
      <c r="F1697" s="53"/>
      <c r="G1697" s="53"/>
    </row>
    <row r="1698" spans="3:7" x14ac:dyDescent="0.3">
      <c r="C1698" s="54"/>
      <c r="D1698" s="54"/>
      <c r="E1698" s="53"/>
      <c r="F1698" s="53"/>
      <c r="G1698" s="53"/>
    </row>
    <row r="1699" spans="3:7" x14ac:dyDescent="0.3">
      <c r="C1699" s="54"/>
      <c r="D1699" s="54"/>
      <c r="E1699" s="53"/>
      <c r="F1699" s="53"/>
      <c r="G1699" s="53"/>
    </row>
    <row r="1700" spans="3:7" x14ac:dyDescent="0.3">
      <c r="C1700" s="54"/>
      <c r="D1700" s="54"/>
      <c r="E1700" s="53"/>
      <c r="F1700" s="53"/>
      <c r="G1700" s="53"/>
    </row>
    <row r="1701" spans="3:7" x14ac:dyDescent="0.3">
      <c r="C1701" s="54"/>
      <c r="D1701" s="54"/>
      <c r="E1701" s="53"/>
      <c r="F1701" s="53"/>
      <c r="G1701" s="53"/>
    </row>
    <row r="1702" spans="3:7" x14ac:dyDescent="0.3">
      <c r="C1702" s="54"/>
      <c r="D1702" s="54"/>
      <c r="E1702" s="53"/>
      <c r="F1702" s="53"/>
      <c r="G1702" s="53"/>
    </row>
    <row r="1703" spans="3:7" x14ac:dyDescent="0.3">
      <c r="C1703" s="54"/>
      <c r="D1703" s="54"/>
      <c r="E1703" s="53"/>
      <c r="F1703" s="53"/>
      <c r="G1703" s="53"/>
    </row>
    <row r="1704" spans="3:7" x14ac:dyDescent="0.3">
      <c r="C1704" s="54"/>
      <c r="D1704" s="54"/>
      <c r="E1704" s="53"/>
      <c r="F1704" s="53"/>
      <c r="G1704" s="53"/>
    </row>
    <row r="1705" spans="3:7" x14ac:dyDescent="0.3">
      <c r="C1705" s="54"/>
      <c r="D1705" s="54"/>
      <c r="E1705" s="53"/>
      <c r="F1705" s="53"/>
      <c r="G1705" s="53"/>
    </row>
    <row r="1706" spans="3:7" x14ac:dyDescent="0.3">
      <c r="C1706" s="54"/>
      <c r="D1706" s="54"/>
      <c r="E1706" s="53"/>
      <c r="F1706" s="53"/>
      <c r="G1706" s="53"/>
    </row>
    <row r="1707" spans="3:7" x14ac:dyDescent="0.3">
      <c r="C1707" s="54"/>
      <c r="D1707" s="54"/>
      <c r="E1707" s="53"/>
      <c r="F1707" s="53"/>
      <c r="G1707" s="53"/>
    </row>
    <row r="1708" spans="3:7" x14ac:dyDescent="0.3">
      <c r="C1708" s="54"/>
      <c r="D1708" s="54"/>
      <c r="E1708" s="53"/>
      <c r="F1708" s="53"/>
      <c r="G1708" s="53"/>
    </row>
    <row r="1709" spans="3:7" x14ac:dyDescent="0.3">
      <c r="C1709" s="54"/>
      <c r="D1709" s="54"/>
      <c r="E1709" s="53"/>
      <c r="F1709" s="53"/>
      <c r="G1709" s="53"/>
    </row>
    <row r="1710" spans="3:7" x14ac:dyDescent="0.3">
      <c r="C1710" s="54"/>
      <c r="D1710" s="54"/>
      <c r="E1710" s="53"/>
      <c r="F1710" s="53"/>
      <c r="G1710" s="53"/>
    </row>
    <row r="1711" spans="3:7" x14ac:dyDescent="0.3">
      <c r="C1711" s="54"/>
      <c r="D1711" s="54"/>
      <c r="E1711" s="53"/>
      <c r="F1711" s="53"/>
      <c r="G1711" s="53"/>
    </row>
    <row r="1712" spans="3:7" x14ac:dyDescent="0.3">
      <c r="C1712" s="54"/>
      <c r="D1712" s="54"/>
      <c r="E1712" s="53"/>
      <c r="F1712" s="53"/>
      <c r="G1712" s="53"/>
    </row>
    <row r="1713" spans="3:7" x14ac:dyDescent="0.3">
      <c r="C1713" s="54"/>
      <c r="D1713" s="54"/>
      <c r="E1713" s="53"/>
      <c r="F1713" s="53"/>
      <c r="G1713" s="53"/>
    </row>
    <row r="1714" spans="3:7" x14ac:dyDescent="0.3">
      <c r="C1714" s="54"/>
      <c r="D1714" s="54"/>
      <c r="E1714" s="53"/>
      <c r="F1714" s="53"/>
      <c r="G1714" s="53"/>
    </row>
    <row r="1715" spans="3:7" x14ac:dyDescent="0.3">
      <c r="C1715" s="54"/>
      <c r="D1715" s="54"/>
      <c r="E1715" s="53"/>
      <c r="F1715" s="53"/>
      <c r="G1715" s="53"/>
    </row>
    <row r="1716" spans="3:7" x14ac:dyDescent="0.3">
      <c r="C1716" s="54"/>
      <c r="D1716" s="54"/>
      <c r="E1716" s="53"/>
      <c r="F1716" s="53"/>
      <c r="G1716" s="53"/>
    </row>
    <row r="1717" spans="3:7" x14ac:dyDescent="0.3">
      <c r="C1717" s="54"/>
      <c r="D1717" s="54"/>
      <c r="E1717" s="53"/>
      <c r="F1717" s="53"/>
      <c r="G1717" s="53"/>
    </row>
    <row r="1718" spans="3:7" x14ac:dyDescent="0.3">
      <c r="C1718" s="54"/>
      <c r="D1718" s="54"/>
      <c r="E1718" s="53"/>
      <c r="F1718" s="53"/>
      <c r="G1718" s="53"/>
    </row>
    <row r="1719" spans="3:7" x14ac:dyDescent="0.3">
      <c r="C1719" s="54"/>
      <c r="D1719" s="54"/>
      <c r="E1719" s="53"/>
      <c r="F1719" s="53"/>
      <c r="G1719" s="53"/>
    </row>
    <row r="1720" spans="3:7" x14ac:dyDescent="0.3">
      <c r="C1720" s="54"/>
      <c r="D1720" s="54"/>
      <c r="E1720" s="53"/>
      <c r="F1720" s="53"/>
      <c r="G1720" s="53"/>
    </row>
    <row r="1721" spans="3:7" x14ac:dyDescent="0.3">
      <c r="C1721" s="54"/>
      <c r="D1721" s="54"/>
      <c r="E1721" s="53"/>
      <c r="F1721" s="53"/>
      <c r="G1721" s="53"/>
    </row>
    <row r="1722" spans="3:7" x14ac:dyDescent="0.3">
      <c r="C1722" s="54"/>
      <c r="D1722" s="54"/>
      <c r="E1722" s="53"/>
      <c r="F1722" s="53"/>
      <c r="G1722" s="53"/>
    </row>
    <row r="1723" spans="3:7" x14ac:dyDescent="0.3">
      <c r="C1723" s="54"/>
      <c r="D1723" s="54"/>
      <c r="E1723" s="53"/>
      <c r="F1723" s="53"/>
      <c r="G1723" s="53"/>
    </row>
    <row r="1724" spans="3:7" x14ac:dyDescent="0.3">
      <c r="C1724" s="54"/>
      <c r="D1724" s="54"/>
      <c r="E1724" s="53"/>
      <c r="F1724" s="53"/>
      <c r="G1724" s="53"/>
    </row>
    <row r="1725" spans="3:7" x14ac:dyDescent="0.3">
      <c r="C1725" s="54"/>
      <c r="D1725" s="54"/>
      <c r="E1725" s="53"/>
      <c r="F1725" s="53"/>
      <c r="G1725" s="53"/>
    </row>
    <row r="1726" spans="3:7" x14ac:dyDescent="0.3">
      <c r="C1726" s="54"/>
      <c r="D1726" s="54"/>
      <c r="E1726" s="53"/>
      <c r="F1726" s="53"/>
      <c r="G1726" s="53"/>
    </row>
    <row r="1727" spans="3:7" x14ac:dyDescent="0.3">
      <c r="C1727" s="54"/>
      <c r="D1727" s="54"/>
      <c r="E1727" s="53"/>
      <c r="F1727" s="53"/>
      <c r="G1727" s="53"/>
    </row>
    <row r="1728" spans="3:7" x14ac:dyDescent="0.3">
      <c r="C1728" s="54"/>
      <c r="D1728" s="54"/>
      <c r="E1728" s="53"/>
      <c r="F1728" s="53"/>
      <c r="G1728" s="53"/>
    </row>
    <row r="1729" spans="3:7" x14ac:dyDescent="0.3">
      <c r="C1729" s="54"/>
      <c r="D1729" s="54"/>
      <c r="E1729" s="53"/>
      <c r="F1729" s="53"/>
      <c r="G1729" s="53"/>
    </row>
    <row r="1730" spans="3:7" x14ac:dyDescent="0.3">
      <c r="C1730" s="54"/>
      <c r="D1730" s="54"/>
      <c r="E1730" s="53"/>
      <c r="F1730" s="53"/>
      <c r="G1730" s="53"/>
    </row>
    <row r="1731" spans="3:7" x14ac:dyDescent="0.3">
      <c r="C1731" s="54"/>
      <c r="D1731" s="54"/>
      <c r="E1731" s="53"/>
      <c r="F1731" s="53"/>
      <c r="G1731" s="53"/>
    </row>
    <row r="1732" spans="3:7" x14ac:dyDescent="0.3">
      <c r="C1732" s="54"/>
      <c r="D1732" s="54"/>
      <c r="E1732" s="53"/>
      <c r="F1732" s="53"/>
      <c r="G1732" s="53"/>
    </row>
    <row r="1733" spans="3:7" x14ac:dyDescent="0.3">
      <c r="C1733" s="54"/>
      <c r="D1733" s="54"/>
      <c r="E1733" s="53"/>
      <c r="F1733" s="53"/>
      <c r="G1733" s="53"/>
    </row>
    <row r="1734" spans="3:7" x14ac:dyDescent="0.3">
      <c r="C1734" s="54"/>
      <c r="D1734" s="54"/>
      <c r="E1734" s="53"/>
      <c r="F1734" s="53"/>
      <c r="G1734" s="53"/>
    </row>
    <row r="1735" spans="3:7" x14ac:dyDescent="0.3">
      <c r="C1735" s="54"/>
      <c r="D1735" s="54"/>
      <c r="E1735" s="53"/>
      <c r="F1735" s="53"/>
      <c r="G1735" s="53"/>
    </row>
    <row r="1736" spans="3:7" x14ac:dyDescent="0.3">
      <c r="C1736" s="54"/>
      <c r="D1736" s="54"/>
      <c r="E1736" s="53"/>
      <c r="F1736" s="53"/>
      <c r="G1736" s="53"/>
    </row>
    <row r="1737" spans="3:7" x14ac:dyDescent="0.3">
      <c r="C1737" s="54"/>
      <c r="D1737" s="54"/>
      <c r="E1737" s="53"/>
      <c r="F1737" s="53"/>
      <c r="G1737" s="53"/>
    </row>
    <row r="1738" spans="3:7" x14ac:dyDescent="0.3">
      <c r="C1738" s="54"/>
      <c r="D1738" s="54"/>
      <c r="E1738" s="53"/>
      <c r="F1738" s="53"/>
      <c r="G1738" s="53"/>
    </row>
    <row r="1739" spans="3:7" x14ac:dyDescent="0.3">
      <c r="C1739" s="54"/>
      <c r="D1739" s="54"/>
      <c r="E1739" s="53"/>
      <c r="F1739" s="53"/>
      <c r="G1739" s="53"/>
    </row>
    <row r="1740" spans="3:7" x14ac:dyDescent="0.3">
      <c r="C1740" s="54"/>
      <c r="D1740" s="54"/>
      <c r="E1740" s="53"/>
      <c r="F1740" s="53"/>
      <c r="G1740" s="53"/>
    </row>
    <row r="1741" spans="3:7" x14ac:dyDescent="0.3">
      <c r="C1741" s="54"/>
      <c r="D1741" s="54"/>
      <c r="E1741" s="53"/>
      <c r="F1741" s="53"/>
      <c r="G1741" s="53"/>
    </row>
    <row r="1742" spans="3:7" x14ac:dyDescent="0.3">
      <c r="C1742" s="54"/>
      <c r="D1742" s="54"/>
      <c r="E1742" s="53"/>
      <c r="F1742" s="53"/>
      <c r="G1742" s="53"/>
    </row>
    <row r="1743" spans="3:7" x14ac:dyDescent="0.3">
      <c r="C1743" s="54"/>
      <c r="D1743" s="54"/>
      <c r="E1743" s="53"/>
      <c r="F1743" s="53"/>
      <c r="G1743" s="53"/>
    </row>
    <row r="1744" spans="3:7" x14ac:dyDescent="0.3">
      <c r="C1744" s="54"/>
      <c r="D1744" s="54"/>
      <c r="E1744" s="53"/>
      <c r="F1744" s="53"/>
      <c r="G1744" s="53"/>
    </row>
    <row r="1745" spans="3:7" x14ac:dyDescent="0.3">
      <c r="C1745" s="54"/>
      <c r="D1745" s="54"/>
      <c r="E1745" s="53"/>
      <c r="F1745" s="53"/>
      <c r="G1745" s="53"/>
    </row>
    <row r="1746" spans="3:7" x14ac:dyDescent="0.3">
      <c r="C1746" s="54"/>
      <c r="D1746" s="54"/>
      <c r="E1746" s="53"/>
      <c r="F1746" s="53"/>
      <c r="G1746" s="53"/>
    </row>
    <row r="1747" spans="3:7" x14ac:dyDescent="0.3">
      <c r="C1747" s="54"/>
      <c r="D1747" s="54"/>
      <c r="E1747" s="53"/>
      <c r="F1747" s="53"/>
      <c r="G1747" s="53"/>
    </row>
    <row r="1748" spans="3:7" x14ac:dyDescent="0.3">
      <c r="C1748" s="54"/>
      <c r="D1748" s="54"/>
      <c r="E1748" s="53"/>
      <c r="F1748" s="53"/>
      <c r="G1748" s="53"/>
    </row>
    <row r="1749" spans="3:7" x14ac:dyDescent="0.3">
      <c r="C1749" s="54"/>
      <c r="D1749" s="54"/>
      <c r="E1749" s="53"/>
      <c r="F1749" s="53"/>
      <c r="G1749" s="53"/>
    </row>
    <row r="1750" spans="3:7" x14ac:dyDescent="0.3">
      <c r="C1750" s="54"/>
      <c r="D1750" s="54"/>
      <c r="E1750" s="53"/>
      <c r="F1750" s="53"/>
      <c r="G1750" s="53"/>
    </row>
    <row r="1751" spans="3:7" x14ac:dyDescent="0.3">
      <c r="C1751" s="54"/>
      <c r="D1751" s="54"/>
      <c r="E1751" s="53"/>
      <c r="F1751" s="53"/>
      <c r="G1751" s="53"/>
    </row>
    <row r="1752" spans="3:7" x14ac:dyDescent="0.3">
      <c r="C1752" s="54"/>
      <c r="D1752" s="54"/>
      <c r="E1752" s="53"/>
      <c r="F1752" s="53"/>
      <c r="G1752" s="53"/>
    </row>
    <row r="1753" spans="3:7" x14ac:dyDescent="0.3">
      <c r="C1753" s="54"/>
      <c r="D1753" s="54"/>
      <c r="E1753" s="53"/>
      <c r="F1753" s="53"/>
      <c r="G1753" s="53"/>
    </row>
    <row r="1754" spans="3:7" x14ac:dyDescent="0.3">
      <c r="C1754" s="54"/>
      <c r="D1754" s="54"/>
      <c r="E1754" s="53"/>
      <c r="F1754" s="53"/>
      <c r="G1754" s="53"/>
    </row>
    <row r="1755" spans="3:7" x14ac:dyDescent="0.3">
      <c r="C1755" s="54"/>
      <c r="D1755" s="54"/>
      <c r="E1755" s="53"/>
      <c r="F1755" s="53"/>
      <c r="G1755" s="53"/>
    </row>
    <row r="1756" spans="3:7" x14ac:dyDescent="0.3">
      <c r="C1756" s="54"/>
      <c r="D1756" s="54"/>
      <c r="E1756" s="53"/>
      <c r="F1756" s="53"/>
      <c r="G1756" s="53"/>
    </row>
    <row r="1757" spans="3:7" x14ac:dyDescent="0.3">
      <c r="C1757" s="54"/>
      <c r="D1757" s="54"/>
      <c r="E1757" s="53"/>
      <c r="F1757" s="53"/>
      <c r="G1757" s="53"/>
    </row>
    <row r="1758" spans="3:7" x14ac:dyDescent="0.3">
      <c r="C1758" s="54"/>
      <c r="D1758" s="54"/>
      <c r="E1758" s="53"/>
      <c r="F1758" s="53"/>
      <c r="G1758" s="53"/>
    </row>
    <row r="1759" spans="3:7" x14ac:dyDescent="0.3">
      <c r="C1759" s="54"/>
      <c r="D1759" s="54"/>
      <c r="E1759" s="53"/>
      <c r="F1759" s="53"/>
      <c r="G1759" s="53"/>
    </row>
    <row r="1760" spans="3:7" x14ac:dyDescent="0.3">
      <c r="C1760" s="54"/>
      <c r="D1760" s="54"/>
      <c r="E1760" s="53"/>
      <c r="F1760" s="53"/>
      <c r="G1760" s="53"/>
    </row>
    <row r="1761" spans="3:7" x14ac:dyDescent="0.3">
      <c r="C1761" s="54"/>
      <c r="D1761" s="54"/>
      <c r="E1761" s="53"/>
      <c r="F1761" s="53"/>
      <c r="G1761" s="53"/>
    </row>
    <row r="1762" spans="3:7" x14ac:dyDescent="0.3">
      <c r="C1762" s="54"/>
      <c r="D1762" s="54"/>
      <c r="E1762" s="53"/>
      <c r="F1762" s="53"/>
      <c r="G1762" s="53"/>
    </row>
    <row r="1763" spans="3:7" x14ac:dyDescent="0.3">
      <c r="C1763" s="54"/>
      <c r="D1763" s="54"/>
      <c r="E1763" s="53"/>
      <c r="F1763" s="53"/>
      <c r="G1763" s="53"/>
    </row>
    <row r="1764" spans="3:7" x14ac:dyDescent="0.3">
      <c r="C1764" s="54"/>
      <c r="D1764" s="54"/>
      <c r="E1764" s="53"/>
      <c r="F1764" s="53"/>
      <c r="G1764" s="53"/>
    </row>
    <row r="1765" spans="3:7" x14ac:dyDescent="0.3">
      <c r="C1765" s="54"/>
      <c r="D1765" s="54"/>
      <c r="E1765" s="53"/>
      <c r="F1765" s="53"/>
      <c r="G1765" s="53"/>
    </row>
    <row r="1766" spans="3:7" x14ac:dyDescent="0.3">
      <c r="C1766" s="54"/>
      <c r="D1766" s="54"/>
      <c r="E1766" s="53"/>
      <c r="F1766" s="53"/>
      <c r="G1766" s="53"/>
    </row>
    <row r="1767" spans="3:7" x14ac:dyDescent="0.3">
      <c r="C1767" s="54"/>
      <c r="D1767" s="54"/>
      <c r="E1767" s="53"/>
      <c r="F1767" s="53"/>
      <c r="G1767" s="53"/>
    </row>
    <row r="1768" spans="3:7" x14ac:dyDescent="0.3">
      <c r="C1768" s="54"/>
      <c r="D1768" s="54"/>
      <c r="E1768" s="53"/>
      <c r="F1768" s="53"/>
      <c r="G1768" s="53"/>
    </row>
    <row r="1769" spans="3:7" x14ac:dyDescent="0.3">
      <c r="C1769" s="54"/>
      <c r="D1769" s="54"/>
      <c r="E1769" s="53"/>
      <c r="F1769" s="53"/>
      <c r="G1769" s="53"/>
    </row>
    <row r="1770" spans="3:7" x14ac:dyDescent="0.3">
      <c r="C1770" s="54"/>
      <c r="D1770" s="54"/>
      <c r="E1770" s="53"/>
      <c r="F1770" s="53"/>
      <c r="G1770" s="53"/>
    </row>
    <row r="1771" spans="3:7" x14ac:dyDescent="0.3">
      <c r="C1771" s="54"/>
      <c r="D1771" s="54"/>
      <c r="E1771" s="53"/>
      <c r="F1771" s="53"/>
      <c r="G1771" s="53"/>
    </row>
    <row r="1772" spans="3:7" x14ac:dyDescent="0.3">
      <c r="C1772" s="54"/>
      <c r="D1772" s="54"/>
      <c r="E1772" s="53"/>
      <c r="F1772" s="53"/>
      <c r="G1772" s="53"/>
    </row>
    <row r="1773" spans="3:7" x14ac:dyDescent="0.3">
      <c r="C1773" s="54"/>
      <c r="D1773" s="54"/>
      <c r="E1773" s="53"/>
      <c r="F1773" s="53"/>
      <c r="G1773" s="53"/>
    </row>
    <row r="1774" spans="3:7" x14ac:dyDescent="0.3">
      <c r="C1774" s="54"/>
      <c r="D1774" s="54"/>
      <c r="E1774" s="53"/>
      <c r="F1774" s="53"/>
      <c r="G1774" s="53"/>
    </row>
    <row r="1775" spans="3:7" x14ac:dyDescent="0.3">
      <c r="C1775" s="54"/>
      <c r="D1775" s="54"/>
      <c r="E1775" s="53"/>
      <c r="F1775" s="53"/>
      <c r="G1775" s="53"/>
    </row>
    <row r="1776" spans="3:7" x14ac:dyDescent="0.3">
      <c r="C1776" s="54"/>
      <c r="D1776" s="54"/>
      <c r="E1776" s="53"/>
      <c r="F1776" s="53"/>
      <c r="G1776" s="53"/>
    </row>
    <row r="1777" spans="3:7" x14ac:dyDescent="0.3">
      <c r="C1777" s="54"/>
      <c r="D1777" s="54"/>
      <c r="E1777" s="53"/>
      <c r="F1777" s="53"/>
      <c r="G1777" s="53"/>
    </row>
    <row r="1778" spans="3:7" x14ac:dyDescent="0.3">
      <c r="C1778" s="54"/>
      <c r="D1778" s="54"/>
      <c r="E1778" s="53"/>
      <c r="F1778" s="53"/>
      <c r="G1778" s="53"/>
    </row>
    <row r="1779" spans="3:7" x14ac:dyDescent="0.3">
      <c r="C1779" s="54"/>
      <c r="D1779" s="54"/>
      <c r="E1779" s="53"/>
      <c r="F1779" s="53"/>
      <c r="G1779" s="53"/>
    </row>
    <row r="1780" spans="3:7" x14ac:dyDescent="0.3">
      <c r="C1780" s="54"/>
      <c r="D1780" s="54"/>
      <c r="E1780" s="53"/>
      <c r="F1780" s="53"/>
      <c r="G1780" s="53"/>
    </row>
    <row r="1781" spans="3:7" x14ac:dyDescent="0.3">
      <c r="C1781" s="54"/>
      <c r="D1781" s="54"/>
      <c r="E1781" s="53"/>
      <c r="F1781" s="53"/>
      <c r="G1781" s="53"/>
    </row>
    <row r="1782" spans="3:7" x14ac:dyDescent="0.3">
      <c r="C1782" s="54"/>
      <c r="D1782" s="54"/>
      <c r="E1782" s="53"/>
      <c r="F1782" s="53"/>
      <c r="G1782" s="53"/>
    </row>
    <row r="1783" spans="3:7" x14ac:dyDescent="0.3">
      <c r="C1783" s="54"/>
      <c r="D1783" s="54"/>
      <c r="E1783" s="53"/>
      <c r="F1783" s="53"/>
      <c r="G1783" s="53"/>
    </row>
    <row r="1784" spans="3:7" x14ac:dyDescent="0.3">
      <c r="C1784" s="54"/>
      <c r="D1784" s="54"/>
      <c r="E1784" s="53"/>
      <c r="F1784" s="53"/>
      <c r="G1784" s="53"/>
    </row>
    <row r="1785" spans="3:7" x14ac:dyDescent="0.3">
      <c r="C1785" s="54"/>
      <c r="D1785" s="54"/>
      <c r="E1785" s="53"/>
      <c r="F1785" s="53"/>
      <c r="G1785" s="53"/>
    </row>
    <row r="1786" spans="3:7" x14ac:dyDescent="0.3">
      <c r="C1786" s="54"/>
      <c r="D1786" s="54"/>
      <c r="E1786" s="53"/>
      <c r="F1786" s="53"/>
      <c r="G1786" s="53"/>
    </row>
    <row r="1787" spans="3:7" x14ac:dyDescent="0.3">
      <c r="C1787" s="54"/>
      <c r="D1787" s="54"/>
      <c r="E1787" s="53"/>
      <c r="F1787" s="53"/>
      <c r="G1787" s="53"/>
    </row>
    <row r="1788" spans="3:7" x14ac:dyDescent="0.3">
      <c r="C1788" s="54"/>
      <c r="D1788" s="54"/>
      <c r="E1788" s="53"/>
      <c r="F1788" s="53"/>
      <c r="G1788" s="53"/>
    </row>
    <row r="1789" spans="3:7" x14ac:dyDescent="0.3">
      <c r="C1789" s="54"/>
      <c r="D1789" s="54"/>
      <c r="E1789" s="53"/>
      <c r="F1789" s="53"/>
      <c r="G1789" s="53"/>
    </row>
    <row r="1790" spans="3:7" x14ac:dyDescent="0.3">
      <c r="C1790" s="54"/>
      <c r="D1790" s="54"/>
      <c r="E1790" s="53"/>
      <c r="F1790" s="53"/>
      <c r="G1790" s="53"/>
    </row>
    <row r="1791" spans="3:7" x14ac:dyDescent="0.3">
      <c r="C1791" s="54"/>
      <c r="D1791" s="54"/>
      <c r="E1791" s="53"/>
      <c r="F1791" s="53"/>
      <c r="G1791" s="53"/>
    </row>
    <row r="1792" spans="3:7" x14ac:dyDescent="0.3">
      <c r="C1792" s="54"/>
      <c r="D1792" s="54"/>
      <c r="E1792" s="53"/>
      <c r="F1792" s="53"/>
      <c r="G1792" s="53"/>
    </row>
    <row r="1793" spans="3:7" x14ac:dyDescent="0.3">
      <c r="C1793" s="54"/>
      <c r="D1793" s="54"/>
      <c r="E1793" s="53"/>
      <c r="F1793" s="53"/>
      <c r="G1793" s="53"/>
    </row>
    <row r="1794" spans="3:7" x14ac:dyDescent="0.3">
      <c r="C1794" s="54"/>
      <c r="D1794" s="54"/>
      <c r="E1794" s="53"/>
      <c r="F1794" s="53"/>
      <c r="G1794" s="53"/>
    </row>
    <row r="1795" spans="3:7" x14ac:dyDescent="0.3">
      <c r="C1795" s="54"/>
      <c r="D1795" s="54"/>
      <c r="E1795" s="53"/>
      <c r="F1795" s="53"/>
      <c r="G1795" s="53"/>
    </row>
    <row r="1796" spans="3:7" x14ac:dyDescent="0.3">
      <c r="C1796" s="54"/>
      <c r="D1796" s="54"/>
      <c r="E1796" s="53"/>
      <c r="F1796" s="53"/>
      <c r="G1796" s="53"/>
    </row>
    <row r="1797" spans="3:7" x14ac:dyDescent="0.3">
      <c r="C1797" s="54"/>
      <c r="D1797" s="54"/>
      <c r="E1797" s="53"/>
      <c r="F1797" s="53"/>
      <c r="G1797" s="53"/>
    </row>
    <row r="1798" spans="3:7" x14ac:dyDescent="0.3">
      <c r="C1798" s="54"/>
      <c r="D1798" s="54"/>
      <c r="E1798" s="53"/>
      <c r="F1798" s="53"/>
      <c r="G1798" s="53"/>
    </row>
    <row r="1799" spans="3:7" x14ac:dyDescent="0.3">
      <c r="C1799" s="54"/>
      <c r="D1799" s="54"/>
      <c r="E1799" s="53"/>
      <c r="F1799" s="53"/>
      <c r="G1799" s="53"/>
    </row>
    <row r="1800" spans="3:7" x14ac:dyDescent="0.3">
      <c r="C1800" s="54"/>
      <c r="D1800" s="54"/>
      <c r="E1800" s="53"/>
      <c r="F1800" s="53"/>
      <c r="G1800" s="53"/>
    </row>
    <row r="1801" spans="3:7" x14ac:dyDescent="0.3">
      <c r="C1801" s="54"/>
      <c r="D1801" s="54"/>
      <c r="E1801" s="53"/>
      <c r="F1801" s="53"/>
      <c r="G1801" s="53"/>
    </row>
    <row r="1802" spans="3:7" x14ac:dyDescent="0.3">
      <c r="C1802" s="54"/>
      <c r="D1802" s="54"/>
      <c r="E1802" s="53"/>
      <c r="F1802" s="53"/>
      <c r="G1802" s="53"/>
    </row>
    <row r="1803" spans="3:7" x14ac:dyDescent="0.3">
      <c r="C1803" s="54"/>
      <c r="D1803" s="54"/>
      <c r="E1803" s="53"/>
      <c r="F1803" s="53"/>
      <c r="G1803" s="53"/>
    </row>
    <row r="1804" spans="3:7" x14ac:dyDescent="0.3">
      <c r="C1804" s="54"/>
      <c r="D1804" s="54"/>
      <c r="E1804" s="53"/>
      <c r="F1804" s="53"/>
      <c r="G1804" s="53"/>
    </row>
    <row r="1805" spans="3:7" x14ac:dyDescent="0.3">
      <c r="C1805" s="54"/>
      <c r="D1805" s="54"/>
      <c r="E1805" s="53"/>
      <c r="F1805" s="53"/>
      <c r="G1805" s="53"/>
    </row>
    <row r="1806" spans="3:7" x14ac:dyDescent="0.3">
      <c r="C1806" s="54"/>
      <c r="D1806" s="54"/>
      <c r="E1806" s="53"/>
      <c r="F1806" s="53"/>
      <c r="G1806" s="53"/>
    </row>
    <row r="1807" spans="3:7" x14ac:dyDescent="0.3">
      <c r="C1807" s="54"/>
      <c r="D1807" s="54"/>
      <c r="E1807" s="53"/>
      <c r="F1807" s="53"/>
      <c r="G1807" s="53"/>
    </row>
    <row r="1808" spans="3:7" x14ac:dyDescent="0.3">
      <c r="C1808" s="54"/>
      <c r="D1808" s="54"/>
      <c r="E1808" s="53"/>
      <c r="F1808" s="53"/>
      <c r="G1808" s="53"/>
    </row>
    <row r="1809" spans="3:7" x14ac:dyDescent="0.3">
      <c r="C1809" s="54"/>
      <c r="D1809" s="54"/>
      <c r="E1809" s="53"/>
      <c r="F1809" s="53"/>
      <c r="G1809" s="53"/>
    </row>
    <row r="1810" spans="3:7" x14ac:dyDescent="0.3">
      <c r="C1810" s="54"/>
      <c r="D1810" s="54"/>
      <c r="E1810" s="53"/>
      <c r="F1810" s="53"/>
      <c r="G1810" s="53"/>
    </row>
    <row r="1811" spans="3:7" x14ac:dyDescent="0.3">
      <c r="C1811" s="54"/>
      <c r="D1811" s="54"/>
      <c r="E1811" s="53"/>
      <c r="F1811" s="53"/>
      <c r="G1811" s="53"/>
    </row>
    <row r="1812" spans="3:7" x14ac:dyDescent="0.3">
      <c r="C1812" s="54"/>
      <c r="D1812" s="54"/>
      <c r="E1812" s="53"/>
      <c r="F1812" s="53"/>
      <c r="G1812" s="53"/>
    </row>
    <row r="1813" spans="3:7" x14ac:dyDescent="0.3">
      <c r="C1813" s="54"/>
      <c r="D1813" s="54"/>
      <c r="E1813" s="53"/>
      <c r="F1813" s="53"/>
      <c r="G1813" s="53"/>
    </row>
    <row r="1814" spans="3:7" x14ac:dyDescent="0.3">
      <c r="C1814" s="54"/>
      <c r="D1814" s="54"/>
      <c r="E1814" s="53"/>
      <c r="F1814" s="53"/>
      <c r="G1814" s="53"/>
    </row>
    <row r="1815" spans="3:7" x14ac:dyDescent="0.3">
      <c r="C1815" s="54"/>
      <c r="D1815" s="54"/>
      <c r="E1815" s="53"/>
      <c r="F1815" s="53"/>
      <c r="G1815" s="53"/>
    </row>
    <row r="1816" spans="3:7" x14ac:dyDescent="0.3">
      <c r="C1816" s="54"/>
      <c r="D1816" s="54"/>
      <c r="E1816" s="53"/>
      <c r="F1816" s="53"/>
      <c r="G1816" s="53"/>
    </row>
    <row r="1817" spans="3:7" x14ac:dyDescent="0.3">
      <c r="C1817" s="54"/>
      <c r="D1817" s="54"/>
      <c r="E1817" s="53"/>
      <c r="F1817" s="53"/>
      <c r="G1817" s="53"/>
    </row>
    <row r="1818" spans="3:7" x14ac:dyDescent="0.3">
      <c r="C1818" s="54"/>
      <c r="D1818" s="54"/>
      <c r="E1818" s="53"/>
      <c r="F1818" s="53"/>
      <c r="G1818" s="53"/>
    </row>
    <row r="1819" spans="3:7" x14ac:dyDescent="0.3">
      <c r="C1819" s="54"/>
      <c r="D1819" s="54"/>
      <c r="E1819" s="53"/>
      <c r="F1819" s="53"/>
      <c r="G1819" s="53"/>
    </row>
    <row r="1820" spans="3:7" x14ac:dyDescent="0.3">
      <c r="C1820" s="54"/>
      <c r="D1820" s="54"/>
      <c r="E1820" s="53"/>
      <c r="F1820" s="53"/>
      <c r="G1820" s="53"/>
    </row>
    <row r="1821" spans="3:7" x14ac:dyDescent="0.3">
      <c r="C1821" s="54"/>
      <c r="D1821" s="54"/>
      <c r="E1821" s="53"/>
      <c r="F1821" s="53"/>
      <c r="G1821" s="53"/>
    </row>
    <row r="1822" spans="3:7" x14ac:dyDescent="0.3">
      <c r="C1822" s="54"/>
      <c r="D1822" s="54"/>
      <c r="E1822" s="53"/>
      <c r="F1822" s="53"/>
      <c r="G1822" s="53"/>
    </row>
    <row r="1823" spans="3:7" x14ac:dyDescent="0.3">
      <c r="C1823" s="54"/>
      <c r="D1823" s="54"/>
      <c r="E1823" s="53"/>
      <c r="F1823" s="53"/>
      <c r="G1823" s="53"/>
    </row>
    <row r="1824" spans="3:7" x14ac:dyDescent="0.3">
      <c r="C1824" s="54"/>
      <c r="D1824" s="54"/>
      <c r="E1824" s="53"/>
      <c r="F1824" s="53"/>
      <c r="G1824" s="53"/>
    </row>
    <row r="1825" spans="3:7" x14ac:dyDescent="0.3">
      <c r="C1825" s="54"/>
      <c r="D1825" s="54"/>
      <c r="E1825" s="53"/>
      <c r="F1825" s="53"/>
      <c r="G1825" s="53"/>
    </row>
    <row r="1826" spans="3:7" x14ac:dyDescent="0.3">
      <c r="C1826" s="54"/>
      <c r="D1826" s="54"/>
      <c r="E1826" s="53"/>
      <c r="F1826" s="53"/>
      <c r="G1826" s="53"/>
    </row>
    <row r="1827" spans="3:7" x14ac:dyDescent="0.3">
      <c r="C1827" s="54"/>
      <c r="D1827" s="54"/>
      <c r="E1827" s="53"/>
      <c r="F1827" s="53"/>
      <c r="G1827" s="53"/>
    </row>
    <row r="1828" spans="3:7" x14ac:dyDescent="0.3">
      <c r="C1828" s="54"/>
      <c r="D1828" s="54"/>
      <c r="E1828" s="53"/>
      <c r="F1828" s="53"/>
      <c r="G1828" s="53"/>
    </row>
    <row r="1829" spans="3:7" x14ac:dyDescent="0.3">
      <c r="C1829" s="54"/>
      <c r="D1829" s="54"/>
      <c r="E1829" s="53"/>
      <c r="F1829" s="53"/>
      <c r="G1829" s="53"/>
    </row>
    <row r="1830" spans="3:7" x14ac:dyDescent="0.3">
      <c r="C1830" s="54"/>
      <c r="D1830" s="54"/>
      <c r="E1830" s="53"/>
      <c r="F1830" s="53"/>
      <c r="G1830" s="53"/>
    </row>
    <row r="1831" spans="3:7" x14ac:dyDescent="0.3">
      <c r="C1831" s="54"/>
      <c r="D1831" s="54"/>
      <c r="E1831" s="53"/>
      <c r="F1831" s="53"/>
      <c r="G1831" s="53"/>
    </row>
    <row r="1832" spans="3:7" x14ac:dyDescent="0.3">
      <c r="C1832" s="54"/>
      <c r="D1832" s="54"/>
      <c r="E1832" s="53"/>
      <c r="F1832" s="53"/>
      <c r="G1832" s="53"/>
    </row>
    <row r="1833" spans="3:7" x14ac:dyDescent="0.3">
      <c r="C1833" s="54"/>
      <c r="D1833" s="54"/>
      <c r="E1833" s="53"/>
      <c r="F1833" s="53"/>
      <c r="G1833" s="53"/>
    </row>
    <row r="1834" spans="3:7" x14ac:dyDescent="0.3">
      <c r="C1834" s="54"/>
      <c r="D1834" s="54"/>
      <c r="E1834" s="53"/>
      <c r="F1834" s="53"/>
      <c r="G1834" s="53"/>
    </row>
    <row r="1835" spans="3:7" x14ac:dyDescent="0.3">
      <c r="C1835" s="54"/>
      <c r="D1835" s="54"/>
      <c r="E1835" s="53"/>
      <c r="F1835" s="53"/>
      <c r="G1835" s="53"/>
    </row>
    <row r="1836" spans="3:7" x14ac:dyDescent="0.3">
      <c r="C1836" s="54"/>
      <c r="D1836" s="54"/>
      <c r="E1836" s="53"/>
      <c r="F1836" s="53"/>
      <c r="G1836" s="53"/>
    </row>
    <row r="1837" spans="3:7" x14ac:dyDescent="0.3">
      <c r="C1837" s="54"/>
      <c r="D1837" s="54"/>
      <c r="E1837" s="53"/>
      <c r="F1837" s="53"/>
      <c r="G1837" s="53"/>
    </row>
    <row r="1838" spans="3:7" x14ac:dyDescent="0.3">
      <c r="C1838" s="54"/>
      <c r="D1838" s="54"/>
      <c r="E1838" s="53"/>
      <c r="F1838" s="53"/>
      <c r="G1838" s="53"/>
    </row>
    <row r="1839" spans="3:7" x14ac:dyDescent="0.3">
      <c r="C1839" s="54"/>
      <c r="D1839" s="54"/>
      <c r="E1839" s="53"/>
      <c r="F1839" s="53"/>
      <c r="G1839" s="53"/>
    </row>
    <row r="1840" spans="3:7" x14ac:dyDescent="0.3">
      <c r="C1840" s="54"/>
      <c r="D1840" s="54"/>
      <c r="E1840" s="53"/>
      <c r="F1840" s="53"/>
      <c r="G1840" s="53"/>
    </row>
    <row r="1841" spans="3:7" x14ac:dyDescent="0.3">
      <c r="C1841" s="54"/>
      <c r="D1841" s="54"/>
      <c r="E1841" s="53"/>
      <c r="F1841" s="53"/>
      <c r="G1841" s="53"/>
    </row>
    <row r="1842" spans="3:7" x14ac:dyDescent="0.3">
      <c r="C1842" s="54"/>
      <c r="D1842" s="54"/>
      <c r="E1842" s="53"/>
      <c r="F1842" s="53"/>
      <c r="G1842" s="53"/>
    </row>
    <row r="1843" spans="3:7" x14ac:dyDescent="0.3">
      <c r="C1843" s="54"/>
      <c r="D1843" s="54"/>
      <c r="E1843" s="53"/>
      <c r="F1843" s="53"/>
      <c r="G1843" s="53"/>
    </row>
    <row r="1844" spans="3:7" x14ac:dyDescent="0.3">
      <c r="C1844" s="54"/>
      <c r="D1844" s="54"/>
      <c r="E1844" s="53"/>
      <c r="F1844" s="53"/>
      <c r="G1844" s="53"/>
    </row>
    <row r="1845" spans="3:7" x14ac:dyDescent="0.3">
      <c r="C1845" s="54"/>
      <c r="D1845" s="54"/>
      <c r="E1845" s="53"/>
      <c r="F1845" s="53"/>
      <c r="G1845" s="53"/>
    </row>
    <row r="1846" spans="3:7" x14ac:dyDescent="0.3">
      <c r="C1846" s="54"/>
      <c r="D1846" s="54"/>
      <c r="E1846" s="53"/>
      <c r="F1846" s="53"/>
      <c r="G1846" s="53"/>
    </row>
    <row r="1847" spans="3:7" x14ac:dyDescent="0.3">
      <c r="C1847" s="54"/>
      <c r="D1847" s="54"/>
      <c r="E1847" s="53"/>
      <c r="F1847" s="53"/>
      <c r="G1847" s="53"/>
    </row>
    <row r="1848" spans="3:7" x14ac:dyDescent="0.3">
      <c r="C1848" s="54"/>
      <c r="D1848" s="54"/>
      <c r="E1848" s="53"/>
      <c r="F1848" s="53"/>
      <c r="G1848" s="53"/>
    </row>
    <row r="1849" spans="3:7" x14ac:dyDescent="0.3">
      <c r="C1849" s="54"/>
      <c r="D1849" s="54"/>
      <c r="E1849" s="53"/>
      <c r="F1849" s="53"/>
      <c r="G1849" s="53"/>
    </row>
    <row r="1850" spans="3:7" x14ac:dyDescent="0.3">
      <c r="C1850" s="54"/>
      <c r="D1850" s="54"/>
      <c r="E1850" s="53"/>
      <c r="F1850" s="53"/>
      <c r="G1850" s="53"/>
    </row>
    <row r="1851" spans="3:7" x14ac:dyDescent="0.3">
      <c r="C1851" s="54"/>
      <c r="D1851" s="54"/>
      <c r="E1851" s="53"/>
      <c r="F1851" s="53"/>
      <c r="G1851" s="53"/>
    </row>
    <row r="1852" spans="3:7" x14ac:dyDescent="0.3">
      <c r="C1852" s="54"/>
      <c r="D1852" s="54"/>
      <c r="E1852" s="53"/>
      <c r="F1852" s="53"/>
      <c r="G1852" s="53"/>
    </row>
    <row r="1853" spans="3:7" x14ac:dyDescent="0.3">
      <c r="C1853" s="54"/>
      <c r="D1853" s="54"/>
      <c r="E1853" s="53"/>
      <c r="F1853" s="53"/>
      <c r="G1853" s="53"/>
    </row>
    <row r="1854" spans="3:7" x14ac:dyDescent="0.3">
      <c r="C1854" s="54"/>
      <c r="D1854" s="54"/>
      <c r="E1854" s="53"/>
      <c r="F1854" s="53"/>
      <c r="G1854" s="53"/>
    </row>
    <row r="1855" spans="3:7" x14ac:dyDescent="0.3">
      <c r="C1855" s="54"/>
      <c r="D1855" s="54"/>
      <c r="E1855" s="53"/>
      <c r="F1855" s="53"/>
      <c r="G1855" s="53"/>
    </row>
    <row r="1856" spans="3:7" x14ac:dyDescent="0.3">
      <c r="C1856" s="54"/>
      <c r="D1856" s="54"/>
      <c r="E1856" s="53"/>
      <c r="F1856" s="53"/>
      <c r="G1856" s="53"/>
    </row>
    <row r="1857" spans="3:7" x14ac:dyDescent="0.3">
      <c r="C1857" s="54"/>
      <c r="D1857" s="54"/>
      <c r="E1857" s="53"/>
      <c r="F1857" s="53"/>
      <c r="G1857" s="53"/>
    </row>
    <row r="1858" spans="3:7" x14ac:dyDescent="0.3">
      <c r="C1858" s="54"/>
      <c r="D1858" s="54"/>
      <c r="E1858" s="53"/>
      <c r="F1858" s="53"/>
      <c r="G1858" s="53"/>
    </row>
    <row r="1859" spans="3:7" x14ac:dyDescent="0.3">
      <c r="C1859" s="54"/>
      <c r="D1859" s="54"/>
      <c r="E1859" s="53"/>
      <c r="F1859" s="53"/>
      <c r="G1859" s="53"/>
    </row>
    <row r="1860" spans="3:7" x14ac:dyDescent="0.3">
      <c r="C1860" s="54"/>
      <c r="D1860" s="54"/>
      <c r="E1860" s="53"/>
      <c r="F1860" s="53"/>
      <c r="G1860" s="53"/>
    </row>
    <row r="1861" spans="3:7" x14ac:dyDescent="0.3">
      <c r="C1861" s="54"/>
      <c r="D1861" s="54"/>
      <c r="E1861" s="53"/>
      <c r="F1861" s="53"/>
      <c r="G1861" s="53"/>
    </row>
    <row r="1862" spans="3:7" x14ac:dyDescent="0.3">
      <c r="C1862" s="54"/>
      <c r="D1862" s="54"/>
      <c r="E1862" s="53"/>
      <c r="F1862" s="53"/>
      <c r="G1862" s="53"/>
    </row>
    <row r="1863" spans="3:7" x14ac:dyDescent="0.3">
      <c r="C1863" s="54"/>
      <c r="D1863" s="54"/>
      <c r="E1863" s="53"/>
      <c r="F1863" s="53"/>
      <c r="G1863" s="53"/>
    </row>
    <row r="1864" spans="3:7" x14ac:dyDescent="0.3">
      <c r="C1864" s="54"/>
      <c r="D1864" s="54"/>
      <c r="E1864" s="53"/>
      <c r="F1864" s="53"/>
      <c r="G1864" s="53"/>
    </row>
    <row r="1865" spans="3:7" x14ac:dyDescent="0.3">
      <c r="C1865" s="54"/>
      <c r="D1865" s="54"/>
      <c r="E1865" s="53"/>
      <c r="F1865" s="53"/>
      <c r="G1865" s="53"/>
    </row>
    <row r="1866" spans="3:7" x14ac:dyDescent="0.3">
      <c r="C1866" s="54"/>
      <c r="D1866" s="54"/>
      <c r="E1866" s="53"/>
      <c r="F1866" s="53"/>
      <c r="G1866" s="53"/>
    </row>
    <row r="1867" spans="3:7" x14ac:dyDescent="0.3">
      <c r="C1867" s="54"/>
      <c r="D1867" s="54"/>
      <c r="E1867" s="53"/>
      <c r="F1867" s="53"/>
      <c r="G1867" s="53"/>
    </row>
    <row r="1868" spans="3:7" x14ac:dyDescent="0.3">
      <c r="C1868" s="54"/>
      <c r="D1868" s="54"/>
      <c r="E1868" s="53"/>
      <c r="F1868" s="53"/>
      <c r="G1868" s="53"/>
    </row>
    <row r="1869" spans="3:7" x14ac:dyDescent="0.3">
      <c r="C1869" s="54"/>
      <c r="D1869" s="54"/>
      <c r="E1869" s="53"/>
      <c r="F1869" s="53"/>
      <c r="G1869" s="53"/>
    </row>
    <row r="1870" spans="3:7" x14ac:dyDescent="0.3">
      <c r="C1870" s="54"/>
      <c r="D1870" s="54"/>
      <c r="E1870" s="53"/>
      <c r="F1870" s="53"/>
      <c r="G1870" s="53"/>
    </row>
    <row r="1871" spans="3:7" x14ac:dyDescent="0.3">
      <c r="C1871" s="54"/>
      <c r="D1871" s="54"/>
      <c r="E1871" s="53"/>
      <c r="F1871" s="53"/>
      <c r="G1871" s="53"/>
    </row>
    <row r="1872" spans="3:7" x14ac:dyDescent="0.3">
      <c r="C1872" s="54"/>
      <c r="D1872" s="54"/>
      <c r="E1872" s="53"/>
      <c r="F1872" s="53"/>
      <c r="G1872" s="53"/>
    </row>
    <row r="1873" spans="3:7" x14ac:dyDescent="0.3">
      <c r="C1873" s="54"/>
      <c r="D1873" s="54"/>
      <c r="E1873" s="53"/>
      <c r="F1873" s="53"/>
      <c r="G1873" s="53"/>
    </row>
    <row r="1874" spans="3:7" x14ac:dyDescent="0.3">
      <c r="C1874" s="54"/>
      <c r="D1874" s="54"/>
      <c r="E1874" s="53"/>
      <c r="F1874" s="53"/>
      <c r="G1874" s="53"/>
    </row>
    <row r="1875" spans="3:7" x14ac:dyDescent="0.3">
      <c r="C1875" s="54"/>
      <c r="D1875" s="54"/>
      <c r="E1875" s="53"/>
      <c r="F1875" s="53"/>
      <c r="G1875" s="53"/>
    </row>
    <row r="1876" spans="3:7" x14ac:dyDescent="0.3">
      <c r="C1876" s="54"/>
      <c r="D1876" s="54"/>
      <c r="E1876" s="53"/>
      <c r="F1876" s="53"/>
      <c r="G1876" s="53"/>
    </row>
    <row r="1877" spans="3:7" x14ac:dyDescent="0.3">
      <c r="C1877" s="54"/>
      <c r="D1877" s="54"/>
      <c r="E1877" s="53"/>
      <c r="F1877" s="53"/>
      <c r="G1877" s="53"/>
    </row>
    <row r="1878" spans="3:7" x14ac:dyDescent="0.3">
      <c r="C1878" s="54"/>
      <c r="D1878" s="54"/>
      <c r="E1878" s="53"/>
      <c r="F1878" s="53"/>
      <c r="G1878" s="53"/>
    </row>
    <row r="1879" spans="3:7" x14ac:dyDescent="0.3">
      <c r="C1879" s="54"/>
      <c r="D1879" s="54"/>
      <c r="E1879" s="53"/>
      <c r="F1879" s="53"/>
      <c r="G1879" s="53"/>
    </row>
    <row r="1880" spans="3:7" x14ac:dyDescent="0.3">
      <c r="C1880" s="54"/>
      <c r="D1880" s="54"/>
      <c r="E1880" s="53"/>
      <c r="F1880" s="53"/>
      <c r="G1880" s="53"/>
    </row>
    <row r="1881" spans="3:7" x14ac:dyDescent="0.3">
      <c r="C1881" s="54"/>
      <c r="D1881" s="54"/>
      <c r="E1881" s="53"/>
      <c r="F1881" s="53"/>
      <c r="G1881" s="53"/>
    </row>
    <row r="1882" spans="3:7" x14ac:dyDescent="0.3">
      <c r="C1882" s="54"/>
      <c r="D1882" s="54"/>
      <c r="E1882" s="53"/>
      <c r="F1882" s="53"/>
      <c r="G1882" s="53"/>
    </row>
    <row r="1883" spans="3:7" x14ac:dyDescent="0.3">
      <c r="C1883" s="54"/>
      <c r="D1883" s="54"/>
      <c r="E1883" s="53"/>
      <c r="F1883" s="53"/>
      <c r="G1883" s="53"/>
    </row>
    <row r="1884" spans="3:7" x14ac:dyDescent="0.3">
      <c r="C1884" s="54"/>
      <c r="D1884" s="54"/>
      <c r="E1884" s="53"/>
      <c r="F1884" s="53"/>
      <c r="G1884" s="53"/>
    </row>
    <row r="1885" spans="3:7" x14ac:dyDescent="0.3">
      <c r="C1885" s="54"/>
      <c r="D1885" s="54"/>
      <c r="E1885" s="53"/>
      <c r="F1885" s="53"/>
      <c r="G1885" s="53"/>
    </row>
    <row r="1886" spans="3:7" x14ac:dyDescent="0.3">
      <c r="C1886" s="54"/>
      <c r="D1886" s="54"/>
      <c r="E1886" s="53"/>
      <c r="F1886" s="53"/>
      <c r="G1886" s="53"/>
    </row>
    <row r="1887" spans="3:7" x14ac:dyDescent="0.3">
      <c r="C1887" s="54"/>
      <c r="D1887" s="54"/>
      <c r="E1887" s="53"/>
      <c r="F1887" s="53"/>
      <c r="G1887" s="53"/>
    </row>
    <row r="1888" spans="3:7" x14ac:dyDescent="0.3">
      <c r="C1888" s="54"/>
      <c r="D1888" s="54"/>
      <c r="E1888" s="53"/>
      <c r="F1888" s="53"/>
      <c r="G1888" s="53"/>
    </row>
    <row r="1889" spans="3:7" x14ac:dyDescent="0.3">
      <c r="C1889" s="54"/>
      <c r="D1889" s="54"/>
      <c r="E1889" s="53"/>
      <c r="F1889" s="53"/>
      <c r="G1889" s="53"/>
    </row>
    <row r="1890" spans="3:7" x14ac:dyDescent="0.3">
      <c r="C1890" s="54"/>
      <c r="D1890" s="54"/>
      <c r="E1890" s="53"/>
      <c r="F1890" s="53"/>
      <c r="G1890" s="53"/>
    </row>
    <row r="1891" spans="3:7" x14ac:dyDescent="0.3">
      <c r="C1891" s="54"/>
      <c r="D1891" s="54"/>
      <c r="E1891" s="53"/>
      <c r="F1891" s="53"/>
      <c r="G1891" s="53"/>
    </row>
    <row r="1892" spans="3:7" x14ac:dyDescent="0.3">
      <c r="C1892" s="54"/>
      <c r="D1892" s="54"/>
      <c r="E1892" s="53"/>
      <c r="F1892" s="53"/>
      <c r="G1892" s="53"/>
    </row>
    <row r="1893" spans="3:7" x14ac:dyDescent="0.3">
      <c r="C1893" s="54"/>
      <c r="D1893" s="54"/>
      <c r="E1893" s="53"/>
      <c r="F1893" s="53"/>
      <c r="G1893" s="53"/>
    </row>
    <row r="1894" spans="3:7" x14ac:dyDescent="0.3">
      <c r="C1894" s="54"/>
      <c r="D1894" s="54"/>
      <c r="E1894" s="53"/>
      <c r="F1894" s="53"/>
      <c r="G1894" s="53"/>
    </row>
    <row r="1895" spans="3:7" x14ac:dyDescent="0.3">
      <c r="C1895" s="54"/>
      <c r="D1895" s="54"/>
      <c r="E1895" s="53"/>
      <c r="F1895" s="53"/>
      <c r="G1895" s="53"/>
    </row>
    <row r="1896" spans="3:7" x14ac:dyDescent="0.3">
      <c r="C1896" s="54"/>
      <c r="D1896" s="54"/>
      <c r="E1896" s="53"/>
      <c r="F1896" s="53"/>
      <c r="G1896" s="53"/>
    </row>
    <row r="1897" spans="3:7" x14ac:dyDescent="0.3">
      <c r="C1897" s="54"/>
      <c r="D1897" s="54"/>
      <c r="E1897" s="53"/>
      <c r="F1897" s="53"/>
      <c r="G1897" s="53"/>
    </row>
    <row r="1898" spans="3:7" x14ac:dyDescent="0.3">
      <c r="C1898" s="54"/>
      <c r="D1898" s="54"/>
      <c r="E1898" s="53"/>
      <c r="F1898" s="53"/>
      <c r="G1898" s="53"/>
    </row>
    <row r="1899" spans="3:7" x14ac:dyDescent="0.3">
      <c r="C1899" s="54"/>
      <c r="D1899" s="54"/>
      <c r="E1899" s="53"/>
      <c r="F1899" s="53"/>
      <c r="G1899" s="53"/>
    </row>
    <row r="1900" spans="3:7" x14ac:dyDescent="0.3">
      <c r="C1900" s="54"/>
      <c r="D1900" s="54"/>
      <c r="E1900" s="53"/>
      <c r="F1900" s="53"/>
      <c r="G1900" s="53"/>
    </row>
    <row r="1901" spans="3:7" x14ac:dyDescent="0.3">
      <c r="C1901" s="54"/>
      <c r="D1901" s="54"/>
      <c r="E1901" s="53"/>
      <c r="F1901" s="53"/>
      <c r="G1901" s="53"/>
    </row>
    <row r="1902" spans="3:7" x14ac:dyDescent="0.3">
      <c r="C1902" s="54"/>
      <c r="D1902" s="54"/>
      <c r="E1902" s="53"/>
      <c r="F1902" s="53"/>
      <c r="G1902" s="53"/>
    </row>
    <row r="1903" spans="3:7" x14ac:dyDescent="0.3">
      <c r="C1903" s="54"/>
      <c r="D1903" s="54"/>
      <c r="E1903" s="53"/>
      <c r="F1903" s="53"/>
      <c r="G1903" s="53"/>
    </row>
    <row r="1904" spans="3:7" x14ac:dyDescent="0.3">
      <c r="C1904" s="54"/>
      <c r="D1904" s="54"/>
      <c r="E1904" s="53"/>
      <c r="F1904" s="53"/>
      <c r="G1904" s="53"/>
    </row>
    <row r="1905" spans="3:7" x14ac:dyDescent="0.3">
      <c r="C1905" s="54"/>
      <c r="D1905" s="54"/>
      <c r="E1905" s="53"/>
      <c r="F1905" s="53"/>
      <c r="G1905" s="53"/>
    </row>
    <row r="1906" spans="3:7" x14ac:dyDescent="0.3">
      <c r="C1906" s="54"/>
      <c r="D1906" s="54"/>
      <c r="E1906" s="53"/>
      <c r="F1906" s="53"/>
      <c r="G1906" s="53"/>
    </row>
    <row r="1907" spans="3:7" x14ac:dyDescent="0.3">
      <c r="C1907" s="54"/>
      <c r="D1907" s="54"/>
      <c r="E1907" s="53"/>
      <c r="F1907" s="53"/>
      <c r="G1907" s="53"/>
    </row>
    <row r="1908" spans="3:7" x14ac:dyDescent="0.3">
      <c r="C1908" s="54"/>
      <c r="D1908" s="54"/>
      <c r="E1908" s="53"/>
      <c r="F1908" s="53"/>
      <c r="G1908" s="53"/>
    </row>
    <row r="1909" spans="3:7" x14ac:dyDescent="0.3">
      <c r="C1909" s="54"/>
      <c r="D1909" s="54"/>
      <c r="E1909" s="53"/>
      <c r="F1909" s="53"/>
      <c r="G1909" s="53"/>
    </row>
    <row r="1910" spans="3:7" x14ac:dyDescent="0.3">
      <c r="C1910" s="54"/>
      <c r="D1910" s="54"/>
      <c r="E1910" s="53"/>
      <c r="F1910" s="53"/>
      <c r="G1910" s="53"/>
    </row>
    <row r="1911" spans="3:7" x14ac:dyDescent="0.3">
      <c r="C1911" s="54"/>
      <c r="D1911" s="54"/>
      <c r="E1911" s="53"/>
      <c r="F1911" s="53"/>
      <c r="G1911" s="53"/>
    </row>
    <row r="1912" spans="3:7" x14ac:dyDescent="0.3">
      <c r="C1912" s="54"/>
      <c r="D1912" s="54"/>
      <c r="E1912" s="53"/>
      <c r="F1912" s="53"/>
      <c r="G1912" s="53"/>
    </row>
    <row r="1913" spans="3:7" x14ac:dyDescent="0.3">
      <c r="C1913" s="54"/>
      <c r="D1913" s="54"/>
      <c r="E1913" s="53"/>
      <c r="F1913" s="53"/>
      <c r="G1913" s="53"/>
    </row>
    <row r="1914" spans="3:7" x14ac:dyDescent="0.3">
      <c r="C1914" s="54"/>
      <c r="D1914" s="54"/>
      <c r="E1914" s="53"/>
      <c r="F1914" s="53"/>
      <c r="G1914" s="53"/>
    </row>
    <row r="1915" spans="3:7" x14ac:dyDescent="0.3">
      <c r="C1915" s="54"/>
      <c r="D1915" s="54"/>
      <c r="E1915" s="53"/>
      <c r="F1915" s="53"/>
      <c r="G1915" s="53"/>
    </row>
    <row r="1916" spans="3:7" x14ac:dyDescent="0.3">
      <c r="C1916" s="54"/>
      <c r="D1916" s="54"/>
      <c r="E1916" s="53"/>
      <c r="F1916" s="53"/>
      <c r="G1916" s="53"/>
    </row>
    <row r="1917" spans="3:7" x14ac:dyDescent="0.3">
      <c r="C1917" s="54"/>
      <c r="D1917" s="54"/>
      <c r="E1917" s="53"/>
      <c r="F1917" s="53"/>
      <c r="G1917" s="53"/>
    </row>
    <row r="1918" spans="3:7" x14ac:dyDescent="0.3">
      <c r="C1918" s="54"/>
      <c r="D1918" s="54"/>
      <c r="E1918" s="53"/>
      <c r="F1918" s="53"/>
      <c r="G1918" s="53"/>
    </row>
    <row r="1919" spans="3:7" x14ac:dyDescent="0.3">
      <c r="C1919" s="54"/>
      <c r="D1919" s="54"/>
      <c r="E1919" s="53"/>
      <c r="F1919" s="53"/>
      <c r="G1919" s="53"/>
    </row>
    <row r="1920" spans="3:7" x14ac:dyDescent="0.3">
      <c r="C1920" s="54"/>
      <c r="D1920" s="54"/>
      <c r="E1920" s="53"/>
      <c r="F1920" s="53"/>
      <c r="G1920" s="53"/>
    </row>
    <row r="1921" spans="3:7" x14ac:dyDescent="0.3">
      <c r="C1921" s="54"/>
      <c r="D1921" s="54"/>
      <c r="E1921" s="53"/>
      <c r="F1921" s="53"/>
      <c r="G1921" s="53"/>
    </row>
    <row r="1922" spans="3:7" x14ac:dyDescent="0.3">
      <c r="C1922" s="54"/>
      <c r="D1922" s="54"/>
      <c r="E1922" s="53"/>
      <c r="F1922" s="53"/>
      <c r="G1922" s="53"/>
    </row>
    <row r="1923" spans="3:7" x14ac:dyDescent="0.3">
      <c r="C1923" s="54"/>
      <c r="D1923" s="54"/>
      <c r="E1923" s="53"/>
      <c r="F1923" s="53"/>
      <c r="G1923" s="53"/>
    </row>
    <row r="1924" spans="3:7" x14ac:dyDescent="0.3">
      <c r="C1924" s="54"/>
      <c r="D1924" s="54"/>
      <c r="E1924" s="53"/>
      <c r="F1924" s="53"/>
      <c r="G1924" s="53"/>
    </row>
    <row r="1925" spans="3:7" x14ac:dyDescent="0.3">
      <c r="C1925" s="54"/>
      <c r="D1925" s="54"/>
      <c r="E1925" s="53"/>
      <c r="F1925" s="53"/>
      <c r="G1925" s="53"/>
    </row>
    <row r="1926" spans="3:7" x14ac:dyDescent="0.3">
      <c r="C1926" s="54"/>
      <c r="D1926" s="54"/>
      <c r="E1926" s="53"/>
      <c r="F1926" s="53"/>
      <c r="G1926" s="53"/>
    </row>
    <row r="1927" spans="3:7" x14ac:dyDescent="0.3">
      <c r="C1927" s="54"/>
      <c r="D1927" s="54"/>
      <c r="E1927" s="53"/>
      <c r="F1927" s="53"/>
      <c r="G1927" s="53"/>
    </row>
    <row r="1928" spans="3:7" x14ac:dyDescent="0.3">
      <c r="C1928" s="54"/>
      <c r="D1928" s="54"/>
      <c r="E1928" s="53"/>
      <c r="F1928" s="53"/>
      <c r="G1928" s="53"/>
    </row>
    <row r="1929" spans="3:7" x14ac:dyDescent="0.3">
      <c r="C1929" s="54"/>
      <c r="D1929" s="54"/>
      <c r="E1929" s="53"/>
      <c r="F1929" s="53"/>
      <c r="G1929" s="53"/>
    </row>
    <row r="1930" spans="3:7" x14ac:dyDescent="0.3">
      <c r="C1930" s="54"/>
      <c r="D1930" s="54"/>
      <c r="E1930" s="53"/>
      <c r="F1930" s="53"/>
      <c r="G1930" s="53"/>
    </row>
    <row r="1931" spans="3:7" x14ac:dyDescent="0.3">
      <c r="C1931" s="54"/>
      <c r="D1931" s="54"/>
      <c r="E1931" s="53"/>
      <c r="F1931" s="53"/>
      <c r="G1931" s="53"/>
    </row>
    <row r="1932" spans="3:7" x14ac:dyDescent="0.3">
      <c r="C1932" s="54"/>
      <c r="D1932" s="54"/>
      <c r="E1932" s="53"/>
      <c r="F1932" s="53"/>
      <c r="G1932" s="53"/>
    </row>
    <row r="1933" spans="3:7" x14ac:dyDescent="0.3">
      <c r="C1933" s="54"/>
      <c r="D1933" s="54"/>
      <c r="E1933" s="53"/>
      <c r="F1933" s="53"/>
      <c r="G1933" s="53"/>
    </row>
    <row r="1934" spans="3:7" x14ac:dyDescent="0.3">
      <c r="C1934" s="54"/>
      <c r="D1934" s="54"/>
      <c r="E1934" s="53"/>
      <c r="F1934" s="53"/>
      <c r="G1934" s="53"/>
    </row>
    <row r="1935" spans="3:7" x14ac:dyDescent="0.3">
      <c r="C1935" s="54"/>
      <c r="D1935" s="54"/>
      <c r="E1935" s="53"/>
      <c r="F1935" s="53"/>
      <c r="G1935" s="53"/>
    </row>
    <row r="1936" spans="3:7" x14ac:dyDescent="0.3">
      <c r="C1936" s="54"/>
      <c r="D1936" s="54"/>
      <c r="E1936" s="53"/>
      <c r="F1936" s="53"/>
      <c r="G1936" s="53"/>
    </row>
    <row r="1937" spans="3:7" x14ac:dyDescent="0.3">
      <c r="C1937" s="54"/>
      <c r="D1937" s="54"/>
      <c r="E1937" s="53"/>
      <c r="F1937" s="53"/>
      <c r="G1937" s="53"/>
    </row>
    <row r="1938" spans="3:7" x14ac:dyDescent="0.3">
      <c r="C1938" s="54"/>
      <c r="D1938" s="54"/>
      <c r="E1938" s="53"/>
      <c r="F1938" s="53"/>
      <c r="G1938" s="53"/>
    </row>
    <row r="1939" spans="3:7" x14ac:dyDescent="0.3">
      <c r="C1939" s="54"/>
      <c r="D1939" s="54"/>
      <c r="E1939" s="53"/>
      <c r="F1939" s="53"/>
      <c r="G1939" s="53"/>
    </row>
    <row r="1940" spans="3:7" x14ac:dyDescent="0.3">
      <c r="C1940" s="54"/>
      <c r="D1940" s="54"/>
      <c r="E1940" s="53"/>
      <c r="F1940" s="53"/>
      <c r="G1940" s="53"/>
    </row>
    <row r="1941" spans="3:7" x14ac:dyDescent="0.3">
      <c r="C1941" s="54"/>
      <c r="D1941" s="54"/>
      <c r="E1941" s="53"/>
      <c r="F1941" s="53"/>
      <c r="G1941" s="53"/>
    </row>
    <row r="1942" spans="3:7" x14ac:dyDescent="0.3">
      <c r="C1942" s="54"/>
      <c r="D1942" s="54"/>
      <c r="E1942" s="53"/>
      <c r="F1942" s="53"/>
      <c r="G1942" s="53"/>
    </row>
    <row r="1943" spans="3:7" x14ac:dyDescent="0.3">
      <c r="C1943" s="54"/>
      <c r="D1943" s="54"/>
      <c r="E1943" s="53"/>
      <c r="F1943" s="53"/>
      <c r="G1943" s="53"/>
    </row>
    <row r="1944" spans="3:7" x14ac:dyDescent="0.3">
      <c r="C1944" s="54"/>
      <c r="D1944" s="54"/>
      <c r="E1944" s="53"/>
      <c r="F1944" s="53"/>
      <c r="G1944" s="53"/>
    </row>
    <row r="1945" spans="3:7" x14ac:dyDescent="0.3">
      <c r="C1945" s="54"/>
      <c r="D1945" s="54"/>
      <c r="E1945" s="53"/>
      <c r="F1945" s="53"/>
      <c r="G1945" s="53"/>
    </row>
    <row r="1946" spans="3:7" x14ac:dyDescent="0.3">
      <c r="C1946" s="54"/>
      <c r="D1946" s="54"/>
      <c r="E1946" s="53"/>
      <c r="F1946" s="53"/>
      <c r="G1946" s="53"/>
    </row>
    <row r="1947" spans="3:7" x14ac:dyDescent="0.3">
      <c r="C1947" s="54"/>
      <c r="D1947" s="54"/>
      <c r="E1947" s="53"/>
      <c r="F1947" s="53"/>
      <c r="G1947" s="53"/>
    </row>
    <row r="1948" spans="3:7" x14ac:dyDescent="0.3">
      <c r="C1948" s="54"/>
      <c r="D1948" s="54"/>
      <c r="E1948" s="53"/>
      <c r="F1948" s="53"/>
      <c r="G1948" s="53"/>
    </row>
    <row r="1949" spans="3:7" x14ac:dyDescent="0.3">
      <c r="C1949" s="54"/>
      <c r="D1949" s="54"/>
      <c r="E1949" s="53"/>
      <c r="F1949" s="53"/>
      <c r="G1949" s="53"/>
    </row>
    <row r="1950" spans="3:7" x14ac:dyDescent="0.3">
      <c r="C1950" s="54"/>
      <c r="D1950" s="54"/>
      <c r="E1950" s="53"/>
      <c r="F1950" s="53"/>
      <c r="G1950" s="53"/>
    </row>
    <row r="1951" spans="3:7" x14ac:dyDescent="0.3">
      <c r="C1951" s="54"/>
      <c r="D1951" s="54"/>
      <c r="E1951" s="53"/>
      <c r="F1951" s="53"/>
      <c r="G1951" s="53"/>
    </row>
    <row r="1952" spans="3:7" x14ac:dyDescent="0.3">
      <c r="C1952" s="54"/>
      <c r="D1952" s="54"/>
      <c r="E1952" s="53"/>
      <c r="F1952" s="53"/>
      <c r="G1952" s="53"/>
    </row>
    <row r="1953" spans="3:7" x14ac:dyDescent="0.3">
      <c r="C1953" s="54"/>
      <c r="D1953" s="54"/>
      <c r="E1953" s="53"/>
      <c r="F1953" s="53"/>
      <c r="G1953" s="53"/>
    </row>
    <row r="1954" spans="3:7" x14ac:dyDescent="0.3">
      <c r="C1954" s="54"/>
      <c r="D1954" s="54"/>
      <c r="E1954" s="53"/>
      <c r="F1954" s="53"/>
      <c r="G1954" s="53"/>
    </row>
    <row r="1955" spans="3:7" x14ac:dyDescent="0.3">
      <c r="C1955" s="54"/>
      <c r="D1955" s="54"/>
      <c r="E1955" s="53"/>
      <c r="F1955" s="53"/>
      <c r="G1955" s="53"/>
    </row>
    <row r="1956" spans="3:7" x14ac:dyDescent="0.3">
      <c r="C1956" s="54"/>
      <c r="D1956" s="54"/>
      <c r="E1956" s="53"/>
      <c r="F1956" s="53"/>
      <c r="G1956" s="53"/>
    </row>
    <row r="1957" spans="3:7" x14ac:dyDescent="0.3">
      <c r="C1957" s="54"/>
      <c r="D1957" s="54"/>
      <c r="E1957" s="53"/>
      <c r="F1957" s="53"/>
      <c r="G1957" s="53"/>
    </row>
    <row r="1958" spans="3:7" x14ac:dyDescent="0.3">
      <c r="C1958" s="54"/>
      <c r="D1958" s="54"/>
      <c r="E1958" s="53"/>
      <c r="F1958" s="53"/>
      <c r="G1958" s="53"/>
    </row>
    <row r="1959" spans="3:7" x14ac:dyDescent="0.3">
      <c r="C1959" s="54"/>
      <c r="D1959" s="54"/>
      <c r="E1959" s="53"/>
      <c r="F1959" s="53"/>
      <c r="G1959" s="53"/>
    </row>
    <row r="1960" spans="3:7" x14ac:dyDescent="0.3">
      <c r="C1960" s="54"/>
      <c r="D1960" s="54"/>
      <c r="E1960" s="53"/>
      <c r="F1960" s="53"/>
      <c r="G1960" s="53"/>
    </row>
    <row r="1961" spans="3:7" x14ac:dyDescent="0.3">
      <c r="C1961" s="54"/>
      <c r="D1961" s="54"/>
      <c r="E1961" s="53"/>
      <c r="F1961" s="53"/>
      <c r="G1961" s="53"/>
    </row>
    <row r="1962" spans="3:7" x14ac:dyDescent="0.3">
      <c r="C1962" s="54"/>
      <c r="D1962" s="54"/>
      <c r="E1962" s="53"/>
      <c r="F1962" s="53"/>
      <c r="G1962" s="53"/>
    </row>
    <row r="1963" spans="3:7" x14ac:dyDescent="0.3">
      <c r="C1963" s="54"/>
      <c r="D1963" s="54"/>
      <c r="E1963" s="53"/>
      <c r="F1963" s="53"/>
      <c r="G1963" s="53"/>
    </row>
    <row r="1964" spans="3:7" x14ac:dyDescent="0.3">
      <c r="C1964" s="54"/>
      <c r="D1964" s="54"/>
      <c r="E1964" s="53"/>
      <c r="F1964" s="53"/>
      <c r="G1964" s="53"/>
    </row>
    <row r="1965" spans="3:7" x14ac:dyDescent="0.3">
      <c r="C1965" s="54"/>
      <c r="D1965" s="54"/>
      <c r="E1965" s="53"/>
      <c r="F1965" s="53"/>
      <c r="G1965" s="53"/>
    </row>
    <row r="1966" spans="3:7" x14ac:dyDescent="0.3">
      <c r="C1966" s="54"/>
      <c r="D1966" s="54"/>
      <c r="E1966" s="53"/>
      <c r="F1966" s="53"/>
      <c r="G1966" s="53"/>
    </row>
    <row r="1967" spans="3:7" x14ac:dyDescent="0.3">
      <c r="C1967" s="54"/>
      <c r="D1967" s="54"/>
      <c r="E1967" s="53"/>
      <c r="F1967" s="53"/>
      <c r="G1967" s="53"/>
    </row>
    <row r="1968" spans="3:7" x14ac:dyDescent="0.3">
      <c r="C1968" s="54"/>
      <c r="D1968" s="54"/>
      <c r="E1968" s="53"/>
      <c r="F1968" s="53"/>
      <c r="G1968" s="53"/>
    </row>
    <row r="1969" spans="3:7" x14ac:dyDescent="0.3">
      <c r="C1969" s="54"/>
      <c r="D1969" s="54"/>
      <c r="E1969" s="53"/>
      <c r="F1969" s="53"/>
      <c r="G1969" s="53"/>
    </row>
    <row r="1970" spans="3:7" x14ac:dyDescent="0.3">
      <c r="C1970" s="54"/>
      <c r="D1970" s="54"/>
      <c r="E1970" s="53"/>
      <c r="F1970" s="53"/>
      <c r="G1970" s="53"/>
    </row>
    <row r="1971" spans="3:7" x14ac:dyDescent="0.3">
      <c r="C1971" s="54"/>
      <c r="D1971" s="54"/>
      <c r="E1971" s="53"/>
      <c r="F1971" s="53"/>
      <c r="G1971" s="53"/>
    </row>
    <row r="1972" spans="3:7" x14ac:dyDescent="0.3">
      <c r="C1972" s="54"/>
      <c r="D1972" s="54"/>
      <c r="E1972" s="53"/>
      <c r="F1972" s="53"/>
      <c r="G1972" s="53"/>
    </row>
    <row r="1973" spans="3:7" x14ac:dyDescent="0.3">
      <c r="C1973" s="54"/>
      <c r="D1973" s="54"/>
      <c r="E1973" s="53"/>
      <c r="F1973" s="53"/>
      <c r="G1973" s="53"/>
    </row>
    <row r="1974" spans="3:7" x14ac:dyDescent="0.3">
      <c r="C1974" s="54"/>
      <c r="D1974" s="54"/>
      <c r="E1974" s="53"/>
      <c r="F1974" s="53"/>
      <c r="G1974" s="53"/>
    </row>
    <row r="1975" spans="3:7" x14ac:dyDescent="0.3">
      <c r="C1975" s="54"/>
      <c r="D1975" s="54"/>
      <c r="E1975" s="53"/>
      <c r="F1975" s="53"/>
      <c r="G1975" s="53"/>
    </row>
    <row r="1976" spans="3:7" x14ac:dyDescent="0.3">
      <c r="C1976" s="54"/>
      <c r="D1976" s="54"/>
      <c r="E1976" s="53"/>
      <c r="F1976" s="53"/>
      <c r="G1976" s="53"/>
    </row>
    <row r="1977" spans="3:7" x14ac:dyDescent="0.3">
      <c r="C1977" s="54"/>
      <c r="D1977" s="54"/>
      <c r="E1977" s="53"/>
      <c r="F1977" s="53"/>
      <c r="G1977" s="53"/>
    </row>
    <row r="1978" spans="3:7" x14ac:dyDescent="0.3">
      <c r="C1978" s="54"/>
      <c r="D1978" s="54"/>
      <c r="E1978" s="53"/>
      <c r="F1978" s="53"/>
      <c r="G1978" s="53"/>
    </row>
    <row r="1979" spans="3:7" x14ac:dyDescent="0.3">
      <c r="C1979" s="54"/>
      <c r="D1979" s="54"/>
      <c r="E1979" s="53"/>
      <c r="F1979" s="53"/>
      <c r="G1979" s="53"/>
    </row>
    <row r="1980" spans="3:7" x14ac:dyDescent="0.3">
      <c r="C1980" s="54"/>
      <c r="D1980" s="54"/>
      <c r="E1980" s="53"/>
      <c r="F1980" s="53"/>
      <c r="G1980" s="53"/>
    </row>
    <row r="1981" spans="3:7" x14ac:dyDescent="0.3">
      <c r="C1981" s="54"/>
      <c r="D1981" s="54"/>
      <c r="E1981" s="53"/>
      <c r="F1981" s="53"/>
      <c r="G1981" s="53"/>
    </row>
    <row r="1982" spans="3:7" x14ac:dyDescent="0.3">
      <c r="C1982" s="54"/>
      <c r="D1982" s="54"/>
      <c r="E1982" s="53"/>
      <c r="F1982" s="53"/>
      <c r="G1982" s="53"/>
    </row>
    <row r="1983" spans="3:7" x14ac:dyDescent="0.3">
      <c r="C1983" s="54"/>
      <c r="D1983" s="54"/>
      <c r="E1983" s="53"/>
      <c r="F1983" s="53"/>
      <c r="G1983" s="53"/>
    </row>
    <row r="1984" spans="3:7" x14ac:dyDescent="0.3">
      <c r="C1984" s="54"/>
      <c r="D1984" s="54"/>
      <c r="E1984" s="53"/>
      <c r="F1984" s="53"/>
      <c r="G1984" s="53"/>
    </row>
    <row r="1985" spans="3:7" x14ac:dyDescent="0.3">
      <c r="C1985" s="54"/>
      <c r="D1985" s="54"/>
      <c r="E1985" s="53"/>
      <c r="F1985" s="53"/>
      <c r="G1985" s="53"/>
    </row>
    <row r="1986" spans="3:7" x14ac:dyDescent="0.3">
      <c r="C1986" s="54"/>
      <c r="D1986" s="54"/>
      <c r="E1986" s="53"/>
      <c r="F1986" s="53"/>
      <c r="G1986" s="53"/>
    </row>
    <row r="1987" spans="3:7" x14ac:dyDescent="0.3">
      <c r="C1987" s="54"/>
      <c r="D1987" s="54"/>
      <c r="E1987" s="53"/>
      <c r="F1987" s="53"/>
      <c r="G1987" s="53"/>
    </row>
    <row r="1988" spans="3:7" x14ac:dyDescent="0.3">
      <c r="C1988" s="54"/>
      <c r="D1988" s="54"/>
      <c r="E1988" s="53"/>
      <c r="F1988" s="53"/>
      <c r="G1988" s="53"/>
    </row>
    <row r="1989" spans="3:7" x14ac:dyDescent="0.3">
      <c r="C1989" s="54"/>
      <c r="D1989" s="54"/>
      <c r="E1989" s="53"/>
      <c r="F1989" s="53"/>
      <c r="G1989" s="53"/>
    </row>
    <row r="1990" spans="3:7" x14ac:dyDescent="0.3">
      <c r="C1990" s="54"/>
      <c r="D1990" s="54"/>
      <c r="E1990" s="53"/>
      <c r="F1990" s="53"/>
      <c r="G1990" s="53"/>
    </row>
    <row r="1991" spans="3:7" x14ac:dyDescent="0.3">
      <c r="C1991" s="54"/>
      <c r="D1991" s="54"/>
      <c r="E1991" s="53"/>
      <c r="F1991" s="53"/>
      <c r="G1991" s="53"/>
    </row>
    <row r="1992" spans="3:7" x14ac:dyDescent="0.3">
      <c r="C1992" s="54"/>
      <c r="D1992" s="54"/>
      <c r="E1992" s="53"/>
      <c r="F1992" s="53"/>
      <c r="G1992" s="53"/>
    </row>
    <row r="1993" spans="3:7" x14ac:dyDescent="0.3">
      <c r="C1993" s="54"/>
      <c r="D1993" s="54"/>
      <c r="E1993" s="53"/>
      <c r="F1993" s="53"/>
      <c r="G1993" s="53"/>
    </row>
    <row r="1994" spans="3:7" x14ac:dyDescent="0.3">
      <c r="C1994" s="54"/>
      <c r="D1994" s="54"/>
      <c r="E1994" s="53"/>
      <c r="F1994" s="53"/>
      <c r="G1994" s="53"/>
    </row>
    <row r="1995" spans="3:7" x14ac:dyDescent="0.3">
      <c r="C1995" s="54"/>
      <c r="D1995" s="54"/>
      <c r="E1995" s="53"/>
      <c r="F1995" s="53"/>
      <c r="G1995" s="53"/>
    </row>
    <row r="1996" spans="3:7" x14ac:dyDescent="0.3">
      <c r="C1996" s="54"/>
      <c r="D1996" s="54"/>
      <c r="E1996" s="53"/>
      <c r="F1996" s="53"/>
      <c r="G1996" s="53"/>
    </row>
    <row r="1997" spans="3:7" x14ac:dyDescent="0.3">
      <c r="C1997" s="54"/>
      <c r="D1997" s="54"/>
      <c r="E1997" s="53"/>
      <c r="F1997" s="53"/>
      <c r="G1997" s="53"/>
    </row>
    <row r="1998" spans="3:7" x14ac:dyDescent="0.3">
      <c r="C1998" s="54"/>
      <c r="D1998" s="54"/>
      <c r="E1998" s="53"/>
      <c r="F1998" s="53"/>
      <c r="G1998" s="53"/>
    </row>
    <row r="1999" spans="3:7" x14ac:dyDescent="0.3">
      <c r="C1999" s="54"/>
      <c r="D1999" s="54"/>
      <c r="E1999" s="53"/>
      <c r="F1999" s="53"/>
      <c r="G1999" s="53"/>
    </row>
    <row r="2000" spans="3:7" x14ac:dyDescent="0.3">
      <c r="C2000" s="54"/>
      <c r="D2000" s="54"/>
      <c r="E2000" s="53"/>
      <c r="F2000" s="53"/>
      <c r="G2000" s="53"/>
    </row>
    <row r="2001" spans="3:7" x14ac:dyDescent="0.3">
      <c r="C2001" s="54"/>
      <c r="D2001" s="54"/>
      <c r="E2001" s="53"/>
      <c r="F2001" s="53"/>
      <c r="G2001" s="53"/>
    </row>
    <row r="2002" spans="3:7" x14ac:dyDescent="0.3">
      <c r="C2002" s="54"/>
      <c r="D2002" s="54"/>
      <c r="E2002" s="53"/>
      <c r="F2002" s="53"/>
      <c r="G2002" s="53"/>
    </row>
    <row r="2003" spans="3:7" x14ac:dyDescent="0.3">
      <c r="C2003" s="54"/>
      <c r="D2003" s="54"/>
      <c r="E2003" s="53"/>
      <c r="F2003" s="53"/>
      <c r="G2003" s="53"/>
    </row>
    <row r="2004" spans="3:7" x14ac:dyDescent="0.3">
      <c r="C2004" s="54"/>
      <c r="D2004" s="54"/>
      <c r="E2004" s="53"/>
      <c r="F2004" s="53"/>
      <c r="G2004" s="53"/>
    </row>
    <row r="2005" spans="3:7" x14ac:dyDescent="0.3">
      <c r="C2005" s="54"/>
      <c r="D2005" s="54"/>
      <c r="E2005" s="53"/>
      <c r="F2005" s="53"/>
      <c r="G2005" s="53"/>
    </row>
    <row r="2006" spans="3:7" x14ac:dyDescent="0.3">
      <c r="C2006" s="54"/>
      <c r="D2006" s="54"/>
      <c r="E2006" s="53"/>
      <c r="F2006" s="53"/>
      <c r="G2006" s="53"/>
    </row>
    <row r="2007" spans="3:7" x14ac:dyDescent="0.3">
      <c r="C2007" s="54"/>
      <c r="D2007" s="54"/>
      <c r="E2007" s="53"/>
      <c r="F2007" s="53"/>
      <c r="G2007" s="53"/>
    </row>
    <row r="2008" spans="3:7" x14ac:dyDescent="0.3">
      <c r="C2008" s="54"/>
      <c r="D2008" s="54"/>
      <c r="E2008" s="53"/>
      <c r="F2008" s="53"/>
      <c r="G2008" s="53"/>
    </row>
    <row r="2009" spans="3:7" x14ac:dyDescent="0.3">
      <c r="C2009" s="54"/>
      <c r="D2009" s="54"/>
      <c r="E2009" s="53"/>
      <c r="F2009" s="53"/>
      <c r="G2009" s="53"/>
    </row>
    <row r="2010" spans="3:7" x14ac:dyDescent="0.3">
      <c r="C2010" s="54"/>
      <c r="D2010" s="54"/>
      <c r="E2010" s="53"/>
      <c r="F2010" s="53"/>
      <c r="G2010" s="53"/>
    </row>
    <row r="2011" spans="3:7" x14ac:dyDescent="0.3">
      <c r="C2011" s="54"/>
      <c r="D2011" s="54"/>
      <c r="E2011" s="53"/>
      <c r="F2011" s="53"/>
      <c r="G2011" s="53"/>
    </row>
    <row r="2012" spans="3:7" x14ac:dyDescent="0.3">
      <c r="C2012" s="54"/>
      <c r="D2012" s="54"/>
      <c r="E2012" s="53"/>
      <c r="F2012" s="53"/>
      <c r="G2012" s="53"/>
    </row>
    <row r="2013" spans="3:7" x14ac:dyDescent="0.3">
      <c r="C2013" s="54"/>
      <c r="D2013" s="54"/>
      <c r="E2013" s="53"/>
      <c r="F2013" s="53"/>
      <c r="G2013" s="53"/>
    </row>
    <row r="2014" spans="3:7" x14ac:dyDescent="0.3">
      <c r="C2014" s="54"/>
      <c r="D2014" s="54"/>
      <c r="E2014" s="53"/>
      <c r="F2014" s="53"/>
      <c r="G2014" s="53"/>
    </row>
    <row r="2015" spans="3:7" x14ac:dyDescent="0.3">
      <c r="C2015" s="54"/>
      <c r="D2015" s="54"/>
      <c r="E2015" s="53"/>
      <c r="F2015" s="53"/>
      <c r="G2015" s="53"/>
    </row>
    <row r="2016" spans="3:7" x14ac:dyDescent="0.3">
      <c r="C2016" s="54"/>
      <c r="D2016" s="54"/>
      <c r="E2016" s="53"/>
      <c r="F2016" s="53"/>
      <c r="G2016" s="53"/>
    </row>
    <row r="2017" spans="3:7" x14ac:dyDescent="0.3">
      <c r="C2017" s="54"/>
      <c r="D2017" s="54"/>
      <c r="E2017" s="53"/>
      <c r="F2017" s="53"/>
      <c r="G2017" s="53"/>
    </row>
    <row r="2018" spans="3:7" x14ac:dyDescent="0.3">
      <c r="C2018" s="54"/>
      <c r="D2018" s="54"/>
      <c r="E2018" s="53"/>
      <c r="F2018" s="53"/>
      <c r="G2018" s="53"/>
    </row>
    <row r="2019" spans="3:7" x14ac:dyDescent="0.3">
      <c r="C2019" s="54"/>
      <c r="D2019" s="54"/>
      <c r="E2019" s="53"/>
      <c r="F2019" s="53"/>
      <c r="G2019" s="53"/>
    </row>
    <row r="2020" spans="3:7" x14ac:dyDescent="0.3">
      <c r="C2020" s="54"/>
      <c r="D2020" s="54"/>
      <c r="E2020" s="53"/>
      <c r="F2020" s="53"/>
      <c r="G2020" s="53"/>
    </row>
    <row r="2021" spans="3:7" x14ac:dyDescent="0.3">
      <c r="C2021" s="54"/>
      <c r="D2021" s="54"/>
      <c r="E2021" s="53"/>
      <c r="F2021" s="53"/>
      <c r="G2021" s="53"/>
    </row>
    <row r="2022" spans="3:7" x14ac:dyDescent="0.3">
      <c r="C2022" s="54"/>
      <c r="D2022" s="54"/>
      <c r="E2022" s="53"/>
      <c r="F2022" s="53"/>
      <c r="G2022" s="53"/>
    </row>
    <row r="2023" spans="3:7" x14ac:dyDescent="0.3">
      <c r="C2023" s="54"/>
      <c r="D2023" s="54"/>
      <c r="E2023" s="53"/>
      <c r="F2023" s="53"/>
      <c r="G2023" s="53"/>
    </row>
    <row r="2024" spans="3:7" x14ac:dyDescent="0.3">
      <c r="C2024" s="54"/>
      <c r="D2024" s="54"/>
      <c r="E2024" s="53"/>
      <c r="F2024" s="53"/>
      <c r="G2024" s="53"/>
    </row>
    <row r="2025" spans="3:7" x14ac:dyDescent="0.3">
      <c r="C2025" s="54"/>
      <c r="D2025" s="54"/>
      <c r="E2025" s="53"/>
      <c r="F2025" s="53"/>
      <c r="G2025" s="53"/>
    </row>
    <row r="2026" spans="3:7" x14ac:dyDescent="0.3">
      <c r="C2026" s="54"/>
      <c r="D2026" s="54"/>
      <c r="E2026" s="53"/>
      <c r="F2026" s="53"/>
      <c r="G2026" s="53"/>
    </row>
    <row r="2027" spans="3:7" x14ac:dyDescent="0.3">
      <c r="C2027" s="54"/>
      <c r="D2027" s="54"/>
      <c r="E2027" s="53"/>
      <c r="F2027" s="53"/>
      <c r="G2027" s="53"/>
    </row>
    <row r="2028" spans="3:7" x14ac:dyDescent="0.3">
      <c r="C2028" s="54"/>
      <c r="D2028" s="54"/>
      <c r="E2028" s="53"/>
      <c r="F2028" s="53"/>
      <c r="G2028" s="53"/>
    </row>
    <row r="2029" spans="3:7" x14ac:dyDescent="0.3">
      <c r="C2029" s="54"/>
      <c r="D2029" s="54"/>
      <c r="E2029" s="53"/>
      <c r="F2029" s="53"/>
      <c r="G2029" s="53"/>
    </row>
    <row r="2030" spans="3:7" x14ac:dyDescent="0.3">
      <c r="C2030" s="54"/>
      <c r="D2030" s="54"/>
      <c r="E2030" s="53"/>
      <c r="F2030" s="53"/>
      <c r="G2030" s="53"/>
    </row>
    <row r="2031" spans="3:7" x14ac:dyDescent="0.3">
      <c r="C2031" s="54"/>
      <c r="D2031" s="54"/>
      <c r="E2031" s="53"/>
      <c r="F2031" s="53"/>
      <c r="G2031" s="53"/>
    </row>
    <row r="2032" spans="3:7" x14ac:dyDescent="0.3">
      <c r="C2032" s="54"/>
      <c r="D2032" s="54"/>
      <c r="E2032" s="53"/>
      <c r="F2032" s="53"/>
      <c r="G2032" s="53"/>
    </row>
    <row r="2033" spans="3:7" x14ac:dyDescent="0.3">
      <c r="C2033" s="54"/>
      <c r="D2033" s="54"/>
      <c r="E2033" s="53"/>
      <c r="F2033" s="53"/>
      <c r="G2033" s="53"/>
    </row>
    <row r="2034" spans="3:7" x14ac:dyDescent="0.3">
      <c r="C2034" s="54"/>
      <c r="D2034" s="54"/>
      <c r="E2034" s="53"/>
      <c r="F2034" s="53"/>
      <c r="G2034" s="53"/>
    </row>
    <row r="2035" spans="3:7" x14ac:dyDescent="0.3">
      <c r="C2035" s="54"/>
      <c r="D2035" s="54"/>
      <c r="E2035" s="53"/>
      <c r="F2035" s="53"/>
      <c r="G2035" s="53"/>
    </row>
    <row r="2036" spans="3:7" x14ac:dyDescent="0.3">
      <c r="C2036" s="54"/>
      <c r="D2036" s="54"/>
      <c r="E2036" s="53"/>
      <c r="F2036" s="53"/>
      <c r="G2036" s="53"/>
    </row>
    <row r="2037" spans="3:7" x14ac:dyDescent="0.3">
      <c r="C2037" s="54"/>
      <c r="D2037" s="54"/>
      <c r="E2037" s="53"/>
      <c r="F2037" s="53"/>
      <c r="G2037" s="53"/>
    </row>
    <row r="2038" spans="3:7" x14ac:dyDescent="0.3">
      <c r="C2038" s="54"/>
      <c r="D2038" s="54"/>
      <c r="E2038" s="53"/>
      <c r="F2038" s="53"/>
      <c r="G2038" s="53"/>
    </row>
    <row r="2039" spans="3:7" x14ac:dyDescent="0.3">
      <c r="C2039" s="54"/>
      <c r="D2039" s="54"/>
      <c r="E2039" s="53"/>
      <c r="F2039" s="53"/>
      <c r="G2039" s="53"/>
    </row>
    <row r="2040" spans="3:7" x14ac:dyDescent="0.3">
      <c r="C2040" s="54"/>
      <c r="D2040" s="54"/>
      <c r="E2040" s="53"/>
      <c r="F2040" s="53"/>
      <c r="G2040" s="53"/>
    </row>
    <row r="2041" spans="3:7" x14ac:dyDescent="0.3">
      <c r="C2041" s="54"/>
      <c r="D2041" s="54"/>
      <c r="E2041" s="53"/>
      <c r="F2041" s="53"/>
      <c r="G2041" s="53"/>
    </row>
    <row r="2042" spans="3:7" x14ac:dyDescent="0.3">
      <c r="C2042" s="54"/>
      <c r="D2042" s="54"/>
      <c r="E2042" s="53"/>
      <c r="F2042" s="53"/>
      <c r="G2042" s="53"/>
    </row>
    <row r="2043" spans="3:7" x14ac:dyDescent="0.3">
      <c r="C2043" s="54"/>
      <c r="D2043" s="54"/>
      <c r="E2043" s="53"/>
      <c r="F2043" s="53"/>
      <c r="G2043" s="53"/>
    </row>
    <row r="2044" spans="3:7" x14ac:dyDescent="0.3">
      <c r="C2044" s="54"/>
      <c r="D2044" s="54"/>
      <c r="E2044" s="53"/>
      <c r="F2044" s="53"/>
      <c r="G2044" s="53"/>
    </row>
    <row r="2045" spans="3:7" x14ac:dyDescent="0.3">
      <c r="C2045" s="54"/>
      <c r="D2045" s="54"/>
      <c r="E2045" s="53"/>
      <c r="F2045" s="53"/>
      <c r="G2045" s="53"/>
    </row>
    <row r="2046" spans="3:7" x14ac:dyDescent="0.3">
      <c r="C2046" s="54"/>
      <c r="D2046" s="54"/>
      <c r="E2046" s="53"/>
      <c r="F2046" s="53"/>
      <c r="G2046" s="53"/>
    </row>
    <row r="2047" spans="3:7" x14ac:dyDescent="0.3">
      <c r="C2047" s="54"/>
      <c r="D2047" s="54"/>
      <c r="E2047" s="53"/>
      <c r="F2047" s="53"/>
      <c r="G2047" s="53"/>
    </row>
    <row r="2048" spans="3:7" x14ac:dyDescent="0.3">
      <c r="C2048" s="54"/>
      <c r="D2048" s="54"/>
      <c r="E2048" s="53"/>
      <c r="F2048" s="53"/>
      <c r="G2048" s="53"/>
    </row>
    <row r="2049" spans="3:7" x14ac:dyDescent="0.3">
      <c r="C2049" s="54"/>
      <c r="D2049" s="54"/>
      <c r="E2049" s="53"/>
      <c r="F2049" s="53"/>
      <c r="G2049" s="53"/>
    </row>
    <row r="2050" spans="3:7" x14ac:dyDescent="0.3">
      <c r="C2050" s="54"/>
      <c r="D2050" s="54"/>
      <c r="E2050" s="53"/>
      <c r="F2050" s="53"/>
      <c r="G2050" s="53"/>
    </row>
    <row r="2051" spans="3:7" x14ac:dyDescent="0.3">
      <c r="C2051" s="54"/>
      <c r="D2051" s="54"/>
      <c r="E2051" s="53"/>
      <c r="F2051" s="53"/>
      <c r="G2051" s="53"/>
    </row>
    <row r="2052" spans="3:7" x14ac:dyDescent="0.3">
      <c r="C2052" s="54"/>
      <c r="D2052" s="54"/>
      <c r="E2052" s="53"/>
      <c r="F2052" s="53"/>
      <c r="G2052" s="53"/>
    </row>
    <row r="2053" spans="3:7" x14ac:dyDescent="0.3">
      <c r="C2053" s="54"/>
      <c r="D2053" s="54"/>
      <c r="E2053" s="53"/>
      <c r="F2053" s="53"/>
      <c r="G2053" s="53"/>
    </row>
    <row r="2054" spans="3:7" x14ac:dyDescent="0.3">
      <c r="C2054" s="54"/>
      <c r="D2054" s="54"/>
      <c r="E2054" s="53"/>
      <c r="F2054" s="53"/>
      <c r="G2054" s="53"/>
    </row>
    <row r="2055" spans="3:7" x14ac:dyDescent="0.3">
      <c r="C2055" s="54"/>
      <c r="D2055" s="54"/>
      <c r="E2055" s="53"/>
      <c r="F2055" s="53"/>
      <c r="G2055" s="53"/>
    </row>
    <row r="2056" spans="3:7" x14ac:dyDescent="0.3">
      <c r="C2056" s="54"/>
      <c r="D2056" s="54"/>
      <c r="E2056" s="53"/>
      <c r="F2056" s="53"/>
      <c r="G2056" s="53"/>
    </row>
    <row r="2057" spans="3:7" x14ac:dyDescent="0.3">
      <c r="C2057" s="54"/>
      <c r="D2057" s="54"/>
      <c r="E2057" s="53"/>
      <c r="F2057" s="53"/>
      <c r="G2057" s="53"/>
    </row>
    <row r="2058" spans="3:7" x14ac:dyDescent="0.3">
      <c r="C2058" s="54"/>
      <c r="D2058" s="54"/>
      <c r="E2058" s="53"/>
      <c r="F2058" s="53"/>
      <c r="G2058" s="53"/>
    </row>
    <row r="2059" spans="3:7" x14ac:dyDescent="0.3">
      <c r="C2059" s="54"/>
      <c r="D2059" s="54"/>
      <c r="E2059" s="53"/>
      <c r="F2059" s="53"/>
      <c r="G2059" s="53"/>
    </row>
    <row r="2060" spans="3:7" x14ac:dyDescent="0.3">
      <c r="C2060" s="54"/>
      <c r="D2060" s="54"/>
      <c r="E2060" s="53"/>
      <c r="F2060" s="53"/>
      <c r="G2060" s="53"/>
    </row>
    <row r="2061" spans="3:7" x14ac:dyDescent="0.3">
      <c r="C2061" s="54"/>
      <c r="D2061" s="54"/>
      <c r="E2061" s="53"/>
      <c r="F2061" s="53"/>
      <c r="G2061" s="53"/>
    </row>
    <row r="2062" spans="3:7" x14ac:dyDescent="0.3">
      <c r="C2062" s="54"/>
      <c r="D2062" s="54"/>
      <c r="E2062" s="53"/>
      <c r="F2062" s="53"/>
      <c r="G2062" s="53"/>
    </row>
    <row r="2063" spans="3:7" x14ac:dyDescent="0.3">
      <c r="C2063" s="54"/>
      <c r="D2063" s="54"/>
      <c r="E2063" s="53"/>
      <c r="F2063" s="53"/>
      <c r="G2063" s="53"/>
    </row>
    <row r="2064" spans="3:7" x14ac:dyDescent="0.3">
      <c r="C2064" s="54"/>
      <c r="D2064" s="54"/>
      <c r="E2064" s="53"/>
      <c r="F2064" s="53"/>
      <c r="G2064" s="53"/>
    </row>
    <row r="2065" spans="3:7" x14ac:dyDescent="0.3">
      <c r="C2065" s="54"/>
      <c r="D2065" s="54"/>
      <c r="E2065" s="53"/>
      <c r="F2065" s="53"/>
      <c r="G2065" s="53"/>
    </row>
    <row r="2066" spans="3:7" x14ac:dyDescent="0.3">
      <c r="C2066" s="54"/>
      <c r="D2066" s="54"/>
      <c r="E2066" s="53"/>
      <c r="F2066" s="53"/>
      <c r="G2066" s="53"/>
    </row>
    <row r="2067" spans="3:7" x14ac:dyDescent="0.3">
      <c r="C2067" s="54"/>
      <c r="D2067" s="54"/>
      <c r="E2067" s="53"/>
      <c r="F2067" s="53"/>
      <c r="G2067" s="53"/>
    </row>
    <row r="2068" spans="3:7" x14ac:dyDescent="0.3">
      <c r="C2068" s="54"/>
      <c r="D2068" s="54"/>
      <c r="E2068" s="53"/>
      <c r="F2068" s="53"/>
      <c r="G2068" s="53"/>
    </row>
    <row r="2069" spans="3:7" x14ac:dyDescent="0.3">
      <c r="C2069" s="54"/>
      <c r="D2069" s="54"/>
      <c r="E2069" s="53"/>
      <c r="F2069" s="53"/>
      <c r="G2069" s="53"/>
    </row>
    <row r="2070" spans="3:7" x14ac:dyDescent="0.3">
      <c r="C2070" s="54"/>
      <c r="D2070" s="54"/>
      <c r="E2070" s="53"/>
      <c r="F2070" s="53"/>
      <c r="G2070" s="53"/>
    </row>
    <row r="2071" spans="3:7" x14ac:dyDescent="0.3">
      <c r="C2071" s="54"/>
      <c r="D2071" s="54"/>
      <c r="E2071" s="53"/>
      <c r="F2071" s="53"/>
      <c r="G2071" s="53"/>
    </row>
    <row r="2072" spans="3:7" x14ac:dyDescent="0.3">
      <c r="C2072" s="54"/>
      <c r="D2072" s="54"/>
      <c r="E2072" s="53"/>
      <c r="F2072" s="53"/>
      <c r="G2072" s="53"/>
    </row>
    <row r="2073" spans="3:7" x14ac:dyDescent="0.3">
      <c r="C2073" s="54"/>
      <c r="D2073" s="54"/>
      <c r="E2073" s="53"/>
      <c r="F2073" s="53"/>
      <c r="G2073" s="53"/>
    </row>
    <row r="2074" spans="3:7" x14ac:dyDescent="0.3">
      <c r="C2074" s="54"/>
      <c r="D2074" s="54"/>
      <c r="E2074" s="53"/>
      <c r="F2074" s="53"/>
      <c r="G2074" s="53"/>
    </row>
    <row r="2075" spans="3:7" x14ac:dyDescent="0.3">
      <c r="C2075" s="54"/>
      <c r="D2075" s="54"/>
      <c r="E2075" s="53"/>
      <c r="F2075" s="53"/>
      <c r="G2075" s="53"/>
    </row>
    <row r="2076" spans="3:7" x14ac:dyDescent="0.3">
      <c r="C2076" s="54"/>
      <c r="D2076" s="54"/>
      <c r="E2076" s="53"/>
      <c r="F2076" s="53"/>
      <c r="G2076" s="53"/>
    </row>
    <row r="2077" spans="3:7" x14ac:dyDescent="0.3">
      <c r="C2077" s="54"/>
      <c r="D2077" s="54"/>
      <c r="E2077" s="53"/>
      <c r="F2077" s="53"/>
      <c r="G2077" s="53"/>
    </row>
    <row r="2078" spans="3:7" x14ac:dyDescent="0.3">
      <c r="C2078" s="54"/>
      <c r="D2078" s="54"/>
      <c r="E2078" s="53"/>
      <c r="F2078" s="53"/>
      <c r="G2078" s="53"/>
    </row>
    <row r="2079" spans="3:7" x14ac:dyDescent="0.3">
      <c r="C2079" s="54"/>
      <c r="D2079" s="54"/>
      <c r="E2079" s="53"/>
      <c r="F2079" s="53"/>
      <c r="G2079" s="53"/>
    </row>
    <row r="2080" spans="3:7" x14ac:dyDescent="0.3">
      <c r="C2080" s="54"/>
      <c r="D2080" s="54"/>
      <c r="E2080" s="53"/>
      <c r="F2080" s="53"/>
      <c r="G2080" s="53"/>
    </row>
    <row r="2081" spans="3:7" x14ac:dyDescent="0.3">
      <c r="C2081" s="54"/>
      <c r="D2081" s="54"/>
      <c r="E2081" s="53"/>
      <c r="F2081" s="53"/>
      <c r="G2081" s="53"/>
    </row>
    <row r="2082" spans="3:7" x14ac:dyDescent="0.3">
      <c r="C2082" s="54"/>
      <c r="D2082" s="54"/>
      <c r="E2082" s="53"/>
      <c r="F2082" s="53"/>
      <c r="G2082" s="53"/>
    </row>
    <row r="2083" spans="3:7" x14ac:dyDescent="0.3">
      <c r="C2083" s="54"/>
      <c r="D2083" s="54"/>
      <c r="E2083" s="53"/>
      <c r="F2083" s="53"/>
      <c r="G2083" s="53"/>
    </row>
    <row r="2084" spans="3:7" x14ac:dyDescent="0.3">
      <c r="C2084" s="54"/>
      <c r="D2084" s="54"/>
      <c r="E2084" s="53"/>
      <c r="F2084" s="53"/>
      <c r="G2084" s="53"/>
    </row>
    <row r="2085" spans="3:7" x14ac:dyDescent="0.3">
      <c r="C2085" s="54"/>
      <c r="D2085" s="54"/>
      <c r="E2085" s="53"/>
      <c r="F2085" s="53"/>
      <c r="G2085" s="53"/>
    </row>
    <row r="2086" spans="3:7" x14ac:dyDescent="0.3">
      <c r="C2086" s="54"/>
      <c r="D2086" s="54"/>
      <c r="E2086" s="53"/>
      <c r="F2086" s="53"/>
      <c r="G2086" s="53"/>
    </row>
    <row r="2087" spans="3:7" x14ac:dyDescent="0.3">
      <c r="C2087" s="54"/>
      <c r="D2087" s="54"/>
      <c r="E2087" s="53"/>
      <c r="F2087" s="53"/>
      <c r="G2087" s="53"/>
    </row>
    <row r="2088" spans="3:7" x14ac:dyDescent="0.3">
      <c r="C2088" s="54"/>
      <c r="D2088" s="54"/>
      <c r="E2088" s="53"/>
      <c r="F2088" s="53"/>
      <c r="G2088" s="53"/>
    </row>
    <row r="2089" spans="3:7" x14ac:dyDescent="0.3">
      <c r="C2089" s="54"/>
      <c r="D2089" s="54"/>
      <c r="E2089" s="53"/>
      <c r="F2089" s="53"/>
      <c r="G2089" s="53"/>
    </row>
    <row r="2090" spans="3:7" x14ac:dyDescent="0.3">
      <c r="C2090" s="54"/>
      <c r="D2090" s="54"/>
      <c r="E2090" s="53"/>
      <c r="F2090" s="53"/>
      <c r="G2090" s="53"/>
    </row>
    <row r="2091" spans="3:7" x14ac:dyDescent="0.3">
      <c r="C2091" s="54"/>
      <c r="D2091" s="54"/>
      <c r="E2091" s="53"/>
      <c r="F2091" s="53"/>
      <c r="G2091" s="53"/>
    </row>
    <row r="2092" spans="3:7" x14ac:dyDescent="0.3">
      <c r="C2092" s="54"/>
      <c r="D2092" s="54"/>
      <c r="E2092" s="53"/>
      <c r="F2092" s="53"/>
      <c r="G2092" s="53"/>
    </row>
    <row r="2093" spans="3:7" x14ac:dyDescent="0.3">
      <c r="C2093" s="54"/>
      <c r="D2093" s="54"/>
      <c r="E2093" s="53"/>
      <c r="F2093" s="53"/>
      <c r="G2093" s="53"/>
    </row>
    <row r="2094" spans="3:7" x14ac:dyDescent="0.3">
      <c r="C2094" s="54"/>
      <c r="D2094" s="54"/>
      <c r="E2094" s="53"/>
      <c r="F2094" s="53"/>
      <c r="G2094" s="53"/>
    </row>
    <row r="2095" spans="3:7" x14ac:dyDescent="0.3">
      <c r="C2095" s="54"/>
      <c r="D2095" s="54"/>
      <c r="E2095" s="53"/>
      <c r="F2095" s="53"/>
      <c r="G2095" s="53"/>
    </row>
    <row r="2096" spans="3:7" x14ac:dyDescent="0.3">
      <c r="C2096" s="54"/>
      <c r="D2096" s="54"/>
      <c r="E2096" s="53"/>
      <c r="F2096" s="53"/>
      <c r="G2096" s="53"/>
    </row>
    <row r="2097" spans="3:7" x14ac:dyDescent="0.3">
      <c r="C2097" s="54"/>
      <c r="D2097" s="54"/>
      <c r="E2097" s="53"/>
      <c r="F2097" s="53"/>
      <c r="G2097" s="53"/>
    </row>
    <row r="2098" spans="3:7" x14ac:dyDescent="0.3">
      <c r="C2098" s="54"/>
      <c r="D2098" s="54"/>
      <c r="E2098" s="53"/>
      <c r="F2098" s="53"/>
      <c r="G2098" s="53"/>
    </row>
    <row r="2099" spans="3:7" x14ac:dyDescent="0.3">
      <c r="C2099" s="54"/>
      <c r="D2099" s="54"/>
      <c r="E2099" s="53"/>
      <c r="F2099" s="53"/>
      <c r="G2099" s="53"/>
    </row>
    <row r="2100" spans="3:7" x14ac:dyDescent="0.3">
      <c r="C2100" s="54"/>
      <c r="D2100" s="54"/>
      <c r="E2100" s="53"/>
      <c r="F2100" s="53"/>
      <c r="G2100" s="53"/>
    </row>
    <row r="2101" spans="3:7" x14ac:dyDescent="0.3">
      <c r="C2101" s="54"/>
      <c r="D2101" s="54"/>
      <c r="E2101" s="53"/>
      <c r="F2101" s="53"/>
      <c r="G2101" s="53"/>
    </row>
    <row r="2102" spans="3:7" x14ac:dyDescent="0.3">
      <c r="C2102" s="54"/>
      <c r="D2102" s="54"/>
      <c r="E2102" s="53"/>
      <c r="F2102" s="53"/>
      <c r="G2102" s="53"/>
    </row>
    <row r="2103" spans="3:7" x14ac:dyDescent="0.3">
      <c r="C2103" s="54"/>
      <c r="D2103" s="54"/>
      <c r="E2103" s="53"/>
      <c r="F2103" s="53"/>
      <c r="G2103" s="53"/>
    </row>
    <row r="2104" spans="3:7" x14ac:dyDescent="0.3">
      <c r="C2104" s="54"/>
      <c r="D2104" s="54"/>
      <c r="E2104" s="53"/>
      <c r="F2104" s="53"/>
      <c r="G2104" s="53"/>
    </row>
    <row r="2105" spans="3:7" x14ac:dyDescent="0.3">
      <c r="C2105" s="54"/>
      <c r="D2105" s="54"/>
      <c r="E2105" s="53"/>
      <c r="F2105" s="53"/>
      <c r="G2105" s="53"/>
    </row>
    <row r="2106" spans="3:7" x14ac:dyDescent="0.3">
      <c r="C2106" s="54"/>
      <c r="D2106" s="54"/>
      <c r="E2106" s="53"/>
      <c r="F2106" s="53"/>
      <c r="G2106" s="53"/>
    </row>
    <row r="2107" spans="3:7" x14ac:dyDescent="0.3">
      <c r="C2107" s="54"/>
      <c r="D2107" s="54"/>
      <c r="E2107" s="53"/>
      <c r="F2107" s="53"/>
      <c r="G2107" s="53"/>
    </row>
    <row r="2108" spans="3:7" x14ac:dyDescent="0.3">
      <c r="C2108" s="54"/>
      <c r="D2108" s="54"/>
      <c r="E2108" s="53"/>
      <c r="F2108" s="53"/>
      <c r="G2108" s="53"/>
    </row>
    <row r="2109" spans="3:7" x14ac:dyDescent="0.3">
      <c r="C2109" s="54"/>
      <c r="D2109" s="54"/>
      <c r="E2109" s="53"/>
      <c r="F2109" s="53"/>
      <c r="G2109" s="53"/>
    </row>
    <row r="2110" spans="3:7" x14ac:dyDescent="0.3">
      <c r="C2110" s="54"/>
      <c r="D2110" s="54"/>
      <c r="E2110" s="53"/>
      <c r="F2110" s="53"/>
      <c r="G2110" s="53"/>
    </row>
    <row r="2111" spans="3:7" x14ac:dyDescent="0.3">
      <c r="C2111" s="54"/>
      <c r="D2111" s="54"/>
      <c r="E2111" s="53"/>
      <c r="F2111" s="53"/>
      <c r="G2111" s="53"/>
    </row>
    <row r="2112" spans="3:7" x14ac:dyDescent="0.3">
      <c r="C2112" s="54"/>
      <c r="D2112" s="54"/>
      <c r="E2112" s="53"/>
      <c r="F2112" s="53"/>
      <c r="G2112" s="53"/>
    </row>
    <row r="2113" spans="3:7" x14ac:dyDescent="0.3">
      <c r="C2113" s="54"/>
      <c r="D2113" s="54"/>
      <c r="E2113" s="53"/>
      <c r="F2113" s="53"/>
      <c r="G2113" s="53"/>
    </row>
    <row r="2114" spans="3:7" x14ac:dyDescent="0.3">
      <c r="C2114" s="54"/>
      <c r="D2114" s="54"/>
      <c r="E2114" s="53"/>
      <c r="F2114" s="53"/>
      <c r="G2114" s="53"/>
    </row>
    <row r="2115" spans="3:7" x14ac:dyDescent="0.3">
      <c r="C2115" s="54"/>
      <c r="D2115" s="54"/>
      <c r="E2115" s="53"/>
      <c r="F2115" s="53"/>
      <c r="G2115" s="53"/>
    </row>
    <row r="2116" spans="3:7" x14ac:dyDescent="0.3">
      <c r="C2116" s="54"/>
      <c r="D2116" s="54"/>
      <c r="E2116" s="53"/>
      <c r="F2116" s="53"/>
      <c r="G2116" s="53"/>
    </row>
    <row r="2117" spans="3:7" x14ac:dyDescent="0.3">
      <c r="C2117" s="54"/>
      <c r="D2117" s="54"/>
      <c r="E2117" s="53"/>
      <c r="F2117" s="53"/>
      <c r="G2117" s="53"/>
    </row>
    <row r="2118" spans="3:7" x14ac:dyDescent="0.3">
      <c r="C2118" s="54"/>
      <c r="D2118" s="54"/>
      <c r="E2118" s="53"/>
      <c r="F2118" s="53"/>
      <c r="G2118" s="53"/>
    </row>
    <row r="2119" spans="3:7" x14ac:dyDescent="0.3">
      <c r="C2119" s="54"/>
      <c r="D2119" s="54"/>
      <c r="E2119" s="53"/>
      <c r="F2119" s="53"/>
      <c r="G2119" s="53"/>
    </row>
    <row r="2120" spans="3:7" x14ac:dyDescent="0.3">
      <c r="C2120" s="54"/>
      <c r="D2120" s="54"/>
      <c r="E2120" s="53"/>
      <c r="F2120" s="53"/>
      <c r="G2120" s="53"/>
    </row>
    <row r="2121" spans="3:7" x14ac:dyDescent="0.3">
      <c r="C2121" s="54"/>
      <c r="D2121" s="54"/>
      <c r="E2121" s="53"/>
      <c r="F2121" s="53"/>
      <c r="G2121" s="53"/>
    </row>
    <row r="2122" spans="3:7" x14ac:dyDescent="0.3">
      <c r="C2122" s="54"/>
      <c r="D2122" s="54"/>
      <c r="E2122" s="53"/>
      <c r="F2122" s="53"/>
      <c r="G2122" s="53"/>
    </row>
    <row r="2123" spans="3:7" x14ac:dyDescent="0.3">
      <c r="C2123" s="54"/>
      <c r="D2123" s="54"/>
      <c r="E2123" s="53"/>
      <c r="F2123" s="53"/>
      <c r="G2123" s="53"/>
    </row>
    <row r="2124" spans="3:7" x14ac:dyDescent="0.3">
      <c r="C2124" s="54"/>
      <c r="D2124" s="54"/>
      <c r="E2124" s="53"/>
      <c r="F2124" s="53"/>
      <c r="G2124" s="53"/>
    </row>
    <row r="2125" spans="3:7" x14ac:dyDescent="0.3">
      <c r="C2125" s="54"/>
      <c r="D2125" s="54"/>
      <c r="E2125" s="53"/>
      <c r="F2125" s="53"/>
      <c r="G2125" s="53"/>
    </row>
    <row r="2126" spans="3:7" x14ac:dyDescent="0.3">
      <c r="C2126" s="54"/>
      <c r="D2126" s="54"/>
      <c r="E2126" s="53"/>
      <c r="F2126" s="53"/>
      <c r="G2126" s="53"/>
    </row>
    <row r="2127" spans="3:7" x14ac:dyDescent="0.3">
      <c r="C2127" s="54"/>
      <c r="D2127" s="54"/>
      <c r="E2127" s="53"/>
      <c r="F2127" s="53"/>
      <c r="G2127" s="53"/>
    </row>
    <row r="2128" spans="3:7" x14ac:dyDescent="0.3">
      <c r="C2128" s="54"/>
      <c r="D2128" s="54"/>
      <c r="E2128" s="53"/>
      <c r="F2128" s="53"/>
      <c r="G2128" s="53"/>
    </row>
    <row r="2129" spans="3:7" x14ac:dyDescent="0.3">
      <c r="C2129" s="54"/>
      <c r="D2129" s="54"/>
      <c r="E2129" s="53"/>
      <c r="F2129" s="53"/>
      <c r="G2129" s="53"/>
    </row>
    <row r="2130" spans="3:7" x14ac:dyDescent="0.3">
      <c r="C2130" s="54"/>
      <c r="D2130" s="54"/>
      <c r="E2130" s="53"/>
      <c r="F2130" s="53"/>
      <c r="G2130" s="53"/>
    </row>
    <row r="2131" spans="3:7" x14ac:dyDescent="0.3">
      <c r="C2131" s="54"/>
      <c r="D2131" s="54"/>
      <c r="E2131" s="53"/>
      <c r="F2131" s="53"/>
      <c r="G2131" s="53"/>
    </row>
    <row r="2132" spans="3:7" x14ac:dyDescent="0.3">
      <c r="C2132" s="54"/>
      <c r="D2132" s="54"/>
      <c r="E2132" s="53"/>
      <c r="F2132" s="53"/>
      <c r="G2132" s="53"/>
    </row>
    <row r="2133" spans="3:7" x14ac:dyDescent="0.3">
      <c r="C2133" s="54"/>
      <c r="D2133" s="54"/>
      <c r="E2133" s="53"/>
      <c r="F2133" s="53"/>
      <c r="G2133" s="53"/>
    </row>
    <row r="2134" spans="3:7" x14ac:dyDescent="0.3">
      <c r="C2134" s="54"/>
      <c r="D2134" s="54"/>
      <c r="E2134" s="53"/>
      <c r="F2134" s="53"/>
      <c r="G2134" s="53"/>
    </row>
    <row r="2135" spans="3:7" x14ac:dyDescent="0.3">
      <c r="C2135" s="54"/>
      <c r="D2135" s="54"/>
      <c r="E2135" s="53"/>
      <c r="F2135" s="53"/>
      <c r="G2135" s="53"/>
    </row>
    <row r="2136" spans="3:7" x14ac:dyDescent="0.3">
      <c r="C2136" s="54"/>
      <c r="D2136" s="54"/>
      <c r="E2136" s="53"/>
      <c r="F2136" s="53"/>
      <c r="G2136" s="53"/>
    </row>
    <row r="2137" spans="3:7" x14ac:dyDescent="0.3">
      <c r="C2137" s="54"/>
      <c r="D2137" s="54"/>
      <c r="E2137" s="53"/>
      <c r="F2137" s="53"/>
      <c r="G2137" s="53"/>
    </row>
    <row r="2138" spans="3:7" x14ac:dyDescent="0.3">
      <c r="C2138" s="54"/>
      <c r="D2138" s="54"/>
      <c r="E2138" s="53"/>
      <c r="F2138" s="53"/>
      <c r="G2138" s="53"/>
    </row>
    <row r="2139" spans="3:7" x14ac:dyDescent="0.3">
      <c r="C2139" s="54"/>
      <c r="D2139" s="54"/>
      <c r="E2139" s="53"/>
      <c r="F2139" s="53"/>
      <c r="G2139" s="53"/>
    </row>
    <row r="2140" spans="3:7" x14ac:dyDescent="0.3">
      <c r="C2140" s="54"/>
      <c r="D2140" s="54"/>
      <c r="E2140" s="53"/>
      <c r="F2140" s="53"/>
      <c r="G2140" s="53"/>
    </row>
    <row r="2141" spans="3:7" x14ac:dyDescent="0.3">
      <c r="C2141" s="54"/>
      <c r="D2141" s="54"/>
      <c r="E2141" s="53"/>
      <c r="F2141" s="53"/>
      <c r="G2141" s="53"/>
    </row>
    <row r="2142" spans="3:7" x14ac:dyDescent="0.3">
      <c r="C2142" s="54"/>
      <c r="D2142" s="54"/>
      <c r="E2142" s="53"/>
      <c r="F2142" s="53"/>
      <c r="G2142" s="53"/>
    </row>
    <row r="2143" spans="3:7" x14ac:dyDescent="0.3">
      <c r="C2143" s="54"/>
      <c r="D2143" s="54"/>
      <c r="E2143" s="53"/>
      <c r="F2143" s="53"/>
      <c r="G2143" s="53"/>
    </row>
    <row r="2144" spans="3:7" x14ac:dyDescent="0.3">
      <c r="C2144" s="54"/>
      <c r="D2144" s="54"/>
      <c r="E2144" s="53"/>
      <c r="F2144" s="53"/>
      <c r="G2144" s="53"/>
    </row>
    <row r="2145" spans="3:7" x14ac:dyDescent="0.3">
      <c r="C2145" s="54"/>
      <c r="D2145" s="54"/>
      <c r="E2145" s="53"/>
      <c r="F2145" s="53"/>
      <c r="G2145" s="53"/>
    </row>
    <row r="2146" spans="3:7" x14ac:dyDescent="0.3">
      <c r="C2146" s="54"/>
      <c r="D2146" s="54"/>
      <c r="E2146" s="53"/>
      <c r="F2146" s="53"/>
      <c r="G2146" s="53"/>
    </row>
    <row r="2147" spans="3:7" x14ac:dyDescent="0.3">
      <c r="C2147" s="54"/>
      <c r="D2147" s="54"/>
      <c r="E2147" s="53"/>
      <c r="F2147" s="53"/>
      <c r="G2147" s="53"/>
    </row>
    <row r="2148" spans="3:7" x14ac:dyDescent="0.3">
      <c r="C2148" s="54"/>
      <c r="D2148" s="54"/>
      <c r="E2148" s="53"/>
      <c r="F2148" s="53"/>
      <c r="G2148" s="53"/>
    </row>
    <row r="2149" spans="3:7" x14ac:dyDescent="0.3">
      <c r="C2149" s="54"/>
      <c r="D2149" s="54"/>
      <c r="E2149" s="53"/>
      <c r="F2149" s="53"/>
      <c r="G2149" s="53"/>
    </row>
    <row r="2150" spans="3:7" x14ac:dyDescent="0.3">
      <c r="C2150" s="54"/>
      <c r="D2150" s="54"/>
      <c r="E2150" s="53"/>
      <c r="F2150" s="53"/>
      <c r="G2150" s="53"/>
    </row>
    <row r="2151" spans="3:7" x14ac:dyDescent="0.3">
      <c r="C2151" s="54"/>
      <c r="D2151" s="54"/>
      <c r="E2151" s="53"/>
      <c r="F2151" s="53"/>
      <c r="G2151" s="53"/>
    </row>
    <row r="2152" spans="3:7" x14ac:dyDescent="0.3">
      <c r="C2152" s="54"/>
      <c r="D2152" s="54"/>
      <c r="E2152" s="53"/>
      <c r="F2152" s="53"/>
      <c r="G2152" s="53"/>
    </row>
    <row r="2153" spans="3:7" x14ac:dyDescent="0.3">
      <c r="C2153" s="54"/>
      <c r="D2153" s="54"/>
      <c r="E2153" s="53"/>
      <c r="F2153" s="53"/>
      <c r="G2153" s="53"/>
    </row>
    <row r="2154" spans="3:7" x14ac:dyDescent="0.3">
      <c r="C2154" s="54"/>
      <c r="D2154" s="54"/>
      <c r="E2154" s="53"/>
      <c r="F2154" s="53"/>
      <c r="G2154" s="53"/>
    </row>
    <row r="2155" spans="3:7" x14ac:dyDescent="0.3">
      <c r="C2155" s="54"/>
      <c r="D2155" s="54"/>
      <c r="E2155" s="53"/>
      <c r="F2155" s="53"/>
      <c r="G2155" s="53"/>
    </row>
    <row r="2156" spans="3:7" x14ac:dyDescent="0.3">
      <c r="C2156" s="54"/>
      <c r="D2156" s="54"/>
      <c r="E2156" s="53"/>
      <c r="F2156" s="53"/>
      <c r="G2156" s="53"/>
    </row>
    <row r="2157" spans="3:7" x14ac:dyDescent="0.3">
      <c r="C2157" s="54"/>
      <c r="D2157" s="54"/>
      <c r="E2157" s="53"/>
      <c r="F2157" s="53"/>
      <c r="G2157" s="53"/>
    </row>
    <row r="2158" spans="3:7" x14ac:dyDescent="0.3">
      <c r="C2158" s="54"/>
      <c r="D2158" s="54"/>
      <c r="E2158" s="53"/>
      <c r="F2158" s="53"/>
      <c r="G2158" s="53"/>
    </row>
    <row r="2159" spans="3:7" x14ac:dyDescent="0.3">
      <c r="C2159" s="54"/>
      <c r="D2159" s="54"/>
      <c r="E2159" s="53"/>
      <c r="F2159" s="53"/>
      <c r="G2159" s="53"/>
    </row>
    <row r="2160" spans="3:7" x14ac:dyDescent="0.3">
      <c r="C2160" s="54"/>
      <c r="D2160" s="54"/>
      <c r="E2160" s="53"/>
      <c r="F2160" s="53"/>
      <c r="G2160" s="53"/>
    </row>
    <row r="2161" spans="3:7" x14ac:dyDescent="0.3">
      <c r="C2161" s="54"/>
      <c r="D2161" s="54"/>
      <c r="E2161" s="53"/>
      <c r="F2161" s="53"/>
      <c r="G2161" s="53"/>
    </row>
    <row r="2162" spans="3:7" x14ac:dyDescent="0.3">
      <c r="C2162" s="54"/>
      <c r="D2162" s="54"/>
      <c r="E2162" s="53"/>
      <c r="F2162" s="53"/>
      <c r="G2162" s="53"/>
    </row>
    <row r="2163" spans="3:7" x14ac:dyDescent="0.3">
      <c r="C2163" s="54"/>
      <c r="D2163" s="54"/>
      <c r="E2163" s="53"/>
      <c r="F2163" s="53"/>
      <c r="G2163" s="53"/>
    </row>
    <row r="2164" spans="3:7" x14ac:dyDescent="0.3">
      <c r="C2164" s="54"/>
      <c r="D2164" s="54"/>
      <c r="E2164" s="53"/>
      <c r="F2164" s="53"/>
      <c r="G2164" s="53"/>
    </row>
    <row r="2165" spans="3:7" x14ac:dyDescent="0.3">
      <c r="C2165" s="54"/>
      <c r="D2165" s="54"/>
      <c r="E2165" s="53"/>
      <c r="F2165" s="53"/>
      <c r="G2165" s="53"/>
    </row>
    <row r="2166" spans="3:7" x14ac:dyDescent="0.3">
      <c r="C2166" s="54"/>
      <c r="D2166" s="54"/>
      <c r="E2166" s="53"/>
      <c r="F2166" s="53"/>
      <c r="G2166" s="53"/>
    </row>
    <row r="2167" spans="3:7" x14ac:dyDescent="0.3">
      <c r="C2167" s="54"/>
      <c r="D2167" s="54"/>
      <c r="E2167" s="53"/>
      <c r="F2167" s="53"/>
      <c r="G2167" s="53"/>
    </row>
    <row r="2168" spans="3:7" x14ac:dyDescent="0.3">
      <c r="C2168" s="54"/>
      <c r="D2168" s="54"/>
      <c r="E2168" s="53"/>
      <c r="F2168" s="53"/>
      <c r="G2168" s="53"/>
    </row>
    <row r="2169" spans="3:7" x14ac:dyDescent="0.3">
      <c r="C2169" s="54"/>
      <c r="D2169" s="54"/>
      <c r="E2169" s="53"/>
      <c r="F2169" s="53"/>
      <c r="G2169" s="53"/>
    </row>
    <row r="2170" spans="3:7" x14ac:dyDescent="0.3">
      <c r="C2170" s="54"/>
      <c r="D2170" s="54"/>
      <c r="E2170" s="53"/>
      <c r="F2170" s="53"/>
      <c r="G2170" s="53"/>
    </row>
    <row r="2171" spans="3:7" x14ac:dyDescent="0.3">
      <c r="C2171" s="54"/>
      <c r="D2171" s="54"/>
      <c r="E2171" s="53"/>
      <c r="F2171" s="53"/>
      <c r="G2171" s="53"/>
    </row>
    <row r="2172" spans="3:7" x14ac:dyDescent="0.3">
      <c r="C2172" s="54"/>
      <c r="D2172" s="54"/>
      <c r="E2172" s="53"/>
      <c r="F2172" s="53"/>
      <c r="G2172" s="53"/>
    </row>
    <row r="2173" spans="3:7" x14ac:dyDescent="0.3">
      <c r="C2173" s="54"/>
      <c r="D2173" s="54"/>
      <c r="E2173" s="53"/>
      <c r="F2173" s="53"/>
      <c r="G2173" s="53"/>
    </row>
    <row r="2174" spans="3:7" x14ac:dyDescent="0.3">
      <c r="C2174" s="54"/>
      <c r="D2174" s="54"/>
      <c r="E2174" s="53"/>
      <c r="F2174" s="53"/>
      <c r="G2174" s="53"/>
    </row>
    <row r="2175" spans="3:7" x14ac:dyDescent="0.3">
      <c r="C2175" s="54"/>
      <c r="D2175" s="54"/>
      <c r="E2175" s="53"/>
      <c r="F2175" s="53"/>
      <c r="G2175" s="53"/>
    </row>
    <row r="2176" spans="3:7" x14ac:dyDescent="0.3">
      <c r="C2176" s="54"/>
      <c r="D2176" s="54"/>
      <c r="E2176" s="53"/>
      <c r="F2176" s="53"/>
      <c r="G2176" s="53"/>
    </row>
    <row r="2177" spans="3:7" x14ac:dyDescent="0.3">
      <c r="C2177" s="54"/>
      <c r="D2177" s="54"/>
      <c r="E2177" s="53"/>
      <c r="F2177" s="53"/>
      <c r="G2177" s="53"/>
    </row>
    <row r="2178" spans="3:7" x14ac:dyDescent="0.3">
      <c r="C2178" s="54"/>
      <c r="D2178" s="54"/>
      <c r="E2178" s="53"/>
      <c r="F2178" s="53"/>
      <c r="G2178" s="53"/>
    </row>
    <row r="2179" spans="3:7" x14ac:dyDescent="0.3">
      <c r="C2179" s="54"/>
      <c r="D2179" s="54"/>
      <c r="E2179" s="53"/>
      <c r="F2179" s="53"/>
      <c r="G2179" s="53"/>
    </row>
    <row r="2180" spans="3:7" x14ac:dyDescent="0.3">
      <c r="C2180" s="54"/>
      <c r="D2180" s="54"/>
      <c r="E2180" s="53"/>
      <c r="F2180" s="53"/>
      <c r="G2180" s="53"/>
    </row>
    <row r="2181" spans="3:7" x14ac:dyDescent="0.3">
      <c r="C2181" s="54"/>
      <c r="D2181" s="54"/>
      <c r="E2181" s="53"/>
      <c r="F2181" s="53"/>
      <c r="G2181" s="53"/>
    </row>
    <row r="2182" spans="3:7" x14ac:dyDescent="0.3">
      <c r="C2182" s="54"/>
      <c r="D2182" s="54"/>
      <c r="E2182" s="53"/>
      <c r="F2182" s="53"/>
      <c r="G2182" s="53"/>
    </row>
    <row r="2183" spans="3:7" x14ac:dyDescent="0.3">
      <c r="C2183" s="54"/>
      <c r="D2183" s="54"/>
      <c r="E2183" s="53"/>
      <c r="F2183" s="53"/>
      <c r="G2183" s="53"/>
    </row>
    <row r="2184" spans="3:7" x14ac:dyDescent="0.3">
      <c r="C2184" s="54"/>
      <c r="D2184" s="54"/>
      <c r="E2184" s="53"/>
      <c r="F2184" s="53"/>
      <c r="G2184" s="53"/>
    </row>
    <row r="2185" spans="3:7" x14ac:dyDescent="0.3">
      <c r="C2185" s="54"/>
      <c r="D2185" s="54"/>
      <c r="E2185" s="53"/>
      <c r="F2185" s="53"/>
      <c r="G2185" s="53"/>
    </row>
    <row r="2186" spans="3:7" x14ac:dyDescent="0.3">
      <c r="C2186" s="54"/>
      <c r="D2186" s="54"/>
      <c r="E2186" s="53"/>
      <c r="F2186" s="53"/>
      <c r="G2186" s="53"/>
    </row>
    <row r="2187" spans="3:7" x14ac:dyDescent="0.3">
      <c r="C2187" s="54"/>
      <c r="D2187" s="54"/>
      <c r="E2187" s="53"/>
      <c r="F2187" s="53"/>
      <c r="G2187" s="53"/>
    </row>
    <row r="2188" spans="3:7" x14ac:dyDescent="0.3">
      <c r="C2188" s="54"/>
      <c r="D2188" s="54"/>
      <c r="E2188" s="53"/>
      <c r="F2188" s="53"/>
      <c r="G2188" s="53"/>
    </row>
    <row r="2189" spans="3:7" x14ac:dyDescent="0.3">
      <c r="C2189" s="54"/>
      <c r="D2189" s="54"/>
      <c r="E2189" s="53"/>
      <c r="F2189" s="53"/>
      <c r="G2189" s="53"/>
    </row>
    <row r="2190" spans="3:7" x14ac:dyDescent="0.3">
      <c r="C2190" s="54"/>
      <c r="D2190" s="54"/>
      <c r="E2190" s="53"/>
      <c r="F2190" s="53"/>
      <c r="G2190" s="53"/>
    </row>
    <row r="2191" spans="3:7" x14ac:dyDescent="0.3">
      <c r="C2191" s="54"/>
      <c r="D2191" s="54"/>
      <c r="E2191" s="53"/>
      <c r="F2191" s="53"/>
      <c r="G2191" s="53"/>
    </row>
    <row r="2192" spans="3:7" x14ac:dyDescent="0.3">
      <c r="C2192" s="54"/>
      <c r="D2192" s="54"/>
      <c r="E2192" s="53"/>
      <c r="F2192" s="53"/>
      <c r="G2192" s="53"/>
    </row>
    <row r="2193" spans="3:7" x14ac:dyDescent="0.3">
      <c r="C2193" s="54"/>
      <c r="D2193" s="54"/>
      <c r="E2193" s="53"/>
      <c r="F2193" s="53"/>
      <c r="G2193" s="53"/>
    </row>
    <row r="2194" spans="3:7" x14ac:dyDescent="0.3">
      <c r="C2194" s="54"/>
      <c r="D2194" s="54"/>
      <c r="E2194" s="53"/>
      <c r="F2194" s="53"/>
      <c r="G2194" s="53"/>
    </row>
    <row r="2195" spans="3:7" x14ac:dyDescent="0.3">
      <c r="C2195" s="54"/>
      <c r="D2195" s="54"/>
      <c r="E2195" s="53"/>
      <c r="F2195" s="53"/>
      <c r="G2195" s="53"/>
    </row>
    <row r="2196" spans="3:7" x14ac:dyDescent="0.3">
      <c r="C2196" s="54"/>
      <c r="D2196" s="54"/>
      <c r="E2196" s="53"/>
      <c r="F2196" s="53"/>
      <c r="G2196" s="53"/>
    </row>
    <row r="2197" spans="3:7" x14ac:dyDescent="0.3">
      <c r="C2197" s="54"/>
      <c r="D2197" s="54"/>
      <c r="E2197" s="53"/>
      <c r="F2197" s="53"/>
      <c r="G2197" s="53"/>
    </row>
    <row r="2198" spans="3:7" x14ac:dyDescent="0.3">
      <c r="C2198" s="54"/>
      <c r="D2198" s="54"/>
      <c r="E2198" s="53"/>
      <c r="F2198" s="53"/>
      <c r="G2198" s="53"/>
    </row>
    <row r="2199" spans="3:7" x14ac:dyDescent="0.3">
      <c r="C2199" s="54"/>
      <c r="D2199" s="54"/>
      <c r="E2199" s="53"/>
      <c r="F2199" s="53"/>
      <c r="G2199" s="53"/>
    </row>
    <row r="2200" spans="3:7" x14ac:dyDescent="0.3">
      <c r="C2200" s="54"/>
      <c r="D2200" s="54"/>
      <c r="E2200" s="53"/>
      <c r="F2200" s="53"/>
      <c r="G2200" s="53"/>
    </row>
    <row r="2201" spans="3:7" x14ac:dyDescent="0.3">
      <c r="C2201" s="54"/>
      <c r="D2201" s="54"/>
      <c r="E2201" s="53"/>
      <c r="F2201" s="53"/>
      <c r="G2201" s="53"/>
    </row>
    <row r="2202" spans="3:7" x14ac:dyDescent="0.3">
      <c r="C2202" s="54"/>
      <c r="D2202" s="54"/>
      <c r="E2202" s="53"/>
      <c r="F2202" s="53"/>
      <c r="G2202" s="53"/>
    </row>
    <row r="2203" spans="3:7" x14ac:dyDescent="0.3">
      <c r="C2203" s="54"/>
      <c r="D2203" s="54"/>
      <c r="E2203" s="53"/>
      <c r="F2203" s="53"/>
      <c r="G2203" s="53"/>
    </row>
    <row r="2204" spans="3:7" x14ac:dyDescent="0.3">
      <c r="C2204" s="54"/>
      <c r="D2204" s="54"/>
      <c r="E2204" s="53"/>
      <c r="F2204" s="53"/>
      <c r="G2204" s="53"/>
    </row>
    <row r="2205" spans="3:7" x14ac:dyDescent="0.3">
      <c r="C2205" s="54"/>
      <c r="D2205" s="54"/>
      <c r="E2205" s="53"/>
      <c r="F2205" s="53"/>
      <c r="G2205" s="53"/>
    </row>
    <row r="2206" spans="3:7" x14ac:dyDescent="0.3">
      <c r="C2206" s="54"/>
      <c r="D2206" s="54"/>
      <c r="E2206" s="53"/>
      <c r="F2206" s="53"/>
      <c r="G2206" s="53"/>
    </row>
    <row r="2207" spans="3:7" x14ac:dyDescent="0.3">
      <c r="C2207" s="54"/>
      <c r="D2207" s="54"/>
      <c r="E2207" s="53"/>
      <c r="F2207" s="53"/>
      <c r="G2207" s="53"/>
    </row>
    <row r="2208" spans="3:7" x14ac:dyDescent="0.3">
      <c r="C2208" s="54"/>
      <c r="D2208" s="54"/>
      <c r="E2208" s="53"/>
      <c r="F2208" s="53"/>
      <c r="G2208" s="53"/>
    </row>
    <row r="2209" spans="3:7" x14ac:dyDescent="0.3">
      <c r="C2209" s="54"/>
      <c r="D2209" s="54"/>
      <c r="E2209" s="53"/>
      <c r="F2209" s="53"/>
      <c r="G2209" s="53"/>
    </row>
    <row r="2210" spans="3:7" x14ac:dyDescent="0.3">
      <c r="C2210" s="54"/>
      <c r="D2210" s="54"/>
      <c r="E2210" s="53"/>
      <c r="F2210" s="53"/>
      <c r="G2210" s="53"/>
    </row>
    <row r="2211" spans="3:7" x14ac:dyDescent="0.3">
      <c r="C2211" s="54"/>
      <c r="D2211" s="54"/>
      <c r="E2211" s="53"/>
      <c r="F2211" s="53"/>
      <c r="G2211" s="53"/>
    </row>
    <row r="2212" spans="3:7" x14ac:dyDescent="0.3">
      <c r="C2212" s="54"/>
      <c r="D2212" s="54"/>
      <c r="E2212" s="53"/>
      <c r="F2212" s="53"/>
      <c r="G2212" s="53"/>
    </row>
    <row r="2213" spans="3:7" x14ac:dyDescent="0.3">
      <c r="C2213" s="54"/>
      <c r="D2213" s="54"/>
      <c r="E2213" s="53"/>
      <c r="F2213" s="53"/>
      <c r="G2213" s="53"/>
    </row>
    <row r="2214" spans="3:7" x14ac:dyDescent="0.3">
      <c r="C2214" s="54"/>
      <c r="D2214" s="54"/>
      <c r="E2214" s="53"/>
      <c r="F2214" s="53"/>
      <c r="G2214" s="53"/>
    </row>
    <row r="2215" spans="3:7" x14ac:dyDescent="0.3">
      <c r="C2215" s="54"/>
      <c r="D2215" s="54"/>
      <c r="E2215" s="53"/>
      <c r="F2215" s="53"/>
      <c r="G2215" s="53"/>
    </row>
    <row r="2216" spans="3:7" x14ac:dyDescent="0.3">
      <c r="C2216" s="54"/>
      <c r="D2216" s="54"/>
      <c r="E2216" s="53"/>
      <c r="F2216" s="53"/>
      <c r="G2216" s="53"/>
    </row>
    <row r="2217" spans="3:7" x14ac:dyDescent="0.3">
      <c r="C2217" s="54"/>
      <c r="D2217" s="54"/>
      <c r="E2217" s="53"/>
      <c r="F2217" s="53"/>
      <c r="G2217" s="53"/>
    </row>
    <row r="2218" spans="3:7" x14ac:dyDescent="0.3">
      <c r="C2218" s="54"/>
      <c r="D2218" s="54"/>
      <c r="E2218" s="53"/>
      <c r="F2218" s="53"/>
      <c r="G2218" s="53"/>
    </row>
    <row r="2219" spans="3:7" x14ac:dyDescent="0.3">
      <c r="C2219" s="54"/>
      <c r="D2219" s="54"/>
      <c r="E2219" s="53"/>
      <c r="F2219" s="53"/>
      <c r="G2219" s="53"/>
    </row>
    <row r="2220" spans="3:7" x14ac:dyDescent="0.3">
      <c r="C2220" s="54"/>
      <c r="D2220" s="54"/>
      <c r="E2220" s="53"/>
      <c r="F2220" s="53"/>
      <c r="G2220" s="53"/>
    </row>
    <row r="2221" spans="3:7" x14ac:dyDescent="0.3">
      <c r="C2221" s="54"/>
      <c r="D2221" s="54"/>
      <c r="E2221" s="53"/>
      <c r="F2221" s="53"/>
      <c r="G2221" s="53"/>
    </row>
    <row r="2222" spans="3:7" x14ac:dyDescent="0.3">
      <c r="C2222" s="54"/>
      <c r="D2222" s="54"/>
      <c r="E2222" s="53"/>
      <c r="F2222" s="53"/>
      <c r="G2222" s="53"/>
    </row>
    <row r="2223" spans="3:7" x14ac:dyDescent="0.3">
      <c r="C2223" s="54"/>
      <c r="D2223" s="54"/>
      <c r="E2223" s="53"/>
      <c r="F2223" s="53"/>
      <c r="G2223" s="53"/>
    </row>
    <row r="2224" spans="3:7" x14ac:dyDescent="0.3">
      <c r="C2224" s="54"/>
      <c r="D2224" s="54"/>
      <c r="E2224" s="53"/>
      <c r="F2224" s="53"/>
      <c r="G2224" s="53"/>
    </row>
    <row r="2225" spans="3:7" x14ac:dyDescent="0.3">
      <c r="C2225" s="54"/>
      <c r="D2225" s="54"/>
      <c r="E2225" s="53"/>
      <c r="F2225" s="53"/>
      <c r="G2225" s="53"/>
    </row>
    <row r="2226" spans="3:7" x14ac:dyDescent="0.3">
      <c r="C2226" s="54"/>
      <c r="D2226" s="54"/>
      <c r="E2226" s="53"/>
      <c r="F2226" s="53"/>
      <c r="G2226" s="53"/>
    </row>
    <row r="2227" spans="3:7" x14ac:dyDescent="0.3">
      <c r="C2227" s="54"/>
      <c r="D2227" s="54"/>
      <c r="E2227" s="53"/>
      <c r="F2227" s="53"/>
      <c r="G2227" s="53"/>
    </row>
    <row r="2228" spans="3:7" x14ac:dyDescent="0.3">
      <c r="C2228" s="54"/>
      <c r="D2228" s="54"/>
      <c r="E2228" s="53"/>
      <c r="F2228" s="53"/>
      <c r="G2228" s="53"/>
    </row>
    <row r="2229" spans="3:7" x14ac:dyDescent="0.3">
      <c r="C2229" s="54"/>
      <c r="D2229" s="54"/>
      <c r="E2229" s="53"/>
      <c r="F2229" s="53"/>
      <c r="G2229" s="53"/>
    </row>
    <row r="2230" spans="3:7" x14ac:dyDescent="0.3">
      <c r="C2230" s="54"/>
      <c r="D2230" s="54"/>
      <c r="E2230" s="53"/>
      <c r="F2230" s="53"/>
      <c r="G2230" s="53"/>
    </row>
    <row r="2231" spans="3:7" x14ac:dyDescent="0.3">
      <c r="C2231" s="54"/>
      <c r="D2231" s="54"/>
      <c r="E2231" s="53"/>
      <c r="F2231" s="53"/>
      <c r="G2231" s="53"/>
    </row>
    <row r="2232" spans="3:7" x14ac:dyDescent="0.3">
      <c r="C2232" s="54"/>
      <c r="D2232" s="54"/>
      <c r="E2232" s="53"/>
      <c r="F2232" s="53"/>
      <c r="G2232" s="53"/>
    </row>
    <row r="2233" spans="3:7" x14ac:dyDescent="0.3">
      <c r="C2233" s="54"/>
      <c r="D2233" s="54"/>
      <c r="E2233" s="53"/>
      <c r="F2233" s="53"/>
      <c r="G2233" s="53"/>
    </row>
    <row r="2234" spans="3:7" x14ac:dyDescent="0.3">
      <c r="C2234" s="54"/>
      <c r="D2234" s="54"/>
      <c r="E2234" s="53"/>
      <c r="F2234" s="53"/>
      <c r="G2234" s="53"/>
    </row>
    <row r="2235" spans="3:7" x14ac:dyDescent="0.3">
      <c r="C2235" s="54"/>
      <c r="D2235" s="54"/>
      <c r="E2235" s="53"/>
      <c r="F2235" s="53"/>
      <c r="G2235" s="53"/>
    </row>
    <row r="2236" spans="3:7" x14ac:dyDescent="0.3">
      <c r="C2236" s="54"/>
      <c r="D2236" s="54"/>
      <c r="E2236" s="53"/>
      <c r="F2236" s="53"/>
      <c r="G2236" s="53"/>
    </row>
    <row r="2237" spans="3:7" x14ac:dyDescent="0.3">
      <c r="C2237" s="54"/>
      <c r="D2237" s="54"/>
      <c r="E2237" s="53"/>
      <c r="F2237" s="53"/>
      <c r="G2237" s="53"/>
    </row>
    <row r="2238" spans="3:7" x14ac:dyDescent="0.3">
      <c r="C2238" s="54"/>
      <c r="D2238" s="54"/>
      <c r="E2238" s="53"/>
      <c r="F2238" s="53"/>
      <c r="G2238" s="53"/>
    </row>
    <row r="2239" spans="3:7" x14ac:dyDescent="0.3">
      <c r="C2239" s="54"/>
      <c r="D2239" s="54"/>
      <c r="E2239" s="53"/>
      <c r="F2239" s="53"/>
      <c r="G2239" s="53"/>
    </row>
    <row r="2240" spans="3:7" x14ac:dyDescent="0.3">
      <c r="C2240" s="54"/>
      <c r="D2240" s="54"/>
      <c r="E2240" s="53"/>
      <c r="F2240" s="53"/>
      <c r="G2240" s="53"/>
    </row>
    <row r="2241" spans="3:7" x14ac:dyDescent="0.3">
      <c r="C2241" s="54"/>
      <c r="D2241" s="54"/>
      <c r="E2241" s="53"/>
      <c r="F2241" s="53"/>
      <c r="G2241" s="53"/>
    </row>
    <row r="2242" spans="3:7" x14ac:dyDescent="0.3">
      <c r="C2242" s="54"/>
      <c r="D2242" s="54"/>
      <c r="E2242" s="53"/>
      <c r="F2242" s="53"/>
      <c r="G2242" s="53"/>
    </row>
    <row r="2243" spans="3:7" x14ac:dyDescent="0.3">
      <c r="C2243" s="54"/>
      <c r="D2243" s="54"/>
      <c r="E2243" s="53"/>
      <c r="F2243" s="53"/>
      <c r="G2243" s="53"/>
    </row>
    <row r="2244" spans="3:7" x14ac:dyDescent="0.3">
      <c r="C2244" s="54"/>
      <c r="D2244" s="54"/>
      <c r="E2244" s="53"/>
      <c r="F2244" s="53"/>
      <c r="G2244" s="53"/>
    </row>
    <row r="2245" spans="3:7" x14ac:dyDescent="0.3">
      <c r="C2245" s="54"/>
      <c r="D2245" s="54"/>
      <c r="E2245" s="53"/>
      <c r="F2245" s="53"/>
      <c r="G2245" s="53"/>
    </row>
    <row r="2246" spans="3:7" x14ac:dyDescent="0.3">
      <c r="C2246" s="54"/>
      <c r="D2246" s="54"/>
      <c r="E2246" s="53"/>
      <c r="F2246" s="53"/>
      <c r="G2246" s="53"/>
    </row>
    <row r="2247" spans="3:7" x14ac:dyDescent="0.3">
      <c r="C2247" s="54"/>
      <c r="D2247" s="54"/>
      <c r="E2247" s="53"/>
      <c r="F2247" s="53"/>
      <c r="G2247" s="53"/>
    </row>
    <row r="2248" spans="3:7" x14ac:dyDescent="0.3">
      <c r="C2248" s="54"/>
      <c r="D2248" s="54"/>
      <c r="E2248" s="53"/>
      <c r="F2248" s="53"/>
      <c r="G2248" s="53"/>
    </row>
    <row r="2249" spans="3:7" x14ac:dyDescent="0.3">
      <c r="C2249" s="54"/>
      <c r="D2249" s="54"/>
      <c r="E2249" s="53"/>
      <c r="F2249" s="53"/>
      <c r="G2249" s="53"/>
    </row>
    <row r="2250" spans="3:7" x14ac:dyDescent="0.3">
      <c r="C2250" s="54"/>
      <c r="D2250" s="54"/>
      <c r="E2250" s="53"/>
      <c r="F2250" s="53"/>
      <c r="G2250" s="53"/>
    </row>
    <row r="2251" spans="3:7" x14ac:dyDescent="0.3">
      <c r="C2251" s="54"/>
      <c r="D2251" s="54"/>
      <c r="E2251" s="53"/>
      <c r="F2251" s="53"/>
      <c r="G2251" s="53"/>
    </row>
    <row r="2252" spans="3:7" x14ac:dyDescent="0.3">
      <c r="C2252" s="54"/>
      <c r="D2252" s="54"/>
      <c r="E2252" s="53"/>
      <c r="F2252" s="53"/>
      <c r="G2252" s="53"/>
    </row>
    <row r="2253" spans="3:7" x14ac:dyDescent="0.3">
      <c r="C2253" s="54"/>
      <c r="D2253" s="54"/>
      <c r="E2253" s="53"/>
      <c r="F2253" s="53"/>
      <c r="G2253" s="53"/>
    </row>
    <row r="2254" spans="3:7" x14ac:dyDescent="0.3">
      <c r="C2254" s="54"/>
      <c r="D2254" s="54"/>
      <c r="E2254" s="53"/>
      <c r="F2254" s="53"/>
      <c r="G2254" s="53"/>
    </row>
    <row r="2255" spans="3:7" x14ac:dyDescent="0.3">
      <c r="C2255" s="54"/>
      <c r="D2255" s="54"/>
      <c r="E2255" s="53"/>
      <c r="F2255" s="53"/>
      <c r="G2255" s="53"/>
    </row>
    <row r="2256" spans="3:7" x14ac:dyDescent="0.3">
      <c r="C2256" s="54"/>
      <c r="D2256" s="54"/>
      <c r="E2256" s="53"/>
      <c r="F2256" s="53"/>
      <c r="G2256" s="53"/>
    </row>
    <row r="2257" spans="3:9" x14ac:dyDescent="0.3">
      <c r="C2257" s="54"/>
      <c r="D2257" s="54"/>
      <c r="E2257" s="53"/>
      <c r="F2257" s="53"/>
      <c r="G2257" s="53"/>
    </row>
    <row r="2258" spans="3:9" x14ac:dyDescent="0.3">
      <c r="C2258" s="54"/>
      <c r="D2258" s="54"/>
      <c r="E2258" s="53"/>
      <c r="F2258" s="53"/>
      <c r="G2258" s="53"/>
    </row>
    <row r="2259" spans="3:9" x14ac:dyDescent="0.3">
      <c r="C2259" s="54"/>
      <c r="D2259" s="54"/>
      <c r="E2259" s="53"/>
      <c r="F2259" s="53"/>
      <c r="G2259" s="53"/>
    </row>
    <row r="2260" spans="3:9" x14ac:dyDescent="0.3">
      <c r="C2260" s="54"/>
      <c r="D2260" s="54"/>
      <c r="E2260" s="53"/>
      <c r="F2260" s="53"/>
      <c r="G2260" s="53"/>
    </row>
    <row r="2261" spans="3:9" x14ac:dyDescent="0.3">
      <c r="C2261" s="54"/>
      <c r="D2261" s="54"/>
      <c r="E2261" s="53"/>
      <c r="F2261" s="53"/>
      <c r="G2261" s="53"/>
    </row>
    <row r="2262" spans="3:9" x14ac:dyDescent="0.3">
      <c r="C2262" s="54"/>
      <c r="D2262" s="54"/>
      <c r="E2262" s="53"/>
      <c r="F2262" s="53"/>
      <c r="G2262" s="53"/>
    </row>
    <row r="2263" spans="3:9" x14ac:dyDescent="0.3">
      <c r="C2263" s="54"/>
      <c r="D2263" s="54"/>
      <c r="E2263" s="53"/>
      <c r="F2263" s="53"/>
      <c r="G2263" s="53"/>
    </row>
    <row r="2264" spans="3:9" x14ac:dyDescent="0.3">
      <c r="C2264" s="54"/>
      <c r="D2264" s="54"/>
      <c r="E2264" s="53"/>
      <c r="F2264" s="53"/>
      <c r="G2264" s="53"/>
    </row>
    <row r="2265" spans="3:9" x14ac:dyDescent="0.3">
      <c r="C2265" s="54"/>
      <c r="D2265" s="54"/>
      <c r="E2265" s="53"/>
      <c r="F2265" s="53"/>
      <c r="G2265" s="53"/>
    </row>
    <row r="2266" spans="3:9" x14ac:dyDescent="0.3">
      <c r="C2266" s="54"/>
      <c r="D2266" s="54"/>
      <c r="E2266" s="53"/>
      <c r="F2266" s="53"/>
      <c r="G2266" s="53"/>
    </row>
    <row r="2267" spans="3:9" x14ac:dyDescent="0.3">
      <c r="C2267" s="54"/>
      <c r="D2267" s="54"/>
      <c r="E2267" s="53"/>
      <c r="F2267" s="53"/>
      <c r="G2267" s="53"/>
    </row>
    <row r="2268" spans="3:9" x14ac:dyDescent="0.3">
      <c r="C2268" s="54"/>
      <c r="D2268" s="54"/>
      <c r="E2268" s="53"/>
      <c r="F2268" s="53"/>
      <c r="G2268" s="53"/>
    </row>
    <row r="2269" spans="3:9" x14ac:dyDescent="0.3">
      <c r="C2269" s="54"/>
      <c r="D2269" s="54"/>
      <c r="E2269" s="53"/>
      <c r="F2269" s="53"/>
      <c r="G2269" s="53"/>
    </row>
    <row r="2270" spans="3:9" x14ac:dyDescent="0.3">
      <c r="C2270" s="52"/>
      <c r="D2270" s="52"/>
      <c r="E2270" s="52"/>
      <c r="F2270" s="52"/>
      <c r="G2270" s="52"/>
      <c r="I2270" s="51"/>
    </row>
    <row r="2271" spans="3:9" x14ac:dyDescent="0.3">
      <c r="I2271" s="26"/>
    </row>
  </sheetData>
  <autoFilter ref="A5:H2269" xr:uid="{00000000-0001-0000-0000-000000000000}"/>
  <mergeCells count="2">
    <mergeCell ref="A2:K2"/>
    <mergeCell ref="A3:K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4CBEE-76D5-41F2-8465-714DAAA6A9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H2:H4</xm:sqref>
        </x14:conditionalFormatting>
        <x14:conditionalFormatting xmlns:xm="http://schemas.microsoft.com/office/excel/2006/main">
          <x14:cfRule type="iconSet" priority="29" id="{A861CD24-36FE-4D7F-AFA2-B0478EA65B2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H6:H409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37"/>
  <sheetViews>
    <sheetView showGridLines="0" zoomScaleNormal="100" workbookViewId="0">
      <selection activeCell="B15" sqref="B15"/>
    </sheetView>
  </sheetViews>
  <sheetFormatPr baseColWidth="10" defaultColWidth="11.44140625" defaultRowHeight="13.8" x14ac:dyDescent="0.25"/>
  <cols>
    <col min="1" max="1" width="11.5546875" style="6" customWidth="1"/>
    <col min="2" max="2" width="27.44140625" style="6" customWidth="1"/>
    <col min="3" max="3" width="0.33203125" style="6" hidden="1" customWidth="1"/>
    <col min="4" max="4" width="8" style="32" customWidth="1"/>
    <col min="5" max="5" width="14.109375" style="34" customWidth="1"/>
    <col min="6" max="6" width="25.33203125" style="6" customWidth="1"/>
    <col min="7" max="7" width="20.6640625" style="9" customWidth="1"/>
    <col min="8" max="8" width="20.44140625" style="9" customWidth="1"/>
    <col min="9" max="9" width="21.6640625" style="9" hidden="1" customWidth="1"/>
    <col min="10" max="10" width="18" style="9" hidden="1" customWidth="1"/>
    <col min="11" max="11" width="19.6640625" style="9" hidden="1" customWidth="1"/>
    <col min="12" max="12" width="16.33203125" style="9" hidden="1" customWidth="1"/>
    <col min="13" max="13" width="20.33203125" style="9" customWidth="1"/>
    <col min="14" max="14" width="19.33203125" style="9" customWidth="1"/>
    <col min="15" max="15" width="19.109375" style="9" customWidth="1"/>
    <col min="16" max="16" width="12.33203125" style="64" customWidth="1"/>
    <col min="17" max="17" width="12.109375" style="6" customWidth="1"/>
    <col min="18" max="18" width="28.6640625" style="6" bestFit="1" customWidth="1"/>
    <col min="19" max="19" width="19" style="6" bestFit="1" customWidth="1"/>
    <col min="20" max="20" width="17.88671875" style="6" bestFit="1" customWidth="1"/>
    <col min="21" max="16384" width="11.44140625" style="6"/>
  </cols>
  <sheetData>
    <row r="2" spans="1:16" ht="12.6" x14ac:dyDescent="0.2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12.6" x14ac:dyDescent="0.2">
      <c r="A3" s="112" t="s">
        <v>775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25.5" customHeight="1" x14ac:dyDescent="0.25">
      <c r="A4" s="5"/>
      <c r="B4" s="5"/>
      <c r="C4" s="5"/>
      <c r="D4" s="31"/>
      <c r="E4" s="33"/>
      <c r="F4" s="5"/>
      <c r="G4" s="8"/>
      <c r="H4" s="8"/>
      <c r="I4" s="8"/>
      <c r="J4" s="8"/>
      <c r="K4" s="8"/>
      <c r="L4" s="8"/>
      <c r="M4" s="8"/>
      <c r="N4" s="8"/>
      <c r="O4" s="8"/>
      <c r="P4" s="65"/>
    </row>
    <row r="5" spans="1:16" ht="25.2" x14ac:dyDescent="0.2">
      <c r="A5" s="37" t="s">
        <v>676</v>
      </c>
      <c r="B5" s="37" t="s">
        <v>677</v>
      </c>
      <c r="C5" s="24" t="s">
        <v>678</v>
      </c>
      <c r="D5" s="38" t="s">
        <v>679</v>
      </c>
      <c r="E5" s="39" t="s">
        <v>1</v>
      </c>
      <c r="F5" s="37" t="s">
        <v>773</v>
      </c>
      <c r="G5" s="35" t="s">
        <v>3</v>
      </c>
      <c r="H5" s="35" t="s">
        <v>4</v>
      </c>
      <c r="I5" s="36" t="s">
        <v>680</v>
      </c>
      <c r="J5" s="36" t="s">
        <v>681</v>
      </c>
      <c r="K5" s="36" t="s">
        <v>682</v>
      </c>
      <c r="L5" s="36" t="s">
        <v>683</v>
      </c>
      <c r="M5" s="35" t="s">
        <v>5</v>
      </c>
      <c r="N5" s="35" t="s">
        <v>6</v>
      </c>
      <c r="O5" s="36" t="s">
        <v>7</v>
      </c>
      <c r="P5" s="66" t="s">
        <v>8</v>
      </c>
    </row>
    <row r="6" spans="1:16" x14ac:dyDescent="0.2">
      <c r="A6" s="81" t="s">
        <v>684</v>
      </c>
      <c r="B6" s="82" t="s">
        <v>774</v>
      </c>
      <c r="C6" s="82" t="str">
        <f>+CONCATENATE(A6," ",B6)</f>
        <v>213 Ministerio de Cultura Juventud</v>
      </c>
      <c r="D6" s="83" t="s">
        <v>685</v>
      </c>
      <c r="E6" s="82" t="s">
        <v>686</v>
      </c>
      <c r="F6" s="82" t="s">
        <v>686</v>
      </c>
      <c r="G6" s="84">
        <f>+G7+G119+G217+G327+G413+G493+G560+G642+G717+G778+G864+G943+G1023+G1122+G1196+G1303+G1402+G1493+G1584+G1684</f>
        <v>49205644842</v>
      </c>
      <c r="H6" s="84">
        <f t="shared" ref="H6:O6" si="0">+H7+H119+H217+H327+H413+H493+H560+H642+H717+H778+H864+H943+H1023+H1122+H1196+H1303+H1402+H1493+H1584+H1684</f>
        <v>48994626030.300003</v>
      </c>
      <c r="I6" s="84">
        <f t="shared" si="0"/>
        <v>48994626030.300003</v>
      </c>
      <c r="J6" s="84">
        <f t="shared" si="0"/>
        <v>0</v>
      </c>
      <c r="K6" s="84">
        <f t="shared" si="0"/>
        <v>114458781.98</v>
      </c>
      <c r="L6" s="84">
        <f t="shared" si="0"/>
        <v>0</v>
      </c>
      <c r="M6" s="84">
        <f t="shared" si="0"/>
        <v>45286309468.460007</v>
      </c>
      <c r="N6" s="84">
        <f t="shared" si="0"/>
        <v>44329728798.43</v>
      </c>
      <c r="O6" s="84">
        <f t="shared" si="0"/>
        <v>3593857779.8599997</v>
      </c>
      <c r="P6" s="85">
        <f>+IFERROR(M6/H6,0)</f>
        <v>0.9243117692224726</v>
      </c>
    </row>
    <row r="7" spans="1:16" ht="14.4" x14ac:dyDescent="0.2">
      <c r="A7" s="100" t="s">
        <v>687</v>
      </c>
      <c r="B7" s="100" t="s">
        <v>688</v>
      </c>
      <c r="C7" s="98" t="str">
        <f t="shared" ref="C7:C69" si="1">+CONCATENATE(A7," ",B7)</f>
        <v>21374900 ACTIVIDADES CENTRALES</v>
      </c>
      <c r="D7" s="100" t="s">
        <v>685</v>
      </c>
      <c r="E7" s="100" t="s">
        <v>686</v>
      </c>
      <c r="F7" s="100" t="s">
        <v>686</v>
      </c>
      <c r="G7" s="101">
        <v>9499120103</v>
      </c>
      <c r="H7" s="101">
        <v>9355978711.5</v>
      </c>
      <c r="I7" s="46">
        <v>9355978711.5</v>
      </c>
      <c r="J7" s="46">
        <v>0</v>
      </c>
      <c r="K7" s="46">
        <v>93388955.510000005</v>
      </c>
      <c r="L7" s="46">
        <v>0</v>
      </c>
      <c r="M7" s="101">
        <v>8811527606.6499996</v>
      </c>
      <c r="N7" s="101">
        <v>8557619489.3199997</v>
      </c>
      <c r="O7" s="101">
        <v>451062149.33999997</v>
      </c>
      <c r="P7" s="94">
        <f>+IFERROR(M7/H7,0)</f>
        <v>0.94180714582208458</v>
      </c>
    </row>
    <row r="8" spans="1:16" ht="14.4" x14ac:dyDescent="0.2">
      <c r="A8" s="47" t="s">
        <v>687</v>
      </c>
      <c r="B8" s="47" t="s">
        <v>688</v>
      </c>
      <c r="C8" s="89" t="str">
        <f t="shared" si="1"/>
        <v>21374900 ACTIVIDADES CENTRALES</v>
      </c>
      <c r="D8" s="47" t="s">
        <v>685</v>
      </c>
      <c r="E8" s="47" t="s">
        <v>10</v>
      </c>
      <c r="F8" s="47" t="s">
        <v>11</v>
      </c>
      <c r="G8" s="46">
        <v>3521041243</v>
      </c>
      <c r="H8" s="46">
        <v>3377170173.5</v>
      </c>
      <c r="I8" s="46">
        <v>3377170173.5</v>
      </c>
      <c r="J8" s="46">
        <v>0</v>
      </c>
      <c r="K8" s="46">
        <v>0</v>
      </c>
      <c r="L8" s="46">
        <v>0</v>
      </c>
      <c r="M8" s="46">
        <v>3197904572.9699998</v>
      </c>
      <c r="N8" s="46">
        <v>3197904572.9699998</v>
      </c>
      <c r="O8" s="46">
        <v>179265600.53</v>
      </c>
      <c r="P8" s="90">
        <f t="shared" ref="P8:P69" si="2">+IFERROR(M8/H8,0)</f>
        <v>0.94691839874204076</v>
      </c>
    </row>
    <row r="9" spans="1:16" ht="14.4" x14ac:dyDescent="0.2">
      <c r="A9" s="47" t="s">
        <v>687</v>
      </c>
      <c r="B9" s="47" t="s">
        <v>688</v>
      </c>
      <c r="C9" s="72" t="str">
        <f t="shared" si="1"/>
        <v>21374900 ACTIVIDADES CENTRALES</v>
      </c>
      <c r="D9" s="47" t="s">
        <v>685</v>
      </c>
      <c r="E9" s="47" t="s">
        <v>12</v>
      </c>
      <c r="F9" s="47" t="s">
        <v>13</v>
      </c>
      <c r="G9" s="46">
        <v>1590513028</v>
      </c>
      <c r="H9" s="46">
        <v>1624251255.5</v>
      </c>
      <c r="I9" s="46">
        <v>1624251255.5</v>
      </c>
      <c r="J9" s="46">
        <v>0</v>
      </c>
      <c r="K9" s="46">
        <v>0</v>
      </c>
      <c r="L9" s="46">
        <v>0</v>
      </c>
      <c r="M9" s="46">
        <v>1551984546.6700001</v>
      </c>
      <c r="N9" s="46">
        <v>1551984546.6700001</v>
      </c>
      <c r="O9" s="46">
        <v>72266708.829999998</v>
      </c>
      <c r="P9" s="79">
        <f t="shared" si="2"/>
        <v>0.95550767863943942</v>
      </c>
    </row>
    <row r="10" spans="1:16" ht="14.4" x14ac:dyDescent="0.2">
      <c r="A10" s="47" t="s">
        <v>687</v>
      </c>
      <c r="B10" s="47" t="s">
        <v>688</v>
      </c>
      <c r="C10" s="72" t="str">
        <f t="shared" si="1"/>
        <v>21374900 ACTIVIDADES CENTRALES</v>
      </c>
      <c r="D10" s="47" t="s">
        <v>685</v>
      </c>
      <c r="E10" s="47" t="s">
        <v>14</v>
      </c>
      <c r="F10" s="47" t="s">
        <v>15</v>
      </c>
      <c r="G10" s="46">
        <v>1580513028</v>
      </c>
      <c r="H10" s="46">
        <v>1614251255.5</v>
      </c>
      <c r="I10" s="46">
        <v>1614251255.5</v>
      </c>
      <c r="J10" s="46">
        <v>0</v>
      </c>
      <c r="K10" s="46">
        <v>0</v>
      </c>
      <c r="L10" s="46">
        <v>0</v>
      </c>
      <c r="M10" s="46">
        <v>1546911071.6700001</v>
      </c>
      <c r="N10" s="46">
        <v>1546911071.6700001</v>
      </c>
      <c r="O10" s="46">
        <v>67340183.829999998</v>
      </c>
      <c r="P10" s="79">
        <f t="shared" si="2"/>
        <v>0.95828395139817202</v>
      </c>
    </row>
    <row r="11" spans="1:16" ht="14.4" x14ac:dyDescent="0.2">
      <c r="A11" s="47" t="s">
        <v>687</v>
      </c>
      <c r="B11" s="47" t="s">
        <v>688</v>
      </c>
      <c r="C11" s="72" t="str">
        <f t="shared" si="1"/>
        <v>21374900 ACTIVIDADES CENTRALES</v>
      </c>
      <c r="D11" s="47" t="s">
        <v>685</v>
      </c>
      <c r="E11" s="47" t="s">
        <v>18</v>
      </c>
      <c r="F11" s="47" t="s">
        <v>19</v>
      </c>
      <c r="G11" s="46">
        <v>10000000</v>
      </c>
      <c r="H11" s="46">
        <v>10000000</v>
      </c>
      <c r="I11" s="46">
        <v>10000000</v>
      </c>
      <c r="J11" s="46">
        <v>0</v>
      </c>
      <c r="K11" s="46">
        <v>0</v>
      </c>
      <c r="L11" s="46">
        <v>0</v>
      </c>
      <c r="M11" s="46">
        <v>5073475</v>
      </c>
      <c r="N11" s="46">
        <v>5073475</v>
      </c>
      <c r="O11" s="46">
        <v>4926525</v>
      </c>
      <c r="P11" s="79">
        <f t="shared" si="2"/>
        <v>0.50734749999999995</v>
      </c>
    </row>
    <row r="12" spans="1:16" ht="14.4" x14ac:dyDescent="0.2">
      <c r="A12" s="47" t="s">
        <v>687</v>
      </c>
      <c r="B12" s="47" t="s">
        <v>688</v>
      </c>
      <c r="C12" s="72" t="str">
        <f t="shared" si="1"/>
        <v>21374900 ACTIVIDADES CENTRALES</v>
      </c>
      <c r="D12" s="47" t="s">
        <v>685</v>
      </c>
      <c r="E12" s="47" t="s">
        <v>20</v>
      </c>
      <c r="F12" s="47" t="s">
        <v>21</v>
      </c>
      <c r="G12" s="46">
        <v>20000000</v>
      </c>
      <c r="H12" s="46">
        <v>20000000</v>
      </c>
      <c r="I12" s="46">
        <v>20000000</v>
      </c>
      <c r="J12" s="46">
        <v>0</v>
      </c>
      <c r="K12" s="46">
        <v>0</v>
      </c>
      <c r="L12" s="46">
        <v>0</v>
      </c>
      <c r="M12" s="46">
        <v>19985790.579999998</v>
      </c>
      <c r="N12" s="46">
        <v>19985790.579999998</v>
      </c>
      <c r="O12" s="46">
        <v>14209.42</v>
      </c>
      <c r="P12" s="79">
        <f t="shared" si="2"/>
        <v>0.9992895289999999</v>
      </c>
    </row>
    <row r="13" spans="1:16" ht="14.4" x14ac:dyDescent="0.2">
      <c r="A13" s="47" t="s">
        <v>687</v>
      </c>
      <c r="B13" s="47" t="s">
        <v>688</v>
      </c>
      <c r="C13" s="72" t="str">
        <f t="shared" si="1"/>
        <v>21374900 ACTIVIDADES CENTRALES</v>
      </c>
      <c r="D13" s="47" t="s">
        <v>685</v>
      </c>
      <c r="E13" s="47" t="s">
        <v>22</v>
      </c>
      <c r="F13" s="47" t="s">
        <v>23</v>
      </c>
      <c r="G13" s="46">
        <v>20000000</v>
      </c>
      <c r="H13" s="46">
        <v>20000000</v>
      </c>
      <c r="I13" s="46">
        <v>20000000</v>
      </c>
      <c r="J13" s="46">
        <v>0</v>
      </c>
      <c r="K13" s="46">
        <v>0</v>
      </c>
      <c r="L13" s="46">
        <v>0</v>
      </c>
      <c r="M13" s="46">
        <v>19985790.579999998</v>
      </c>
      <c r="N13" s="46">
        <v>19985790.579999998</v>
      </c>
      <c r="O13" s="46">
        <v>14209.42</v>
      </c>
      <c r="P13" s="79">
        <f t="shared" si="2"/>
        <v>0.9992895289999999</v>
      </c>
    </row>
    <row r="14" spans="1:16" ht="14.4" x14ac:dyDescent="0.2">
      <c r="A14" s="47" t="s">
        <v>687</v>
      </c>
      <c r="B14" s="47" t="s">
        <v>688</v>
      </c>
      <c r="C14" s="72" t="str">
        <f t="shared" si="1"/>
        <v>21374900 ACTIVIDADES CENTRALES</v>
      </c>
      <c r="D14" s="47" t="s">
        <v>685</v>
      </c>
      <c r="E14" s="47" t="s">
        <v>26</v>
      </c>
      <c r="F14" s="47" t="s">
        <v>27</v>
      </c>
      <c r="G14" s="46">
        <v>1295520669</v>
      </c>
      <c r="H14" s="46">
        <v>1128033903</v>
      </c>
      <c r="I14" s="46">
        <v>1128033903</v>
      </c>
      <c r="J14" s="46">
        <v>0</v>
      </c>
      <c r="K14" s="46">
        <v>0</v>
      </c>
      <c r="L14" s="46">
        <v>0</v>
      </c>
      <c r="M14" s="46">
        <v>1046299872.96</v>
      </c>
      <c r="N14" s="46">
        <v>1046299872.96</v>
      </c>
      <c r="O14" s="46">
        <v>81734030.040000007</v>
      </c>
      <c r="P14" s="79">
        <f t="shared" si="2"/>
        <v>0.9275429312695046</v>
      </c>
    </row>
    <row r="15" spans="1:16" ht="14.4" x14ac:dyDescent="0.2">
      <c r="A15" s="47" t="s">
        <v>687</v>
      </c>
      <c r="B15" s="47" t="s">
        <v>688</v>
      </c>
      <c r="C15" s="72" t="str">
        <f t="shared" si="1"/>
        <v>21374900 ACTIVIDADES CENTRALES</v>
      </c>
      <c r="D15" s="47" t="s">
        <v>685</v>
      </c>
      <c r="E15" s="47" t="s">
        <v>28</v>
      </c>
      <c r="F15" s="47" t="s">
        <v>29</v>
      </c>
      <c r="G15" s="46">
        <v>380800000</v>
      </c>
      <c r="H15" s="46">
        <v>302600000</v>
      </c>
      <c r="I15" s="46">
        <v>302600000</v>
      </c>
      <c r="J15" s="46">
        <v>0</v>
      </c>
      <c r="K15" s="46">
        <v>0</v>
      </c>
      <c r="L15" s="46">
        <v>0</v>
      </c>
      <c r="M15" s="46">
        <v>280152042.37</v>
      </c>
      <c r="N15" s="46">
        <v>280152042.37</v>
      </c>
      <c r="O15" s="46">
        <v>22447957.629999999</v>
      </c>
      <c r="P15" s="79">
        <f t="shared" si="2"/>
        <v>0.92581639910773295</v>
      </c>
    </row>
    <row r="16" spans="1:16" ht="14.4" x14ac:dyDescent="0.2">
      <c r="A16" s="47" t="s">
        <v>687</v>
      </c>
      <c r="B16" s="47" t="s">
        <v>688</v>
      </c>
      <c r="C16" s="72" t="str">
        <f t="shared" si="1"/>
        <v>21374900 ACTIVIDADES CENTRALES</v>
      </c>
      <c r="D16" s="47" t="s">
        <v>685</v>
      </c>
      <c r="E16" s="47" t="s">
        <v>30</v>
      </c>
      <c r="F16" s="47" t="s">
        <v>31</v>
      </c>
      <c r="G16" s="46">
        <v>400205512</v>
      </c>
      <c r="H16" s="46">
        <v>341205512</v>
      </c>
      <c r="I16" s="46">
        <v>341205512</v>
      </c>
      <c r="J16" s="46">
        <v>0</v>
      </c>
      <c r="K16" s="46">
        <v>0</v>
      </c>
      <c r="L16" s="46">
        <v>0</v>
      </c>
      <c r="M16" s="46">
        <v>311756043.44</v>
      </c>
      <c r="N16" s="46">
        <v>311756043.44</v>
      </c>
      <c r="O16" s="46">
        <v>29449468.559999999</v>
      </c>
      <c r="P16" s="79">
        <f t="shared" si="2"/>
        <v>0.91368993898316619</v>
      </c>
    </row>
    <row r="17" spans="1:16" ht="14.4" x14ac:dyDescent="0.2">
      <c r="A17" s="47" t="s">
        <v>687</v>
      </c>
      <c r="B17" s="47" t="s">
        <v>688</v>
      </c>
      <c r="C17" s="72" t="str">
        <f t="shared" si="1"/>
        <v>21374900 ACTIVIDADES CENTRALES</v>
      </c>
      <c r="D17" s="47" t="s">
        <v>685</v>
      </c>
      <c r="E17" s="47" t="s">
        <v>32</v>
      </c>
      <c r="F17" s="47" t="s">
        <v>33</v>
      </c>
      <c r="G17" s="46">
        <v>223736769</v>
      </c>
      <c r="H17" s="46">
        <v>219450003</v>
      </c>
      <c r="I17" s="46">
        <v>219450003</v>
      </c>
      <c r="J17" s="46">
        <v>0</v>
      </c>
      <c r="K17" s="46">
        <v>0</v>
      </c>
      <c r="L17" s="46">
        <v>0</v>
      </c>
      <c r="M17" s="46">
        <v>201074185.59</v>
      </c>
      <c r="N17" s="46">
        <v>201074185.59</v>
      </c>
      <c r="O17" s="46">
        <v>18375817.41</v>
      </c>
      <c r="P17" s="79">
        <f t="shared" si="2"/>
        <v>0.9162642189164153</v>
      </c>
    </row>
    <row r="18" spans="1:16" ht="14.4" x14ac:dyDescent="0.2">
      <c r="A18" s="47" t="s">
        <v>687</v>
      </c>
      <c r="B18" s="47" t="s">
        <v>688</v>
      </c>
      <c r="C18" s="72" t="str">
        <f t="shared" si="1"/>
        <v>21374900 ACTIVIDADES CENTRALES</v>
      </c>
      <c r="D18" s="47" t="s">
        <v>685</v>
      </c>
      <c r="E18" s="47" t="s">
        <v>34</v>
      </c>
      <c r="F18" s="47" t="s">
        <v>35</v>
      </c>
      <c r="G18" s="46">
        <v>190478388</v>
      </c>
      <c r="H18" s="46">
        <v>178478388</v>
      </c>
      <c r="I18" s="46">
        <v>178478388</v>
      </c>
      <c r="J18" s="46">
        <v>0</v>
      </c>
      <c r="K18" s="46">
        <v>0</v>
      </c>
      <c r="L18" s="46">
        <v>0</v>
      </c>
      <c r="M18" s="46">
        <v>175621421.08000001</v>
      </c>
      <c r="N18" s="46">
        <v>175621421.08000001</v>
      </c>
      <c r="O18" s="46">
        <v>2856966.92</v>
      </c>
      <c r="P18" s="79">
        <f t="shared" si="2"/>
        <v>0.98399264498063488</v>
      </c>
    </row>
    <row r="19" spans="1:16" ht="14.4" x14ac:dyDescent="0.2">
      <c r="A19" s="47" t="s">
        <v>687</v>
      </c>
      <c r="B19" s="47" t="s">
        <v>688</v>
      </c>
      <c r="C19" s="72" t="str">
        <f t="shared" si="1"/>
        <v>21374900 ACTIVIDADES CENTRALES</v>
      </c>
      <c r="D19" s="47" t="s">
        <v>685</v>
      </c>
      <c r="E19" s="47" t="s">
        <v>36</v>
      </c>
      <c r="F19" s="47" t="s">
        <v>37</v>
      </c>
      <c r="G19" s="46">
        <v>100300000</v>
      </c>
      <c r="H19" s="46">
        <v>86300000</v>
      </c>
      <c r="I19" s="46">
        <v>86300000</v>
      </c>
      <c r="J19" s="46">
        <v>0</v>
      </c>
      <c r="K19" s="46">
        <v>0</v>
      </c>
      <c r="L19" s="46">
        <v>0</v>
      </c>
      <c r="M19" s="46">
        <v>77696180.480000004</v>
      </c>
      <c r="N19" s="46">
        <v>77696180.480000004</v>
      </c>
      <c r="O19" s="46">
        <v>8603819.5199999996</v>
      </c>
      <c r="P19" s="79">
        <f t="shared" si="2"/>
        <v>0.90030336593279259</v>
      </c>
    </row>
    <row r="20" spans="1:16" ht="14.4" x14ac:dyDescent="0.2">
      <c r="A20" s="47" t="s">
        <v>687</v>
      </c>
      <c r="B20" s="47" t="s">
        <v>688</v>
      </c>
      <c r="C20" s="72" t="str">
        <f t="shared" si="1"/>
        <v>21374900 ACTIVIDADES CENTRALES</v>
      </c>
      <c r="D20" s="47" t="s">
        <v>685</v>
      </c>
      <c r="E20" s="47" t="s">
        <v>38</v>
      </c>
      <c r="F20" s="47" t="s">
        <v>39</v>
      </c>
      <c r="G20" s="46">
        <v>262713451</v>
      </c>
      <c r="H20" s="46">
        <v>257695928</v>
      </c>
      <c r="I20" s="46">
        <v>257695928</v>
      </c>
      <c r="J20" s="46">
        <v>0</v>
      </c>
      <c r="K20" s="46">
        <v>0</v>
      </c>
      <c r="L20" s="46">
        <v>0</v>
      </c>
      <c r="M20" s="46">
        <v>246281380</v>
      </c>
      <c r="N20" s="46">
        <v>246281380</v>
      </c>
      <c r="O20" s="46">
        <v>11414548</v>
      </c>
      <c r="P20" s="79">
        <f t="shared" si="2"/>
        <v>0.95570536139787199</v>
      </c>
    </row>
    <row r="21" spans="1:16" ht="14.4" x14ac:dyDescent="0.2">
      <c r="A21" s="47" t="s">
        <v>687</v>
      </c>
      <c r="B21" s="47" t="s">
        <v>688</v>
      </c>
      <c r="C21" s="72" t="str">
        <f t="shared" si="1"/>
        <v>21374900 ACTIVIDADES CENTRALES</v>
      </c>
      <c r="D21" s="47" t="s">
        <v>685</v>
      </c>
      <c r="E21" s="47" t="s">
        <v>40</v>
      </c>
      <c r="F21" s="47" t="s">
        <v>41</v>
      </c>
      <c r="G21" s="46">
        <v>249240966</v>
      </c>
      <c r="H21" s="46">
        <v>244480752</v>
      </c>
      <c r="I21" s="46">
        <v>244480752</v>
      </c>
      <c r="J21" s="46">
        <v>0</v>
      </c>
      <c r="K21" s="46">
        <v>0</v>
      </c>
      <c r="L21" s="46">
        <v>0</v>
      </c>
      <c r="M21" s="46">
        <v>233563033</v>
      </c>
      <c r="N21" s="46">
        <v>233563033</v>
      </c>
      <c r="O21" s="46">
        <v>10917719</v>
      </c>
      <c r="P21" s="79">
        <f t="shared" si="2"/>
        <v>0.95534323700051449</v>
      </c>
    </row>
    <row r="22" spans="1:16" ht="14.4" x14ac:dyDescent="0.2">
      <c r="A22" s="47" t="s">
        <v>687</v>
      </c>
      <c r="B22" s="47" t="s">
        <v>688</v>
      </c>
      <c r="C22" s="72" t="str">
        <f t="shared" si="1"/>
        <v>21374900 ACTIVIDADES CENTRALES</v>
      </c>
      <c r="D22" s="47" t="s">
        <v>685</v>
      </c>
      <c r="E22" s="47" t="s">
        <v>61</v>
      </c>
      <c r="F22" s="47" t="s">
        <v>62</v>
      </c>
      <c r="G22" s="46">
        <v>13472485</v>
      </c>
      <c r="H22" s="46">
        <v>13215176</v>
      </c>
      <c r="I22" s="46">
        <v>13215176</v>
      </c>
      <c r="J22" s="46">
        <v>0</v>
      </c>
      <c r="K22" s="46">
        <v>0</v>
      </c>
      <c r="L22" s="46">
        <v>0</v>
      </c>
      <c r="M22" s="46">
        <v>12718347</v>
      </c>
      <c r="N22" s="46">
        <v>12718347</v>
      </c>
      <c r="O22" s="46">
        <v>496829</v>
      </c>
      <c r="P22" s="79">
        <f t="shared" si="2"/>
        <v>0.96240466263937763</v>
      </c>
    </row>
    <row r="23" spans="1:16" ht="14.4" x14ac:dyDescent="0.2">
      <c r="A23" s="47" t="s">
        <v>687</v>
      </c>
      <c r="B23" s="47" t="s">
        <v>688</v>
      </c>
      <c r="C23" s="72" t="str">
        <f t="shared" si="1"/>
        <v>21374900 ACTIVIDADES CENTRALES</v>
      </c>
      <c r="D23" s="47" t="s">
        <v>685</v>
      </c>
      <c r="E23" s="47" t="s">
        <v>83</v>
      </c>
      <c r="F23" s="47" t="s">
        <v>84</v>
      </c>
      <c r="G23" s="46">
        <v>352294095</v>
      </c>
      <c r="H23" s="46">
        <v>347189087</v>
      </c>
      <c r="I23" s="46">
        <v>347189087</v>
      </c>
      <c r="J23" s="46">
        <v>0</v>
      </c>
      <c r="K23" s="46">
        <v>0</v>
      </c>
      <c r="L23" s="46">
        <v>0</v>
      </c>
      <c r="M23" s="46">
        <v>333352982.75999999</v>
      </c>
      <c r="N23" s="46">
        <v>333352982.75999999</v>
      </c>
      <c r="O23" s="46">
        <v>13836104.24</v>
      </c>
      <c r="P23" s="79">
        <f t="shared" si="2"/>
        <v>0.96014821675544193</v>
      </c>
    </row>
    <row r="24" spans="1:16" ht="14.4" x14ac:dyDescent="0.2">
      <c r="A24" s="47" t="s">
        <v>687</v>
      </c>
      <c r="B24" s="47" t="s">
        <v>688</v>
      </c>
      <c r="C24" s="72" t="str">
        <f t="shared" si="1"/>
        <v>21374900 ACTIVIDADES CENTRALES</v>
      </c>
      <c r="D24" s="47" t="s">
        <v>685</v>
      </c>
      <c r="E24" s="47" t="s">
        <v>85</v>
      </c>
      <c r="F24" s="47" t="s">
        <v>86</v>
      </c>
      <c r="G24" s="46">
        <v>146041733</v>
      </c>
      <c r="H24" s="46">
        <v>143252505</v>
      </c>
      <c r="I24" s="46">
        <v>143252505</v>
      </c>
      <c r="J24" s="46">
        <v>0</v>
      </c>
      <c r="K24" s="46">
        <v>0</v>
      </c>
      <c r="L24" s="46">
        <v>0</v>
      </c>
      <c r="M24" s="46">
        <v>136832501</v>
      </c>
      <c r="N24" s="46">
        <v>136832501</v>
      </c>
      <c r="O24" s="46">
        <v>6420004</v>
      </c>
      <c r="P24" s="79">
        <f t="shared" si="2"/>
        <v>0.9551840018434582</v>
      </c>
    </row>
    <row r="25" spans="1:16" ht="14.4" x14ac:dyDescent="0.2">
      <c r="A25" s="47" t="s">
        <v>687</v>
      </c>
      <c r="B25" s="47" t="s">
        <v>688</v>
      </c>
      <c r="C25" s="72" t="str">
        <f t="shared" si="1"/>
        <v>21374900 ACTIVIDADES CENTRALES</v>
      </c>
      <c r="D25" s="47" t="s">
        <v>685</v>
      </c>
      <c r="E25" s="47" t="s">
        <v>106</v>
      </c>
      <c r="F25" s="47" t="s">
        <v>107</v>
      </c>
      <c r="G25" s="46">
        <v>80834908</v>
      </c>
      <c r="H25" s="46">
        <v>79291055</v>
      </c>
      <c r="I25" s="46">
        <v>79291055</v>
      </c>
      <c r="J25" s="46">
        <v>0</v>
      </c>
      <c r="K25" s="46">
        <v>0</v>
      </c>
      <c r="L25" s="46">
        <v>0</v>
      </c>
      <c r="M25" s="46">
        <v>75049090</v>
      </c>
      <c r="N25" s="46">
        <v>75049090</v>
      </c>
      <c r="O25" s="46">
        <v>4241965</v>
      </c>
      <c r="P25" s="79">
        <f t="shared" si="2"/>
        <v>0.94650134242759165</v>
      </c>
    </row>
    <row r="26" spans="1:16" ht="14.4" x14ac:dyDescent="0.2">
      <c r="A26" s="47" t="s">
        <v>687</v>
      </c>
      <c r="B26" s="47" t="s">
        <v>688</v>
      </c>
      <c r="C26" s="72" t="str">
        <f t="shared" si="1"/>
        <v>21374900 ACTIVIDADES CENTRALES</v>
      </c>
      <c r="D26" s="47" t="s">
        <v>685</v>
      </c>
      <c r="E26" s="47" t="s">
        <v>127</v>
      </c>
      <c r="F26" s="47" t="s">
        <v>128</v>
      </c>
      <c r="G26" s="46">
        <v>40417454</v>
      </c>
      <c r="H26" s="46">
        <v>39645527</v>
      </c>
      <c r="I26" s="46">
        <v>39645527</v>
      </c>
      <c r="J26" s="46">
        <v>0</v>
      </c>
      <c r="K26" s="46">
        <v>0</v>
      </c>
      <c r="L26" s="46">
        <v>0</v>
      </c>
      <c r="M26" s="46">
        <v>38044334</v>
      </c>
      <c r="N26" s="46">
        <v>38044334</v>
      </c>
      <c r="O26" s="46">
        <v>1601193</v>
      </c>
      <c r="P26" s="79">
        <f t="shared" si="2"/>
        <v>0.95961226596886962</v>
      </c>
    </row>
    <row r="27" spans="1:16" ht="14.4" x14ac:dyDescent="0.2">
      <c r="A27" s="47" t="s">
        <v>687</v>
      </c>
      <c r="B27" s="47" t="s">
        <v>688</v>
      </c>
      <c r="C27" s="72" t="str">
        <f t="shared" si="1"/>
        <v>21374900 ACTIVIDADES CENTRALES</v>
      </c>
      <c r="D27" s="47" t="s">
        <v>685</v>
      </c>
      <c r="E27" s="47" t="s">
        <v>148</v>
      </c>
      <c r="F27" s="47" t="s">
        <v>149</v>
      </c>
      <c r="G27" s="46">
        <v>85000000</v>
      </c>
      <c r="H27" s="46">
        <v>85000000</v>
      </c>
      <c r="I27" s="46">
        <v>85000000</v>
      </c>
      <c r="J27" s="46">
        <v>0</v>
      </c>
      <c r="K27" s="46">
        <v>0</v>
      </c>
      <c r="L27" s="46">
        <v>0</v>
      </c>
      <c r="M27" s="46">
        <v>83427057.760000005</v>
      </c>
      <c r="N27" s="46">
        <v>83427057.760000005</v>
      </c>
      <c r="O27" s="46">
        <v>1572942.24</v>
      </c>
      <c r="P27" s="79">
        <f t="shared" si="2"/>
        <v>0.9814947971764707</v>
      </c>
    </row>
    <row r="28" spans="1:16" ht="14.4" x14ac:dyDescent="0.2">
      <c r="A28" s="47" t="s">
        <v>687</v>
      </c>
      <c r="B28" s="47" t="s">
        <v>688</v>
      </c>
      <c r="C28" s="72" t="str">
        <f t="shared" si="1"/>
        <v>21374900 ACTIVIDADES CENTRALES</v>
      </c>
      <c r="D28" s="47" t="s">
        <v>685</v>
      </c>
      <c r="E28" s="47" t="s">
        <v>166</v>
      </c>
      <c r="F28" s="47" t="s">
        <v>167</v>
      </c>
      <c r="G28" s="46">
        <v>1713090497</v>
      </c>
      <c r="H28" s="46">
        <v>1574756779</v>
      </c>
      <c r="I28" s="46">
        <v>1574756779</v>
      </c>
      <c r="J28" s="46">
        <v>0</v>
      </c>
      <c r="K28" s="46">
        <v>80588211.900000006</v>
      </c>
      <c r="L28" s="46">
        <v>0</v>
      </c>
      <c r="M28" s="46">
        <v>1342296565.8399999</v>
      </c>
      <c r="N28" s="46">
        <v>1114244130.49</v>
      </c>
      <c r="O28" s="46">
        <v>151872001.25999999</v>
      </c>
      <c r="P28" s="79">
        <f t="shared" si="2"/>
        <v>0.85238341802369211</v>
      </c>
    </row>
    <row r="29" spans="1:16" ht="14.4" x14ac:dyDescent="0.2">
      <c r="A29" s="47" t="s">
        <v>687</v>
      </c>
      <c r="B29" s="47" t="s">
        <v>688</v>
      </c>
      <c r="C29" s="72" t="str">
        <f t="shared" si="1"/>
        <v>21374900 ACTIVIDADES CENTRALES</v>
      </c>
      <c r="D29" s="47" t="s">
        <v>685</v>
      </c>
      <c r="E29" s="47" t="s">
        <v>168</v>
      </c>
      <c r="F29" s="47" t="s">
        <v>169</v>
      </c>
      <c r="G29" s="46">
        <v>18645356</v>
      </c>
      <c r="H29" s="46">
        <v>19923149</v>
      </c>
      <c r="I29" s="46">
        <v>19923149</v>
      </c>
      <c r="J29" s="46">
        <v>0</v>
      </c>
      <c r="K29" s="46">
        <v>3170542.23</v>
      </c>
      <c r="L29" s="46">
        <v>0</v>
      </c>
      <c r="M29" s="46">
        <v>15137149.1</v>
      </c>
      <c r="N29" s="46">
        <v>15137149.1</v>
      </c>
      <c r="O29" s="46">
        <v>1615457.67</v>
      </c>
      <c r="P29" s="79">
        <f t="shared" si="2"/>
        <v>0.75977693586490769</v>
      </c>
    </row>
    <row r="30" spans="1:16" ht="14.4" x14ac:dyDescent="0.2">
      <c r="A30" s="47" t="s">
        <v>687</v>
      </c>
      <c r="B30" s="47" t="s">
        <v>688</v>
      </c>
      <c r="C30" s="72" t="str">
        <f t="shared" si="1"/>
        <v>21374900 ACTIVIDADES CENTRALES</v>
      </c>
      <c r="D30" s="47" t="s">
        <v>685</v>
      </c>
      <c r="E30" s="47" t="s">
        <v>174</v>
      </c>
      <c r="F30" s="47" t="s">
        <v>175</v>
      </c>
      <c r="G30" s="46">
        <v>18645356</v>
      </c>
      <c r="H30" s="46">
        <v>19923149</v>
      </c>
      <c r="I30" s="46">
        <v>19923149</v>
      </c>
      <c r="J30" s="46">
        <v>0</v>
      </c>
      <c r="K30" s="46">
        <v>3170542.23</v>
      </c>
      <c r="L30" s="46">
        <v>0</v>
      </c>
      <c r="M30" s="46">
        <v>15137149.1</v>
      </c>
      <c r="N30" s="46">
        <v>15137149.1</v>
      </c>
      <c r="O30" s="46">
        <v>1615457.67</v>
      </c>
      <c r="P30" s="79">
        <f t="shared" si="2"/>
        <v>0.75977693586490769</v>
      </c>
    </row>
    <row r="31" spans="1:16" ht="14.4" x14ac:dyDescent="0.2">
      <c r="A31" s="47" t="s">
        <v>687</v>
      </c>
      <c r="B31" s="47" t="s">
        <v>688</v>
      </c>
      <c r="C31" s="72" t="str">
        <f t="shared" si="1"/>
        <v>21374900 ACTIVIDADES CENTRALES</v>
      </c>
      <c r="D31" s="47" t="s">
        <v>685</v>
      </c>
      <c r="E31" s="47" t="s">
        <v>180</v>
      </c>
      <c r="F31" s="47" t="s">
        <v>181</v>
      </c>
      <c r="G31" s="46">
        <v>161805586</v>
      </c>
      <c r="H31" s="46">
        <v>166805586</v>
      </c>
      <c r="I31" s="46">
        <v>166805586</v>
      </c>
      <c r="J31" s="46">
        <v>0</v>
      </c>
      <c r="K31" s="46">
        <v>19924639.489999998</v>
      </c>
      <c r="L31" s="46">
        <v>0</v>
      </c>
      <c r="M31" s="46">
        <v>122187960.54000001</v>
      </c>
      <c r="N31" s="46">
        <v>72661205.209999993</v>
      </c>
      <c r="O31" s="46">
        <v>24692985.969999999</v>
      </c>
      <c r="P31" s="79">
        <f t="shared" si="2"/>
        <v>0.73251719843482943</v>
      </c>
    </row>
    <row r="32" spans="1:16" ht="14.4" x14ac:dyDescent="0.2">
      <c r="A32" s="47" t="s">
        <v>687</v>
      </c>
      <c r="B32" s="47" t="s">
        <v>688</v>
      </c>
      <c r="C32" s="72" t="str">
        <f t="shared" si="1"/>
        <v>21374900 ACTIVIDADES CENTRALES</v>
      </c>
      <c r="D32" s="47" t="s">
        <v>685</v>
      </c>
      <c r="E32" s="47" t="s">
        <v>182</v>
      </c>
      <c r="F32" s="47" t="s">
        <v>183</v>
      </c>
      <c r="G32" s="46">
        <v>30000000</v>
      </c>
      <c r="H32" s="46">
        <v>35000000</v>
      </c>
      <c r="I32" s="46">
        <v>35000000</v>
      </c>
      <c r="J32" s="46">
        <v>0</v>
      </c>
      <c r="K32" s="46">
        <v>0</v>
      </c>
      <c r="L32" s="46">
        <v>0</v>
      </c>
      <c r="M32" s="46">
        <v>28487757</v>
      </c>
      <c r="N32" s="46">
        <v>23266399</v>
      </c>
      <c r="O32" s="46">
        <v>6512243</v>
      </c>
      <c r="P32" s="79">
        <f t="shared" si="2"/>
        <v>0.81393591428571432</v>
      </c>
    </row>
    <row r="33" spans="1:16" ht="14.4" x14ac:dyDescent="0.2">
      <c r="A33" s="47" t="s">
        <v>687</v>
      </c>
      <c r="B33" s="47" t="s">
        <v>688</v>
      </c>
      <c r="C33" s="72" t="str">
        <f t="shared" si="1"/>
        <v>21374900 ACTIVIDADES CENTRALES</v>
      </c>
      <c r="D33" s="47" t="s">
        <v>685</v>
      </c>
      <c r="E33" s="47" t="s">
        <v>184</v>
      </c>
      <c r="F33" s="47" t="s">
        <v>185</v>
      </c>
      <c r="G33" s="46">
        <v>40000000</v>
      </c>
      <c r="H33" s="46">
        <v>40000000</v>
      </c>
      <c r="I33" s="46">
        <v>40000000</v>
      </c>
      <c r="J33" s="46">
        <v>0</v>
      </c>
      <c r="K33" s="46">
        <v>0</v>
      </c>
      <c r="L33" s="46">
        <v>0</v>
      </c>
      <c r="M33" s="46">
        <v>32971244.809999999</v>
      </c>
      <c r="N33" s="46">
        <v>24814331.609999999</v>
      </c>
      <c r="O33" s="46">
        <v>7028755.1900000004</v>
      </c>
      <c r="P33" s="79">
        <f t="shared" si="2"/>
        <v>0.82428112025</v>
      </c>
    </row>
    <row r="34" spans="1:16" ht="14.4" x14ac:dyDescent="0.2">
      <c r="A34" s="47" t="s">
        <v>687</v>
      </c>
      <c r="B34" s="47" t="s">
        <v>688</v>
      </c>
      <c r="C34" s="72" t="str">
        <f t="shared" si="1"/>
        <v>21374900 ACTIVIDADES CENTRALES</v>
      </c>
      <c r="D34" s="47" t="s">
        <v>685</v>
      </c>
      <c r="E34" s="47" t="s">
        <v>188</v>
      </c>
      <c r="F34" s="47" t="s">
        <v>189</v>
      </c>
      <c r="G34" s="46">
        <v>73475053</v>
      </c>
      <c r="H34" s="46">
        <v>73475053</v>
      </c>
      <c r="I34" s="46">
        <v>73475053</v>
      </c>
      <c r="J34" s="46">
        <v>0</v>
      </c>
      <c r="K34" s="46">
        <v>19833787.489999998</v>
      </c>
      <c r="L34" s="46">
        <v>0</v>
      </c>
      <c r="M34" s="46">
        <v>50414568.289999999</v>
      </c>
      <c r="N34" s="46">
        <v>14266084.16</v>
      </c>
      <c r="O34" s="46">
        <v>3226697.22</v>
      </c>
      <c r="P34" s="79">
        <f t="shared" si="2"/>
        <v>0.68614538175290596</v>
      </c>
    </row>
    <row r="35" spans="1:16" ht="14.4" x14ac:dyDescent="0.2">
      <c r="A35" s="47" t="s">
        <v>687</v>
      </c>
      <c r="B35" s="47" t="s">
        <v>688</v>
      </c>
      <c r="C35" s="72" t="str">
        <f t="shared" si="1"/>
        <v>21374900 ACTIVIDADES CENTRALES</v>
      </c>
      <c r="D35" s="47" t="s">
        <v>685</v>
      </c>
      <c r="E35" s="47" t="s">
        <v>190</v>
      </c>
      <c r="F35" s="47" t="s">
        <v>191</v>
      </c>
      <c r="G35" s="46">
        <v>18330533</v>
      </c>
      <c r="H35" s="46">
        <v>18330533</v>
      </c>
      <c r="I35" s="46">
        <v>18330533</v>
      </c>
      <c r="J35" s="46">
        <v>0</v>
      </c>
      <c r="K35" s="46">
        <v>90852</v>
      </c>
      <c r="L35" s="46">
        <v>0</v>
      </c>
      <c r="M35" s="46">
        <v>10314390.439999999</v>
      </c>
      <c r="N35" s="46">
        <v>10314390.439999999</v>
      </c>
      <c r="O35" s="46">
        <v>7925290.5599999996</v>
      </c>
      <c r="P35" s="79">
        <f t="shared" si="2"/>
        <v>0.56268906310580269</v>
      </c>
    </row>
    <row r="36" spans="1:16" ht="14.4" x14ac:dyDescent="0.2">
      <c r="A36" s="47" t="s">
        <v>687</v>
      </c>
      <c r="B36" s="47" t="s">
        <v>688</v>
      </c>
      <c r="C36" s="72" t="str">
        <f t="shared" si="1"/>
        <v>21374900 ACTIVIDADES CENTRALES</v>
      </c>
      <c r="D36" s="47" t="s">
        <v>685</v>
      </c>
      <c r="E36" s="47" t="s">
        <v>192</v>
      </c>
      <c r="F36" s="47" t="s">
        <v>193</v>
      </c>
      <c r="G36" s="46">
        <v>255057513</v>
      </c>
      <c r="H36" s="46">
        <v>209807278</v>
      </c>
      <c r="I36" s="46">
        <v>209807278</v>
      </c>
      <c r="J36" s="46">
        <v>0</v>
      </c>
      <c r="K36" s="46">
        <v>35782142.119999997</v>
      </c>
      <c r="L36" s="46">
        <v>0</v>
      </c>
      <c r="M36" s="46">
        <v>144040309.37</v>
      </c>
      <c r="N36" s="46">
        <v>58966515.700000003</v>
      </c>
      <c r="O36" s="46">
        <v>29984826.510000002</v>
      </c>
      <c r="P36" s="79">
        <f t="shared" si="2"/>
        <v>0.68653628579081039</v>
      </c>
    </row>
    <row r="37" spans="1:16" ht="14.4" x14ac:dyDescent="0.2">
      <c r="A37" s="47" t="s">
        <v>687</v>
      </c>
      <c r="B37" s="47" t="s">
        <v>688</v>
      </c>
      <c r="C37" s="72" t="str">
        <f t="shared" si="1"/>
        <v>21374900 ACTIVIDADES CENTRALES</v>
      </c>
      <c r="D37" s="47" t="s">
        <v>685</v>
      </c>
      <c r="E37" s="47" t="s">
        <v>194</v>
      </c>
      <c r="F37" s="47" t="s">
        <v>195</v>
      </c>
      <c r="G37" s="46">
        <v>2212330</v>
      </c>
      <c r="H37" s="46">
        <v>2212330</v>
      </c>
      <c r="I37" s="46">
        <v>2212330</v>
      </c>
      <c r="J37" s="46">
        <v>0</v>
      </c>
      <c r="K37" s="46">
        <v>1631349.45</v>
      </c>
      <c r="L37" s="46">
        <v>0</v>
      </c>
      <c r="M37" s="46">
        <v>228983.2</v>
      </c>
      <c r="N37" s="46">
        <v>228983.2</v>
      </c>
      <c r="O37" s="46">
        <v>351997.35</v>
      </c>
      <c r="P37" s="79">
        <f t="shared" si="2"/>
        <v>0.10350318442546999</v>
      </c>
    </row>
    <row r="38" spans="1:16" ht="14.4" x14ac:dyDescent="0.2">
      <c r="A38" s="47" t="s">
        <v>687</v>
      </c>
      <c r="B38" s="47" t="s">
        <v>688</v>
      </c>
      <c r="C38" s="72" t="str">
        <f t="shared" si="1"/>
        <v>21374900 ACTIVIDADES CENTRALES</v>
      </c>
      <c r="D38" s="47" t="s">
        <v>685</v>
      </c>
      <c r="E38" s="47" t="s">
        <v>196</v>
      </c>
      <c r="F38" s="47" t="s">
        <v>197</v>
      </c>
      <c r="G38" s="46">
        <v>44000000</v>
      </c>
      <c r="H38" s="46">
        <v>32201182</v>
      </c>
      <c r="I38" s="46">
        <v>32201182</v>
      </c>
      <c r="J38" s="46">
        <v>0</v>
      </c>
      <c r="K38" s="46">
        <v>7892808.6600000001</v>
      </c>
      <c r="L38" s="46">
        <v>0</v>
      </c>
      <c r="M38" s="46">
        <v>22389278.539999999</v>
      </c>
      <c r="N38" s="46">
        <v>19689278.559999999</v>
      </c>
      <c r="O38" s="46">
        <v>1919094.8</v>
      </c>
      <c r="P38" s="79">
        <f t="shared" si="2"/>
        <v>0.69529368642430578</v>
      </c>
    </row>
    <row r="39" spans="1:16" ht="14.4" x14ac:dyDescent="0.2">
      <c r="A39" s="47" t="s">
        <v>687</v>
      </c>
      <c r="B39" s="47" t="s">
        <v>688</v>
      </c>
      <c r="C39" s="72" t="str">
        <f t="shared" si="1"/>
        <v>21374900 ACTIVIDADES CENTRALES</v>
      </c>
      <c r="D39" s="47" t="s">
        <v>685</v>
      </c>
      <c r="E39" s="47" t="s">
        <v>198</v>
      </c>
      <c r="F39" s="47" t="s">
        <v>199</v>
      </c>
      <c r="G39" s="46">
        <v>350000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79">
        <f t="shared" si="2"/>
        <v>0</v>
      </c>
    </row>
    <row r="40" spans="1:16" ht="14.4" x14ac:dyDescent="0.2">
      <c r="A40" s="47" t="s">
        <v>687</v>
      </c>
      <c r="B40" s="47" t="s">
        <v>688</v>
      </c>
      <c r="C40" s="72" t="str">
        <f t="shared" si="1"/>
        <v>21374900 ACTIVIDADES CENTRALES</v>
      </c>
      <c r="D40" s="47" t="s">
        <v>685</v>
      </c>
      <c r="E40" s="47" t="s">
        <v>204</v>
      </c>
      <c r="F40" s="47" t="s">
        <v>205</v>
      </c>
      <c r="G40" s="46">
        <v>22447434</v>
      </c>
      <c r="H40" s="46">
        <v>21856045</v>
      </c>
      <c r="I40" s="46">
        <v>21856045</v>
      </c>
      <c r="J40" s="46">
        <v>0</v>
      </c>
      <c r="K40" s="46">
        <v>3588062.38</v>
      </c>
      <c r="L40" s="46">
        <v>0</v>
      </c>
      <c r="M40" s="46">
        <v>16594623.800000001</v>
      </c>
      <c r="N40" s="46">
        <v>5012975.54</v>
      </c>
      <c r="O40" s="46">
        <v>1673358.82</v>
      </c>
      <c r="P40" s="79">
        <f t="shared" si="2"/>
        <v>0.75926929140198973</v>
      </c>
    </row>
    <row r="41" spans="1:16" ht="14.4" x14ac:dyDescent="0.2">
      <c r="A41" s="47" t="s">
        <v>687</v>
      </c>
      <c r="B41" s="47" t="s">
        <v>688</v>
      </c>
      <c r="C41" s="72" t="str">
        <f t="shared" si="1"/>
        <v>21374900 ACTIVIDADES CENTRALES</v>
      </c>
      <c r="D41" s="47" t="s">
        <v>685</v>
      </c>
      <c r="E41" s="47" t="s">
        <v>206</v>
      </c>
      <c r="F41" s="47" t="s">
        <v>207</v>
      </c>
      <c r="G41" s="46">
        <v>186047749</v>
      </c>
      <c r="H41" s="46">
        <v>153537721</v>
      </c>
      <c r="I41" s="46">
        <v>153537721</v>
      </c>
      <c r="J41" s="46">
        <v>0</v>
      </c>
      <c r="K41" s="46">
        <v>22669921.629999999</v>
      </c>
      <c r="L41" s="46">
        <v>0</v>
      </c>
      <c r="M41" s="46">
        <v>104827423.83</v>
      </c>
      <c r="N41" s="46">
        <v>34035278.399999999</v>
      </c>
      <c r="O41" s="46">
        <v>26040375.539999999</v>
      </c>
      <c r="P41" s="79">
        <f t="shared" si="2"/>
        <v>0.68274703536859194</v>
      </c>
    </row>
    <row r="42" spans="1:16" ht="14.4" x14ac:dyDescent="0.2">
      <c r="A42" s="47" t="s">
        <v>687</v>
      </c>
      <c r="B42" s="47" t="s">
        <v>688</v>
      </c>
      <c r="C42" s="72" t="str">
        <f t="shared" si="1"/>
        <v>21374900 ACTIVIDADES CENTRALES</v>
      </c>
      <c r="D42" s="47" t="s">
        <v>685</v>
      </c>
      <c r="E42" s="47" t="s">
        <v>208</v>
      </c>
      <c r="F42" s="47" t="s">
        <v>209</v>
      </c>
      <c r="G42" s="46">
        <v>930238522</v>
      </c>
      <c r="H42" s="46">
        <v>585453156</v>
      </c>
      <c r="I42" s="46">
        <v>585453156</v>
      </c>
      <c r="J42" s="46">
        <v>0</v>
      </c>
      <c r="K42" s="46">
        <v>14734232.68</v>
      </c>
      <c r="L42" s="46">
        <v>0</v>
      </c>
      <c r="M42" s="46">
        <v>526884119.25</v>
      </c>
      <c r="N42" s="46">
        <v>511136350.44999999</v>
      </c>
      <c r="O42" s="46">
        <v>43834804.07</v>
      </c>
      <c r="P42" s="79">
        <f t="shared" si="2"/>
        <v>0.89995948241160395</v>
      </c>
    </row>
    <row r="43" spans="1:16" ht="14.4" x14ac:dyDescent="0.2">
      <c r="A43" s="47" t="s">
        <v>687</v>
      </c>
      <c r="B43" s="47" t="s">
        <v>688</v>
      </c>
      <c r="C43" s="72" t="str">
        <f t="shared" si="1"/>
        <v>21374900 ACTIVIDADES CENTRALES</v>
      </c>
      <c r="D43" s="47" t="s">
        <v>685</v>
      </c>
      <c r="E43" s="47" t="s">
        <v>216</v>
      </c>
      <c r="F43" s="47" t="s">
        <v>217</v>
      </c>
      <c r="G43" s="46">
        <v>206250000</v>
      </c>
      <c r="H43" s="46">
        <v>15000000</v>
      </c>
      <c r="I43" s="46">
        <v>15000000</v>
      </c>
      <c r="J43" s="46">
        <v>0</v>
      </c>
      <c r="K43" s="46">
        <v>0</v>
      </c>
      <c r="L43" s="46">
        <v>0</v>
      </c>
      <c r="M43" s="46">
        <v>14999314.16</v>
      </c>
      <c r="N43" s="46">
        <v>14999314.16</v>
      </c>
      <c r="O43" s="46">
        <v>685.84</v>
      </c>
      <c r="P43" s="79">
        <f t="shared" si="2"/>
        <v>0.99995427733333331</v>
      </c>
    </row>
    <row r="44" spans="1:16" ht="14.4" x14ac:dyDescent="0.2">
      <c r="A44" s="47" t="s">
        <v>687</v>
      </c>
      <c r="B44" s="47" t="s">
        <v>688</v>
      </c>
      <c r="C44" s="72" t="str">
        <f t="shared" si="1"/>
        <v>21374900 ACTIVIDADES CENTRALES</v>
      </c>
      <c r="D44" s="47" t="s">
        <v>685</v>
      </c>
      <c r="E44" s="47" t="s">
        <v>218</v>
      </c>
      <c r="F44" s="47" t="s">
        <v>219</v>
      </c>
      <c r="G44" s="46">
        <v>8508900</v>
      </c>
      <c r="H44" s="46">
        <v>28081205.530000001</v>
      </c>
      <c r="I44" s="46">
        <v>28081205.530000001</v>
      </c>
      <c r="J44" s="46">
        <v>0</v>
      </c>
      <c r="K44" s="46">
        <v>0</v>
      </c>
      <c r="L44" s="46">
        <v>0</v>
      </c>
      <c r="M44" s="46">
        <v>5672600</v>
      </c>
      <c r="N44" s="46">
        <v>5672600</v>
      </c>
      <c r="O44" s="46">
        <v>22408605.530000001</v>
      </c>
      <c r="P44" s="79">
        <f t="shared" si="2"/>
        <v>0.20200699695530486</v>
      </c>
    </row>
    <row r="45" spans="1:16" ht="14.4" x14ac:dyDescent="0.2">
      <c r="A45" s="47" t="s">
        <v>687</v>
      </c>
      <c r="B45" s="47" t="s">
        <v>688</v>
      </c>
      <c r="C45" s="72" t="str">
        <f t="shared" si="1"/>
        <v>21374900 ACTIVIDADES CENTRALES</v>
      </c>
      <c r="D45" s="47" t="s">
        <v>685</v>
      </c>
      <c r="E45" s="47" t="s">
        <v>220</v>
      </c>
      <c r="F45" s="47" t="s">
        <v>221</v>
      </c>
      <c r="G45" s="46">
        <v>599759994</v>
      </c>
      <c r="H45" s="46">
        <v>521844056.47000003</v>
      </c>
      <c r="I45" s="46">
        <v>521844056.47000003</v>
      </c>
      <c r="J45" s="46">
        <v>0</v>
      </c>
      <c r="K45" s="46">
        <v>14734232.68</v>
      </c>
      <c r="L45" s="46">
        <v>0</v>
      </c>
      <c r="M45" s="46">
        <v>496777401.10000002</v>
      </c>
      <c r="N45" s="46">
        <v>481064932.30000001</v>
      </c>
      <c r="O45" s="46">
        <v>10332422.689999999</v>
      </c>
      <c r="P45" s="79">
        <f t="shared" si="2"/>
        <v>0.95196523739378636</v>
      </c>
    </row>
    <row r="46" spans="1:16" ht="14.4" x14ac:dyDescent="0.2">
      <c r="A46" s="47" t="s">
        <v>687</v>
      </c>
      <c r="B46" s="47" t="s">
        <v>688</v>
      </c>
      <c r="C46" s="72" t="str">
        <f t="shared" si="1"/>
        <v>21374900 ACTIVIDADES CENTRALES</v>
      </c>
      <c r="D46" s="47" t="s">
        <v>685</v>
      </c>
      <c r="E46" s="47" t="s">
        <v>222</v>
      </c>
      <c r="F46" s="47" t="s">
        <v>223</v>
      </c>
      <c r="G46" s="46">
        <v>115719628</v>
      </c>
      <c r="H46" s="46">
        <v>20527894</v>
      </c>
      <c r="I46" s="46">
        <v>20527894</v>
      </c>
      <c r="J46" s="46">
        <v>0</v>
      </c>
      <c r="K46" s="46">
        <v>0</v>
      </c>
      <c r="L46" s="46">
        <v>0</v>
      </c>
      <c r="M46" s="46">
        <v>9434803.9900000002</v>
      </c>
      <c r="N46" s="46">
        <v>9399503.9900000002</v>
      </c>
      <c r="O46" s="46">
        <v>11093090.01</v>
      </c>
      <c r="P46" s="79">
        <f t="shared" si="2"/>
        <v>0.45960895891220016</v>
      </c>
    </row>
    <row r="47" spans="1:16" ht="14.4" x14ac:dyDescent="0.2">
      <c r="A47" s="47" t="s">
        <v>687</v>
      </c>
      <c r="B47" s="47" t="s">
        <v>688</v>
      </c>
      <c r="C47" s="72" t="str">
        <f t="shared" si="1"/>
        <v>21374900 ACTIVIDADES CENTRALES</v>
      </c>
      <c r="D47" s="47" t="s">
        <v>685</v>
      </c>
      <c r="E47" s="47" t="s">
        <v>224</v>
      </c>
      <c r="F47" s="47" t="s">
        <v>225</v>
      </c>
      <c r="G47" s="46">
        <v>36522600</v>
      </c>
      <c r="H47" s="46">
        <v>41172600</v>
      </c>
      <c r="I47" s="46">
        <v>41172600</v>
      </c>
      <c r="J47" s="46">
        <v>0</v>
      </c>
      <c r="K47" s="46">
        <v>0</v>
      </c>
      <c r="L47" s="46">
        <v>0</v>
      </c>
      <c r="M47" s="46">
        <v>37767350.57</v>
      </c>
      <c r="N47" s="46">
        <v>37729550.57</v>
      </c>
      <c r="O47" s="46">
        <v>3405249.43</v>
      </c>
      <c r="P47" s="79">
        <f t="shared" si="2"/>
        <v>0.91729331084264776</v>
      </c>
    </row>
    <row r="48" spans="1:16" ht="14.4" x14ac:dyDescent="0.2">
      <c r="A48" s="47" t="s">
        <v>687</v>
      </c>
      <c r="B48" s="47" t="s">
        <v>688</v>
      </c>
      <c r="C48" s="72" t="str">
        <f t="shared" si="1"/>
        <v>21374900 ACTIVIDADES CENTRALES</v>
      </c>
      <c r="D48" s="47" t="s">
        <v>685</v>
      </c>
      <c r="E48" s="47" t="s">
        <v>226</v>
      </c>
      <c r="F48" s="47" t="s">
        <v>227</v>
      </c>
      <c r="G48" s="46">
        <v>650000</v>
      </c>
      <c r="H48" s="46">
        <v>1000000</v>
      </c>
      <c r="I48" s="46">
        <v>1000000</v>
      </c>
      <c r="J48" s="46">
        <v>0</v>
      </c>
      <c r="K48" s="46">
        <v>0</v>
      </c>
      <c r="L48" s="46">
        <v>0</v>
      </c>
      <c r="M48" s="46">
        <v>780724.79</v>
      </c>
      <c r="N48" s="46">
        <v>780724.79</v>
      </c>
      <c r="O48" s="46">
        <v>219275.21</v>
      </c>
      <c r="P48" s="79">
        <f t="shared" si="2"/>
        <v>0.78072479000000006</v>
      </c>
    </row>
    <row r="49" spans="1:16" ht="14.4" x14ac:dyDescent="0.2">
      <c r="A49" s="47" t="s">
        <v>687</v>
      </c>
      <c r="B49" s="47" t="s">
        <v>688</v>
      </c>
      <c r="C49" s="72" t="str">
        <f t="shared" si="1"/>
        <v>21374900 ACTIVIDADES CENTRALES</v>
      </c>
      <c r="D49" s="47" t="s">
        <v>685</v>
      </c>
      <c r="E49" s="47" t="s">
        <v>228</v>
      </c>
      <c r="F49" s="47" t="s">
        <v>229</v>
      </c>
      <c r="G49" s="46">
        <v>29372600</v>
      </c>
      <c r="H49" s="46">
        <v>31372600</v>
      </c>
      <c r="I49" s="46">
        <v>31372600</v>
      </c>
      <c r="J49" s="46">
        <v>0</v>
      </c>
      <c r="K49" s="46">
        <v>0</v>
      </c>
      <c r="L49" s="46">
        <v>0</v>
      </c>
      <c r="M49" s="46">
        <v>29869000</v>
      </c>
      <c r="N49" s="46">
        <v>29831200</v>
      </c>
      <c r="O49" s="46">
        <v>1503600</v>
      </c>
      <c r="P49" s="79">
        <f t="shared" si="2"/>
        <v>0.9520728278816547</v>
      </c>
    </row>
    <row r="50" spans="1:16" ht="14.4" x14ac:dyDescent="0.2">
      <c r="A50" s="47" t="s">
        <v>687</v>
      </c>
      <c r="B50" s="47" t="s">
        <v>688</v>
      </c>
      <c r="C50" s="72" t="str">
        <f t="shared" si="1"/>
        <v>21374900 ACTIVIDADES CENTRALES</v>
      </c>
      <c r="D50" s="47" t="s">
        <v>685</v>
      </c>
      <c r="E50" s="47" t="s">
        <v>230</v>
      </c>
      <c r="F50" s="47" t="s">
        <v>231</v>
      </c>
      <c r="G50" s="46">
        <v>3500000</v>
      </c>
      <c r="H50" s="46">
        <v>2800000</v>
      </c>
      <c r="I50" s="46">
        <v>2800000</v>
      </c>
      <c r="J50" s="46">
        <v>0</v>
      </c>
      <c r="K50" s="46">
        <v>0</v>
      </c>
      <c r="L50" s="46">
        <v>0</v>
      </c>
      <c r="M50" s="46">
        <v>1153745.22</v>
      </c>
      <c r="N50" s="46">
        <v>1153745.22</v>
      </c>
      <c r="O50" s="46">
        <v>1646254.78</v>
      </c>
      <c r="P50" s="79">
        <f t="shared" si="2"/>
        <v>0.41205186428571428</v>
      </c>
    </row>
    <row r="51" spans="1:16" ht="14.4" x14ac:dyDescent="0.2">
      <c r="A51" s="47" t="s">
        <v>687</v>
      </c>
      <c r="B51" s="47" t="s">
        <v>688</v>
      </c>
      <c r="C51" s="72" t="str">
        <f t="shared" si="1"/>
        <v>21374900 ACTIVIDADES CENTRALES</v>
      </c>
      <c r="D51" s="47" t="s">
        <v>685</v>
      </c>
      <c r="E51" s="47" t="s">
        <v>232</v>
      </c>
      <c r="F51" s="47" t="s">
        <v>233</v>
      </c>
      <c r="G51" s="46">
        <v>3000000</v>
      </c>
      <c r="H51" s="46">
        <v>6000000</v>
      </c>
      <c r="I51" s="46">
        <v>6000000</v>
      </c>
      <c r="J51" s="46">
        <v>0</v>
      </c>
      <c r="K51" s="46">
        <v>0</v>
      </c>
      <c r="L51" s="46">
        <v>0</v>
      </c>
      <c r="M51" s="46">
        <v>5963880.5599999996</v>
      </c>
      <c r="N51" s="46">
        <v>5963880.5599999996</v>
      </c>
      <c r="O51" s="46">
        <v>36119.440000000002</v>
      </c>
      <c r="P51" s="79">
        <f t="shared" si="2"/>
        <v>0.99398009333333326</v>
      </c>
    </row>
    <row r="52" spans="1:16" ht="14.4" x14ac:dyDescent="0.2">
      <c r="A52" s="47" t="s">
        <v>687</v>
      </c>
      <c r="B52" s="47" t="s">
        <v>688</v>
      </c>
      <c r="C52" s="72" t="str">
        <f t="shared" si="1"/>
        <v>21374900 ACTIVIDADES CENTRALES</v>
      </c>
      <c r="D52" s="47" t="s">
        <v>685</v>
      </c>
      <c r="E52" s="47" t="s">
        <v>234</v>
      </c>
      <c r="F52" s="47" t="s">
        <v>235</v>
      </c>
      <c r="G52" s="46">
        <v>69468039</v>
      </c>
      <c r="H52" s="46">
        <v>58788881</v>
      </c>
      <c r="I52" s="46">
        <v>58788881</v>
      </c>
      <c r="J52" s="46">
        <v>0</v>
      </c>
      <c r="K52" s="46">
        <v>0</v>
      </c>
      <c r="L52" s="46">
        <v>0</v>
      </c>
      <c r="M52" s="46">
        <v>57014619</v>
      </c>
      <c r="N52" s="46">
        <v>46885716</v>
      </c>
      <c r="O52" s="46">
        <v>1774262</v>
      </c>
      <c r="P52" s="79">
        <f t="shared" si="2"/>
        <v>0.96981976914988399</v>
      </c>
    </row>
    <row r="53" spans="1:16" ht="14.4" x14ac:dyDescent="0.2">
      <c r="A53" s="47" t="s">
        <v>687</v>
      </c>
      <c r="B53" s="47" t="s">
        <v>688</v>
      </c>
      <c r="C53" s="72" t="str">
        <f t="shared" si="1"/>
        <v>21374900 ACTIVIDADES CENTRALES</v>
      </c>
      <c r="D53" s="47" t="s">
        <v>685</v>
      </c>
      <c r="E53" s="47" t="s">
        <v>236</v>
      </c>
      <c r="F53" s="47" t="s">
        <v>237</v>
      </c>
      <c r="G53" s="46">
        <v>69468039</v>
      </c>
      <c r="H53" s="46">
        <v>58788881</v>
      </c>
      <c r="I53" s="46">
        <v>58788881</v>
      </c>
      <c r="J53" s="46">
        <v>0</v>
      </c>
      <c r="K53" s="46">
        <v>0</v>
      </c>
      <c r="L53" s="46">
        <v>0</v>
      </c>
      <c r="M53" s="46">
        <v>57014619</v>
      </c>
      <c r="N53" s="46">
        <v>46885716</v>
      </c>
      <c r="O53" s="46">
        <v>1774262</v>
      </c>
      <c r="P53" s="79">
        <f t="shared" si="2"/>
        <v>0.96981976914988399</v>
      </c>
    </row>
    <row r="54" spans="1:16" ht="14.4" x14ac:dyDescent="0.2">
      <c r="A54" s="47" t="s">
        <v>687</v>
      </c>
      <c r="B54" s="47" t="s">
        <v>688</v>
      </c>
      <c r="C54" s="72" t="str">
        <f t="shared" si="1"/>
        <v>21374900 ACTIVIDADES CENTRALES</v>
      </c>
      <c r="D54" s="47" t="s">
        <v>685</v>
      </c>
      <c r="E54" s="47" t="s">
        <v>238</v>
      </c>
      <c r="F54" s="47" t="s">
        <v>239</v>
      </c>
      <c r="G54" s="46">
        <v>5600000</v>
      </c>
      <c r="H54" s="46">
        <v>6900000</v>
      </c>
      <c r="I54" s="46">
        <v>6900000</v>
      </c>
      <c r="J54" s="46">
        <v>0</v>
      </c>
      <c r="K54" s="46">
        <v>146011.82</v>
      </c>
      <c r="L54" s="46">
        <v>0</v>
      </c>
      <c r="M54" s="46">
        <v>2192336.25</v>
      </c>
      <c r="N54" s="46">
        <v>2004692.73</v>
      </c>
      <c r="O54" s="46">
        <v>4561651.93</v>
      </c>
      <c r="P54" s="79">
        <f t="shared" si="2"/>
        <v>0.31772989130434781</v>
      </c>
    </row>
    <row r="55" spans="1:16" ht="14.4" x14ac:dyDescent="0.2">
      <c r="A55" s="47" t="s">
        <v>687</v>
      </c>
      <c r="B55" s="47" t="s">
        <v>688</v>
      </c>
      <c r="C55" s="72" t="str">
        <f t="shared" si="1"/>
        <v>21374900 ACTIVIDADES CENTRALES</v>
      </c>
      <c r="D55" s="47" t="s">
        <v>685</v>
      </c>
      <c r="E55" s="47" t="s">
        <v>240</v>
      </c>
      <c r="F55" s="47" t="s">
        <v>241</v>
      </c>
      <c r="G55" s="46">
        <v>4500000</v>
      </c>
      <c r="H55" s="46">
        <v>1500000</v>
      </c>
      <c r="I55" s="46">
        <v>1500000</v>
      </c>
      <c r="J55" s="46">
        <v>0</v>
      </c>
      <c r="K55" s="46">
        <v>0</v>
      </c>
      <c r="L55" s="46">
        <v>0</v>
      </c>
      <c r="M55" s="46">
        <v>1218521.58</v>
      </c>
      <c r="N55" s="46">
        <v>1218521.58</v>
      </c>
      <c r="O55" s="46">
        <v>281478.42</v>
      </c>
      <c r="P55" s="79">
        <f t="shared" si="2"/>
        <v>0.81234772</v>
      </c>
    </row>
    <row r="56" spans="1:16" ht="14.4" x14ac:dyDescent="0.2">
      <c r="A56" s="47" t="s">
        <v>687</v>
      </c>
      <c r="B56" s="47" t="s">
        <v>688</v>
      </c>
      <c r="C56" s="72" t="str">
        <f t="shared" si="1"/>
        <v>21374900 ACTIVIDADES CENTRALES</v>
      </c>
      <c r="D56" s="47" t="s">
        <v>685</v>
      </c>
      <c r="E56" s="47" t="s">
        <v>242</v>
      </c>
      <c r="F56" s="47" t="s">
        <v>243</v>
      </c>
      <c r="G56" s="46">
        <v>0</v>
      </c>
      <c r="H56" s="46">
        <v>5000000</v>
      </c>
      <c r="I56" s="46">
        <v>5000000</v>
      </c>
      <c r="J56" s="46">
        <v>0</v>
      </c>
      <c r="K56" s="46">
        <v>146011.82</v>
      </c>
      <c r="L56" s="46">
        <v>0</v>
      </c>
      <c r="M56" s="46">
        <v>589270.94999999995</v>
      </c>
      <c r="N56" s="46">
        <v>589270.94999999995</v>
      </c>
      <c r="O56" s="46">
        <v>4264717.2300000004</v>
      </c>
      <c r="P56" s="79">
        <f t="shared" si="2"/>
        <v>0.11785419</v>
      </c>
    </row>
    <row r="57" spans="1:16" ht="14.4" x14ac:dyDescent="0.2">
      <c r="A57" s="47" t="s">
        <v>687</v>
      </c>
      <c r="B57" s="47" t="s">
        <v>688</v>
      </c>
      <c r="C57" s="72" t="str">
        <f t="shared" si="1"/>
        <v>21374900 ACTIVIDADES CENTRALES</v>
      </c>
      <c r="D57" s="47" t="s">
        <v>685</v>
      </c>
      <c r="E57" s="47" t="s">
        <v>244</v>
      </c>
      <c r="F57" s="47" t="s">
        <v>245</v>
      </c>
      <c r="G57" s="46">
        <v>1100000</v>
      </c>
      <c r="H57" s="46">
        <v>400000</v>
      </c>
      <c r="I57" s="46">
        <v>400000</v>
      </c>
      <c r="J57" s="46">
        <v>0</v>
      </c>
      <c r="K57" s="46">
        <v>0</v>
      </c>
      <c r="L57" s="46">
        <v>0</v>
      </c>
      <c r="M57" s="46">
        <v>384543.72</v>
      </c>
      <c r="N57" s="46">
        <v>196900.2</v>
      </c>
      <c r="O57" s="46">
        <v>15456.28</v>
      </c>
      <c r="P57" s="79">
        <f t="shared" si="2"/>
        <v>0.96135929999999992</v>
      </c>
    </row>
    <row r="58" spans="1:16" ht="14.4" x14ac:dyDescent="0.2">
      <c r="A58" s="47" t="s">
        <v>687</v>
      </c>
      <c r="B58" s="47" t="s">
        <v>688</v>
      </c>
      <c r="C58" s="72" t="str">
        <f t="shared" si="1"/>
        <v>21374900 ACTIVIDADES CENTRALES</v>
      </c>
      <c r="D58" s="47" t="s">
        <v>685</v>
      </c>
      <c r="E58" s="47" t="s">
        <v>246</v>
      </c>
      <c r="F58" s="47" t="s">
        <v>247</v>
      </c>
      <c r="G58" s="46">
        <v>233952881</v>
      </c>
      <c r="H58" s="46">
        <v>485306129</v>
      </c>
      <c r="I58" s="46">
        <v>485306129</v>
      </c>
      <c r="J58" s="46">
        <v>0</v>
      </c>
      <c r="K58" s="46">
        <v>6830643.5599999996</v>
      </c>
      <c r="L58" s="46">
        <v>0</v>
      </c>
      <c r="M58" s="46">
        <v>436472721.75999999</v>
      </c>
      <c r="N58" s="46">
        <v>369122950.73000002</v>
      </c>
      <c r="O58" s="46">
        <v>42002763.68</v>
      </c>
      <c r="P58" s="79">
        <f t="shared" si="2"/>
        <v>0.89937607559042387</v>
      </c>
    </row>
    <row r="59" spans="1:16" ht="14.4" x14ac:dyDescent="0.2">
      <c r="A59" s="47" t="s">
        <v>687</v>
      </c>
      <c r="B59" s="47" t="s">
        <v>688</v>
      </c>
      <c r="C59" s="72" t="str">
        <f t="shared" si="1"/>
        <v>21374900 ACTIVIDADES CENTRALES</v>
      </c>
      <c r="D59" s="47" t="s">
        <v>685</v>
      </c>
      <c r="E59" s="47" t="s">
        <v>248</v>
      </c>
      <c r="F59" s="47" t="s">
        <v>249</v>
      </c>
      <c r="G59" s="46">
        <v>119905573</v>
      </c>
      <c r="H59" s="46">
        <v>361704551</v>
      </c>
      <c r="I59" s="46">
        <v>361704551</v>
      </c>
      <c r="J59" s="46">
        <v>0</v>
      </c>
      <c r="K59" s="46">
        <v>3002881.83</v>
      </c>
      <c r="L59" s="46">
        <v>0</v>
      </c>
      <c r="M59" s="46">
        <v>355364592.11000001</v>
      </c>
      <c r="N59" s="46">
        <v>347904821.07999998</v>
      </c>
      <c r="O59" s="46">
        <v>3337077.06</v>
      </c>
      <c r="P59" s="79">
        <f t="shared" si="2"/>
        <v>0.98247199579747624</v>
      </c>
    </row>
    <row r="60" spans="1:16" ht="14.4" x14ac:dyDescent="0.2">
      <c r="A60" s="47" t="s">
        <v>687</v>
      </c>
      <c r="B60" s="47" t="s">
        <v>688</v>
      </c>
      <c r="C60" s="72" t="str">
        <f t="shared" si="1"/>
        <v>21374900 ACTIVIDADES CENTRALES</v>
      </c>
      <c r="D60" s="47" t="s">
        <v>685</v>
      </c>
      <c r="E60" s="47" t="s">
        <v>252</v>
      </c>
      <c r="F60" s="47" t="s">
        <v>253</v>
      </c>
      <c r="G60" s="46">
        <v>733456</v>
      </c>
      <c r="H60" s="46">
        <v>4552851</v>
      </c>
      <c r="I60" s="46">
        <v>4552851</v>
      </c>
      <c r="J60" s="46">
        <v>0</v>
      </c>
      <c r="K60" s="46">
        <v>0</v>
      </c>
      <c r="L60" s="46">
        <v>0</v>
      </c>
      <c r="M60" s="46">
        <v>2311507.66</v>
      </c>
      <c r="N60" s="46">
        <v>2311507.66</v>
      </c>
      <c r="O60" s="46">
        <v>2241343.34</v>
      </c>
      <c r="P60" s="79">
        <f t="shared" si="2"/>
        <v>0.50770553659673912</v>
      </c>
    </row>
    <row r="61" spans="1:16" ht="14.4" x14ac:dyDescent="0.2">
      <c r="A61" s="47" t="s">
        <v>687</v>
      </c>
      <c r="B61" s="47" t="s">
        <v>688</v>
      </c>
      <c r="C61" s="72" t="str">
        <f t="shared" si="1"/>
        <v>21374900 ACTIVIDADES CENTRALES</v>
      </c>
      <c r="D61" s="47" t="s">
        <v>685</v>
      </c>
      <c r="E61" s="47" t="s">
        <v>254</v>
      </c>
      <c r="F61" s="47" t="s">
        <v>255</v>
      </c>
      <c r="G61" s="46">
        <v>10000000</v>
      </c>
      <c r="H61" s="46">
        <v>10000000</v>
      </c>
      <c r="I61" s="46">
        <v>10000000</v>
      </c>
      <c r="J61" s="46">
        <v>0</v>
      </c>
      <c r="K61" s="46">
        <v>2792794.73</v>
      </c>
      <c r="L61" s="46">
        <v>0</v>
      </c>
      <c r="M61" s="46">
        <v>6970959.3399999999</v>
      </c>
      <c r="N61" s="46">
        <v>6970959.3399999999</v>
      </c>
      <c r="O61" s="46">
        <v>236245.93</v>
      </c>
      <c r="P61" s="79">
        <f t="shared" si="2"/>
        <v>0.69709593400000003</v>
      </c>
    </row>
    <row r="62" spans="1:16" ht="14.4" x14ac:dyDescent="0.2">
      <c r="A62" s="47" t="s">
        <v>687</v>
      </c>
      <c r="B62" s="47" t="s">
        <v>688</v>
      </c>
      <c r="C62" s="72" t="str">
        <f t="shared" si="1"/>
        <v>21374900 ACTIVIDADES CENTRALES</v>
      </c>
      <c r="D62" s="47" t="s">
        <v>685</v>
      </c>
      <c r="E62" s="47" t="s">
        <v>258</v>
      </c>
      <c r="F62" s="47" t="s">
        <v>259</v>
      </c>
      <c r="G62" s="46">
        <v>1853722</v>
      </c>
      <c r="H62" s="46">
        <v>4901097</v>
      </c>
      <c r="I62" s="46">
        <v>4901097</v>
      </c>
      <c r="J62" s="46">
        <v>0</v>
      </c>
      <c r="K62" s="46">
        <v>462735</v>
      </c>
      <c r="L62" s="46">
        <v>0</v>
      </c>
      <c r="M62" s="46">
        <v>1841098.35</v>
      </c>
      <c r="N62" s="46">
        <v>1841098.35</v>
      </c>
      <c r="O62" s="46">
        <v>2597263.65</v>
      </c>
      <c r="P62" s="79">
        <f t="shared" si="2"/>
        <v>0.37565025748317166</v>
      </c>
    </row>
    <row r="63" spans="1:16" ht="14.4" x14ac:dyDescent="0.2">
      <c r="A63" s="47" t="s">
        <v>687</v>
      </c>
      <c r="B63" s="47" t="s">
        <v>688</v>
      </c>
      <c r="C63" s="72" t="str">
        <f t="shared" si="1"/>
        <v>21374900 ACTIVIDADES CENTRALES</v>
      </c>
      <c r="D63" s="47" t="s">
        <v>685</v>
      </c>
      <c r="E63" s="47" t="s">
        <v>260</v>
      </c>
      <c r="F63" s="47" t="s">
        <v>261</v>
      </c>
      <c r="G63" s="46">
        <v>100859286</v>
      </c>
      <c r="H63" s="46">
        <v>103546786</v>
      </c>
      <c r="I63" s="46">
        <v>103546786</v>
      </c>
      <c r="J63" s="46">
        <v>0</v>
      </c>
      <c r="K63" s="46">
        <v>0</v>
      </c>
      <c r="L63" s="46">
        <v>0</v>
      </c>
      <c r="M63" s="46">
        <v>69984564.299999997</v>
      </c>
      <c r="N63" s="46">
        <v>10094564.300000001</v>
      </c>
      <c r="O63" s="46">
        <v>33562221.700000003</v>
      </c>
      <c r="P63" s="79">
        <f t="shared" si="2"/>
        <v>0.6758738441191211</v>
      </c>
    </row>
    <row r="64" spans="1:16" ht="14.4" x14ac:dyDescent="0.2">
      <c r="A64" s="47" t="s">
        <v>687</v>
      </c>
      <c r="B64" s="47" t="s">
        <v>688</v>
      </c>
      <c r="C64" s="72" t="str">
        <f t="shared" si="1"/>
        <v>21374900 ACTIVIDADES CENTRALES</v>
      </c>
      <c r="D64" s="47" t="s">
        <v>685</v>
      </c>
      <c r="E64" s="47" t="s">
        <v>262</v>
      </c>
      <c r="F64" s="47" t="s">
        <v>263</v>
      </c>
      <c r="G64" s="46">
        <v>600844</v>
      </c>
      <c r="H64" s="46">
        <v>600844</v>
      </c>
      <c r="I64" s="46">
        <v>600844</v>
      </c>
      <c r="J64" s="46">
        <v>0</v>
      </c>
      <c r="K64" s="46">
        <v>572232</v>
      </c>
      <c r="L64" s="46">
        <v>0</v>
      </c>
      <c r="M64" s="46">
        <v>0</v>
      </c>
      <c r="N64" s="46">
        <v>0</v>
      </c>
      <c r="O64" s="46">
        <v>28612</v>
      </c>
      <c r="P64" s="79">
        <f t="shared" si="2"/>
        <v>0</v>
      </c>
    </row>
    <row r="65" spans="1:16" ht="14.4" x14ac:dyDescent="0.2">
      <c r="A65" s="47" t="s">
        <v>687</v>
      </c>
      <c r="B65" s="47" t="s">
        <v>688</v>
      </c>
      <c r="C65" s="72" t="str">
        <f t="shared" si="1"/>
        <v>21374900 ACTIVIDADES CENTRALES</v>
      </c>
      <c r="D65" s="47" t="s">
        <v>685</v>
      </c>
      <c r="E65" s="47" t="s">
        <v>264</v>
      </c>
      <c r="F65" s="47" t="s">
        <v>265</v>
      </c>
      <c r="G65" s="46">
        <v>600000</v>
      </c>
      <c r="H65" s="46">
        <v>600000</v>
      </c>
      <c r="I65" s="46">
        <v>600000</v>
      </c>
      <c r="J65" s="46">
        <v>0</v>
      </c>
      <c r="K65" s="46">
        <v>0</v>
      </c>
      <c r="L65" s="46">
        <v>0</v>
      </c>
      <c r="M65" s="46">
        <v>600000</v>
      </c>
      <c r="N65" s="46">
        <v>600000</v>
      </c>
      <c r="O65" s="46">
        <v>0</v>
      </c>
      <c r="P65" s="79">
        <f t="shared" si="2"/>
        <v>1</v>
      </c>
    </row>
    <row r="66" spans="1:16" ht="14.4" x14ac:dyDescent="0.2">
      <c r="A66" s="47" t="s">
        <v>687</v>
      </c>
      <c r="B66" s="47" t="s">
        <v>688</v>
      </c>
      <c r="C66" s="72" t="str">
        <f t="shared" si="1"/>
        <v>21374900 ACTIVIDADES CENTRALES</v>
      </c>
      <c r="D66" s="47" t="s">
        <v>685</v>
      </c>
      <c r="E66" s="47" t="s">
        <v>268</v>
      </c>
      <c r="F66" s="47" t="s">
        <v>269</v>
      </c>
      <c r="G66" s="46">
        <v>600000</v>
      </c>
      <c r="H66" s="46">
        <v>600000</v>
      </c>
      <c r="I66" s="46">
        <v>600000</v>
      </c>
      <c r="J66" s="46">
        <v>0</v>
      </c>
      <c r="K66" s="46">
        <v>0</v>
      </c>
      <c r="L66" s="46">
        <v>0</v>
      </c>
      <c r="M66" s="46">
        <v>600000</v>
      </c>
      <c r="N66" s="46">
        <v>600000</v>
      </c>
      <c r="O66" s="46">
        <v>0</v>
      </c>
      <c r="P66" s="79">
        <f t="shared" si="2"/>
        <v>1</v>
      </c>
    </row>
    <row r="67" spans="1:16" ht="14.4" x14ac:dyDescent="0.2">
      <c r="A67" s="47" t="s">
        <v>687</v>
      </c>
      <c r="B67" s="47" t="s">
        <v>688</v>
      </c>
      <c r="C67" s="72" t="str">
        <f t="shared" si="1"/>
        <v>21374900 ACTIVIDADES CENTRALES</v>
      </c>
      <c r="D67" s="47" t="s">
        <v>685</v>
      </c>
      <c r="E67" s="47" t="s">
        <v>270</v>
      </c>
      <c r="F67" s="47" t="s">
        <v>271</v>
      </c>
      <c r="G67" s="46">
        <v>1200000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79">
        <f t="shared" si="2"/>
        <v>0</v>
      </c>
    </row>
    <row r="68" spans="1:16" ht="14.4" x14ac:dyDescent="0.2">
      <c r="A68" s="47" t="s">
        <v>687</v>
      </c>
      <c r="B68" s="47" t="s">
        <v>688</v>
      </c>
      <c r="C68" s="72" t="str">
        <f t="shared" si="1"/>
        <v>21374900 ACTIVIDADES CENTRALES</v>
      </c>
      <c r="D68" s="47" t="s">
        <v>685</v>
      </c>
      <c r="E68" s="47" t="s">
        <v>274</v>
      </c>
      <c r="F68" s="47" t="s">
        <v>275</v>
      </c>
      <c r="G68" s="46">
        <v>1200000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79">
        <f t="shared" si="2"/>
        <v>0</v>
      </c>
    </row>
    <row r="69" spans="1:16" ht="14.4" x14ac:dyDescent="0.2">
      <c r="A69" s="47" t="s">
        <v>687</v>
      </c>
      <c r="B69" s="47" t="s">
        <v>688</v>
      </c>
      <c r="C69" s="72" t="str">
        <f t="shared" si="1"/>
        <v>21374900 ACTIVIDADES CENTRALES</v>
      </c>
      <c r="D69" s="47" t="s">
        <v>685</v>
      </c>
      <c r="E69" s="47" t="s">
        <v>278</v>
      </c>
      <c r="F69" s="47" t="s">
        <v>279</v>
      </c>
      <c r="G69" s="46">
        <v>25524367</v>
      </c>
      <c r="H69" s="46">
        <v>25524367</v>
      </c>
      <c r="I69" s="46">
        <v>25524367</v>
      </c>
      <c r="J69" s="46">
        <v>0</v>
      </c>
      <c r="K69" s="46">
        <v>2775580.18</v>
      </c>
      <c r="L69" s="46">
        <v>0</v>
      </c>
      <c r="M69" s="46">
        <v>19095668.449999999</v>
      </c>
      <c r="N69" s="46">
        <v>19095668.449999999</v>
      </c>
      <c r="O69" s="46">
        <v>3653118.37</v>
      </c>
      <c r="P69" s="79">
        <f t="shared" si="2"/>
        <v>0.74813484894649884</v>
      </c>
    </row>
    <row r="70" spans="1:16" ht="14.4" x14ac:dyDescent="0.2">
      <c r="A70" s="47" t="s">
        <v>687</v>
      </c>
      <c r="B70" s="47" t="s">
        <v>688</v>
      </c>
      <c r="C70" s="72" t="str">
        <f t="shared" ref="C70:C133" si="3">+CONCATENATE(A70," ",B70)</f>
        <v>21374900 ACTIVIDADES CENTRALES</v>
      </c>
      <c r="D70" s="47" t="s">
        <v>685</v>
      </c>
      <c r="E70" s="47" t="s">
        <v>280</v>
      </c>
      <c r="F70" s="47" t="s">
        <v>281</v>
      </c>
      <c r="G70" s="46">
        <v>14450000</v>
      </c>
      <c r="H70" s="46">
        <v>19420715</v>
      </c>
      <c r="I70" s="46">
        <v>19420715</v>
      </c>
      <c r="J70" s="46">
        <v>0</v>
      </c>
      <c r="K70" s="46">
        <v>0</v>
      </c>
      <c r="L70" s="46">
        <v>0</v>
      </c>
      <c r="M70" s="46">
        <v>17314950.25</v>
      </c>
      <c r="N70" s="46">
        <v>17314950.25</v>
      </c>
      <c r="O70" s="46">
        <v>2105764.75</v>
      </c>
      <c r="P70" s="79">
        <f t="shared" ref="P70:P133" si="4">+IFERROR(M70/H70,0)</f>
        <v>0.89157120373786447</v>
      </c>
    </row>
    <row r="71" spans="1:16" ht="14.4" x14ac:dyDescent="0.2">
      <c r="A71" s="47" t="s">
        <v>687</v>
      </c>
      <c r="B71" s="47" t="s">
        <v>688</v>
      </c>
      <c r="C71" s="72" t="str">
        <f t="shared" si="3"/>
        <v>21374900 ACTIVIDADES CENTRALES</v>
      </c>
      <c r="D71" s="47" t="s">
        <v>685</v>
      </c>
      <c r="E71" s="47" t="s">
        <v>282</v>
      </c>
      <c r="F71" s="47" t="s">
        <v>283</v>
      </c>
      <c r="G71" s="46">
        <v>10000000</v>
      </c>
      <c r="H71" s="46">
        <v>15100000</v>
      </c>
      <c r="I71" s="46">
        <v>15100000</v>
      </c>
      <c r="J71" s="46">
        <v>0</v>
      </c>
      <c r="K71" s="46">
        <v>0</v>
      </c>
      <c r="L71" s="46">
        <v>0</v>
      </c>
      <c r="M71" s="46">
        <v>14147981.85</v>
      </c>
      <c r="N71" s="46">
        <v>14147981.85</v>
      </c>
      <c r="O71" s="46">
        <v>952018.15</v>
      </c>
      <c r="P71" s="79">
        <f t="shared" si="4"/>
        <v>0.93695244039735093</v>
      </c>
    </row>
    <row r="72" spans="1:16" ht="14.4" x14ac:dyDescent="0.2">
      <c r="A72" s="47" t="s">
        <v>687</v>
      </c>
      <c r="B72" s="47" t="s">
        <v>688</v>
      </c>
      <c r="C72" s="72" t="str">
        <f t="shared" si="3"/>
        <v>21374900 ACTIVIDADES CENTRALES</v>
      </c>
      <c r="D72" s="47" t="s">
        <v>685</v>
      </c>
      <c r="E72" s="47" t="s">
        <v>286</v>
      </c>
      <c r="F72" s="47" t="s">
        <v>287</v>
      </c>
      <c r="G72" s="46">
        <v>4450000</v>
      </c>
      <c r="H72" s="46">
        <v>4320715</v>
      </c>
      <c r="I72" s="46">
        <v>4320715</v>
      </c>
      <c r="J72" s="46">
        <v>0</v>
      </c>
      <c r="K72" s="46">
        <v>0</v>
      </c>
      <c r="L72" s="46">
        <v>0</v>
      </c>
      <c r="M72" s="46">
        <v>3166968.4</v>
      </c>
      <c r="N72" s="46">
        <v>3166968.4</v>
      </c>
      <c r="O72" s="46">
        <v>1153746.6000000001</v>
      </c>
      <c r="P72" s="79">
        <f t="shared" si="4"/>
        <v>0.73297322318181135</v>
      </c>
    </row>
    <row r="73" spans="1:16" ht="14.4" x14ac:dyDescent="0.2">
      <c r="A73" s="47" t="s">
        <v>687</v>
      </c>
      <c r="B73" s="47" t="s">
        <v>688</v>
      </c>
      <c r="C73" s="72" t="str">
        <f t="shared" si="3"/>
        <v>21374900 ACTIVIDADES CENTRALES</v>
      </c>
      <c r="D73" s="47" t="s">
        <v>685</v>
      </c>
      <c r="E73" s="47" t="s">
        <v>290</v>
      </c>
      <c r="F73" s="47" t="s">
        <v>291</v>
      </c>
      <c r="G73" s="46">
        <v>2370715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79">
        <f t="shared" si="4"/>
        <v>0</v>
      </c>
    </row>
    <row r="74" spans="1:16" ht="14.4" x14ac:dyDescent="0.2">
      <c r="A74" s="47" t="s">
        <v>687</v>
      </c>
      <c r="B74" s="47" t="s">
        <v>688</v>
      </c>
      <c r="C74" s="72" t="str">
        <f t="shared" si="3"/>
        <v>21374900 ACTIVIDADES CENTRALES</v>
      </c>
      <c r="D74" s="47" t="s">
        <v>685</v>
      </c>
      <c r="E74" s="47" t="s">
        <v>292</v>
      </c>
      <c r="F74" s="47" t="s">
        <v>293</v>
      </c>
      <c r="G74" s="46">
        <v>270715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79">
        <f t="shared" si="4"/>
        <v>0</v>
      </c>
    </row>
    <row r="75" spans="1:16" ht="14.4" x14ac:dyDescent="0.2">
      <c r="A75" s="47" t="s">
        <v>687</v>
      </c>
      <c r="B75" s="47" t="s">
        <v>688</v>
      </c>
      <c r="C75" s="72" t="str">
        <f t="shared" si="3"/>
        <v>21374900 ACTIVIDADES CENTRALES</v>
      </c>
      <c r="D75" s="47" t="s">
        <v>685</v>
      </c>
      <c r="E75" s="47" t="s">
        <v>294</v>
      </c>
      <c r="F75" s="47" t="s">
        <v>295</v>
      </c>
      <c r="G75" s="46">
        <v>2100000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79">
        <f t="shared" si="4"/>
        <v>0</v>
      </c>
    </row>
    <row r="76" spans="1:16" ht="14.4" x14ac:dyDescent="0.2">
      <c r="A76" s="47" t="s">
        <v>687</v>
      </c>
      <c r="B76" s="47" t="s">
        <v>688</v>
      </c>
      <c r="C76" s="72" t="str">
        <f t="shared" si="3"/>
        <v>21374900 ACTIVIDADES CENTRALES</v>
      </c>
      <c r="D76" s="47" t="s">
        <v>685</v>
      </c>
      <c r="E76" s="47" t="s">
        <v>296</v>
      </c>
      <c r="F76" s="47" t="s">
        <v>297</v>
      </c>
      <c r="G76" s="46">
        <v>3000000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79">
        <f t="shared" si="4"/>
        <v>0</v>
      </c>
    </row>
    <row r="77" spans="1:16" ht="14.4" x14ac:dyDescent="0.2">
      <c r="A77" s="47" t="s">
        <v>687</v>
      </c>
      <c r="B77" s="47" t="s">
        <v>688</v>
      </c>
      <c r="C77" s="72" t="str">
        <f t="shared" si="3"/>
        <v>21374900 ACTIVIDADES CENTRALES</v>
      </c>
      <c r="D77" s="47" t="s">
        <v>685</v>
      </c>
      <c r="E77" s="47" t="s">
        <v>304</v>
      </c>
      <c r="F77" s="47" t="s">
        <v>305</v>
      </c>
      <c r="G77" s="46">
        <v>3000000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79">
        <f t="shared" si="4"/>
        <v>0</v>
      </c>
    </row>
    <row r="78" spans="1:16" ht="14.4" x14ac:dyDescent="0.2">
      <c r="A78" s="47" t="s">
        <v>687</v>
      </c>
      <c r="B78" s="47" t="s">
        <v>688</v>
      </c>
      <c r="C78" s="72" t="str">
        <f t="shared" si="3"/>
        <v>21374900 ACTIVIDADES CENTRALES</v>
      </c>
      <c r="D78" s="47" t="s">
        <v>685</v>
      </c>
      <c r="E78" s="47" t="s">
        <v>312</v>
      </c>
      <c r="F78" s="47" t="s">
        <v>313</v>
      </c>
      <c r="G78" s="46">
        <v>1403652</v>
      </c>
      <c r="H78" s="46">
        <v>1303652</v>
      </c>
      <c r="I78" s="46">
        <v>1303652</v>
      </c>
      <c r="J78" s="46">
        <v>0</v>
      </c>
      <c r="K78" s="46">
        <v>644891</v>
      </c>
      <c r="L78" s="46">
        <v>0</v>
      </c>
      <c r="M78" s="46">
        <v>543339.82999999996</v>
      </c>
      <c r="N78" s="46">
        <v>543339.82999999996</v>
      </c>
      <c r="O78" s="46">
        <v>115421.17</v>
      </c>
      <c r="P78" s="79">
        <f t="shared" si="4"/>
        <v>0.41678287610497278</v>
      </c>
    </row>
    <row r="79" spans="1:16" ht="14.4" x14ac:dyDescent="0.2">
      <c r="A79" s="47" t="s">
        <v>687</v>
      </c>
      <c r="B79" s="47" t="s">
        <v>688</v>
      </c>
      <c r="C79" s="72" t="str">
        <f t="shared" si="3"/>
        <v>21374900 ACTIVIDADES CENTRALES</v>
      </c>
      <c r="D79" s="47" t="s">
        <v>685</v>
      </c>
      <c r="E79" s="47" t="s">
        <v>314</v>
      </c>
      <c r="F79" s="47" t="s">
        <v>315</v>
      </c>
      <c r="G79" s="46">
        <v>100000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79">
        <f t="shared" si="4"/>
        <v>0</v>
      </c>
    </row>
    <row r="80" spans="1:16" ht="14.4" x14ac:dyDescent="0.2">
      <c r="A80" s="47" t="s">
        <v>687</v>
      </c>
      <c r="B80" s="47" t="s">
        <v>688</v>
      </c>
      <c r="C80" s="72" t="str">
        <f t="shared" si="3"/>
        <v>21374900 ACTIVIDADES CENTRALES</v>
      </c>
      <c r="D80" s="47" t="s">
        <v>685</v>
      </c>
      <c r="E80" s="47" t="s">
        <v>316</v>
      </c>
      <c r="F80" s="47" t="s">
        <v>317</v>
      </c>
      <c r="G80" s="46">
        <v>1303652</v>
      </c>
      <c r="H80" s="46">
        <v>1303652</v>
      </c>
      <c r="I80" s="46">
        <v>1303652</v>
      </c>
      <c r="J80" s="46">
        <v>0</v>
      </c>
      <c r="K80" s="46">
        <v>644891</v>
      </c>
      <c r="L80" s="46">
        <v>0</v>
      </c>
      <c r="M80" s="46">
        <v>543339.82999999996</v>
      </c>
      <c r="N80" s="46">
        <v>543339.82999999996</v>
      </c>
      <c r="O80" s="46">
        <v>115421.17</v>
      </c>
      <c r="P80" s="79">
        <f t="shared" si="4"/>
        <v>0.41678287610497278</v>
      </c>
    </row>
    <row r="81" spans="1:16" ht="14.4" x14ac:dyDescent="0.2">
      <c r="A81" s="47" t="s">
        <v>687</v>
      </c>
      <c r="B81" s="47" t="s">
        <v>688</v>
      </c>
      <c r="C81" s="72" t="str">
        <f t="shared" si="3"/>
        <v>21374900 ACTIVIDADES CENTRALES</v>
      </c>
      <c r="D81" s="47" t="s">
        <v>685</v>
      </c>
      <c r="E81" s="47" t="s">
        <v>318</v>
      </c>
      <c r="F81" s="47" t="s">
        <v>319</v>
      </c>
      <c r="G81" s="46">
        <v>4300000</v>
      </c>
      <c r="H81" s="46">
        <v>4800000</v>
      </c>
      <c r="I81" s="46">
        <v>4800000</v>
      </c>
      <c r="J81" s="46">
        <v>0</v>
      </c>
      <c r="K81" s="46">
        <v>2130689.1800000002</v>
      </c>
      <c r="L81" s="46">
        <v>0</v>
      </c>
      <c r="M81" s="46">
        <v>1237378.3700000001</v>
      </c>
      <c r="N81" s="46">
        <v>1237378.3700000001</v>
      </c>
      <c r="O81" s="46">
        <v>1431932.45</v>
      </c>
      <c r="P81" s="79">
        <f t="shared" si="4"/>
        <v>0.25778716041666672</v>
      </c>
    </row>
    <row r="82" spans="1:16" ht="14.4" x14ac:dyDescent="0.2">
      <c r="A82" s="47" t="s">
        <v>687</v>
      </c>
      <c r="B82" s="47" t="s">
        <v>688</v>
      </c>
      <c r="C82" s="72" t="str">
        <f t="shared" si="3"/>
        <v>21374900 ACTIVIDADES CENTRALES</v>
      </c>
      <c r="D82" s="47" t="s">
        <v>685</v>
      </c>
      <c r="E82" s="47" t="s">
        <v>320</v>
      </c>
      <c r="F82" s="47" t="s">
        <v>321</v>
      </c>
      <c r="G82" s="46">
        <v>1000000</v>
      </c>
      <c r="H82" s="46">
        <v>1000000</v>
      </c>
      <c r="I82" s="46">
        <v>1000000</v>
      </c>
      <c r="J82" s="46">
        <v>0</v>
      </c>
      <c r="K82" s="46">
        <v>101821.35</v>
      </c>
      <c r="L82" s="46">
        <v>0</v>
      </c>
      <c r="M82" s="46">
        <v>464418.37</v>
      </c>
      <c r="N82" s="46">
        <v>464418.37</v>
      </c>
      <c r="O82" s="46">
        <v>433760.28</v>
      </c>
      <c r="P82" s="79">
        <f t="shared" si="4"/>
        <v>0.46441836999999997</v>
      </c>
    </row>
    <row r="83" spans="1:16" ht="14.4" x14ac:dyDescent="0.2">
      <c r="A83" s="47" t="s">
        <v>687</v>
      </c>
      <c r="B83" s="47" t="s">
        <v>688</v>
      </c>
      <c r="C83" s="72" t="str">
        <f t="shared" si="3"/>
        <v>21374900 ACTIVIDADES CENTRALES</v>
      </c>
      <c r="D83" s="47" t="s">
        <v>685</v>
      </c>
      <c r="E83" s="47" t="s">
        <v>324</v>
      </c>
      <c r="F83" s="47" t="s">
        <v>325</v>
      </c>
      <c r="G83" s="46">
        <v>1500000</v>
      </c>
      <c r="H83" s="46">
        <v>1500000</v>
      </c>
      <c r="I83" s="46">
        <v>1500000</v>
      </c>
      <c r="J83" s="46">
        <v>0</v>
      </c>
      <c r="K83" s="46">
        <v>22573.5</v>
      </c>
      <c r="L83" s="46">
        <v>0</v>
      </c>
      <c r="M83" s="46">
        <v>772960</v>
      </c>
      <c r="N83" s="46">
        <v>772960</v>
      </c>
      <c r="O83" s="46">
        <v>704466.5</v>
      </c>
      <c r="P83" s="79">
        <f t="shared" si="4"/>
        <v>0.51530666666666669</v>
      </c>
    </row>
    <row r="84" spans="1:16" ht="14.4" x14ac:dyDescent="0.2">
      <c r="A84" s="47" t="s">
        <v>687</v>
      </c>
      <c r="B84" s="47" t="s">
        <v>688</v>
      </c>
      <c r="C84" s="72" t="str">
        <f t="shared" si="3"/>
        <v>21374900 ACTIVIDADES CENTRALES</v>
      </c>
      <c r="D84" s="47" t="s">
        <v>685</v>
      </c>
      <c r="E84" s="47" t="s">
        <v>328</v>
      </c>
      <c r="F84" s="47" t="s">
        <v>329</v>
      </c>
      <c r="G84" s="46">
        <v>1500000</v>
      </c>
      <c r="H84" s="46">
        <v>1900000</v>
      </c>
      <c r="I84" s="46">
        <v>1900000</v>
      </c>
      <c r="J84" s="46">
        <v>0</v>
      </c>
      <c r="K84" s="46">
        <v>1765508.28</v>
      </c>
      <c r="L84" s="46">
        <v>0</v>
      </c>
      <c r="M84" s="46">
        <v>0</v>
      </c>
      <c r="N84" s="46">
        <v>0</v>
      </c>
      <c r="O84" s="46">
        <v>134491.72</v>
      </c>
      <c r="P84" s="79">
        <f t="shared" si="4"/>
        <v>0</v>
      </c>
    </row>
    <row r="85" spans="1:16" ht="14.4" x14ac:dyDescent="0.2">
      <c r="A85" s="47" t="s">
        <v>687</v>
      </c>
      <c r="B85" s="47" t="s">
        <v>688</v>
      </c>
      <c r="C85" s="72" t="str">
        <f t="shared" si="3"/>
        <v>21374900 ACTIVIDADES CENTRALES</v>
      </c>
      <c r="D85" s="47" t="s">
        <v>685</v>
      </c>
      <c r="E85" s="47" t="s">
        <v>330</v>
      </c>
      <c r="F85" s="47" t="s">
        <v>331</v>
      </c>
      <c r="G85" s="46">
        <v>0</v>
      </c>
      <c r="H85" s="46">
        <v>400000</v>
      </c>
      <c r="I85" s="46">
        <v>400000</v>
      </c>
      <c r="J85" s="46">
        <v>0</v>
      </c>
      <c r="K85" s="46">
        <v>240786.05</v>
      </c>
      <c r="L85" s="46">
        <v>0</v>
      </c>
      <c r="M85" s="46">
        <v>0</v>
      </c>
      <c r="N85" s="46">
        <v>0</v>
      </c>
      <c r="O85" s="46">
        <v>159213.95000000001</v>
      </c>
      <c r="P85" s="79">
        <f t="shared" si="4"/>
        <v>0</v>
      </c>
    </row>
    <row r="86" spans="1:16" ht="14.4" x14ac:dyDescent="0.2">
      <c r="A86" s="47" t="s">
        <v>687</v>
      </c>
      <c r="B86" s="47" t="s">
        <v>688</v>
      </c>
      <c r="C86" s="72" t="str">
        <f t="shared" si="3"/>
        <v>21374900 ACTIVIDADES CENTRALES</v>
      </c>
      <c r="D86" s="47" t="s">
        <v>685</v>
      </c>
      <c r="E86" s="47" t="s">
        <v>332</v>
      </c>
      <c r="F86" s="47" t="s">
        <v>333</v>
      </c>
      <c r="G86" s="46">
        <v>300000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79">
        <f t="shared" si="4"/>
        <v>0</v>
      </c>
    </row>
    <row r="87" spans="1:16" ht="14.4" x14ac:dyDescent="0.2">
      <c r="A87" s="47" t="s">
        <v>687</v>
      </c>
      <c r="B87" s="47" t="s">
        <v>688</v>
      </c>
      <c r="C87" s="72" t="str">
        <f t="shared" si="3"/>
        <v>21374900 ACTIVIDADES CENTRALES</v>
      </c>
      <c r="D87" s="47" t="s">
        <v>685</v>
      </c>
      <c r="E87" s="47" t="s">
        <v>372</v>
      </c>
      <c r="F87" s="47" t="s">
        <v>373</v>
      </c>
      <c r="G87" s="46">
        <v>4160983882</v>
      </c>
      <c r="H87" s="46">
        <v>4300047278</v>
      </c>
      <c r="I87" s="46">
        <v>4300047278</v>
      </c>
      <c r="J87" s="46">
        <v>0</v>
      </c>
      <c r="K87" s="46">
        <v>0</v>
      </c>
      <c r="L87" s="46">
        <v>0</v>
      </c>
      <c r="M87" s="46">
        <v>4201039014.6399999</v>
      </c>
      <c r="N87" s="46">
        <v>4183791226.8200002</v>
      </c>
      <c r="O87" s="46">
        <v>99008263.359999999</v>
      </c>
      <c r="P87" s="79">
        <f t="shared" si="4"/>
        <v>0.97697507563078467</v>
      </c>
    </row>
    <row r="88" spans="1:16" ht="14.4" x14ac:dyDescent="0.2">
      <c r="A88" s="47" t="s">
        <v>687</v>
      </c>
      <c r="B88" s="47" t="s">
        <v>688</v>
      </c>
      <c r="C88" s="72" t="str">
        <f t="shared" si="3"/>
        <v>21374900 ACTIVIDADES CENTRALES</v>
      </c>
      <c r="D88" s="47" t="s">
        <v>685</v>
      </c>
      <c r="E88" s="47" t="s">
        <v>374</v>
      </c>
      <c r="F88" s="47" t="s">
        <v>375</v>
      </c>
      <c r="G88" s="46">
        <v>1114983200</v>
      </c>
      <c r="H88" s="46">
        <v>1114046596</v>
      </c>
      <c r="I88" s="46">
        <v>1114046596</v>
      </c>
      <c r="J88" s="46">
        <v>0</v>
      </c>
      <c r="K88" s="46">
        <v>0</v>
      </c>
      <c r="L88" s="46">
        <v>0</v>
      </c>
      <c r="M88" s="46">
        <v>1111130965.9200001</v>
      </c>
      <c r="N88" s="46">
        <v>1111130965.9200001</v>
      </c>
      <c r="O88" s="46">
        <v>2915630.08</v>
      </c>
      <c r="P88" s="79">
        <f t="shared" si="4"/>
        <v>0.99738284727903792</v>
      </c>
    </row>
    <row r="89" spans="1:16" ht="14.4" x14ac:dyDescent="0.2">
      <c r="A89" s="47" t="s">
        <v>687</v>
      </c>
      <c r="B89" s="47" t="s">
        <v>688</v>
      </c>
      <c r="C89" s="72" t="str">
        <f t="shared" si="3"/>
        <v>21374900 ACTIVIDADES CENTRALES</v>
      </c>
      <c r="D89" s="47" t="s">
        <v>685</v>
      </c>
      <c r="E89" s="47" t="s">
        <v>376</v>
      </c>
      <c r="F89" s="47" t="s">
        <v>377</v>
      </c>
      <c r="G89" s="46">
        <v>42303602</v>
      </c>
      <c r="H89" s="46">
        <v>41495652</v>
      </c>
      <c r="I89" s="46">
        <v>41495652</v>
      </c>
      <c r="J89" s="46">
        <v>0</v>
      </c>
      <c r="K89" s="46">
        <v>0</v>
      </c>
      <c r="L89" s="46">
        <v>0</v>
      </c>
      <c r="M89" s="46">
        <v>38938257.549999997</v>
      </c>
      <c r="N89" s="46">
        <v>38938257.549999997</v>
      </c>
      <c r="O89" s="46">
        <v>2557394.4500000002</v>
      </c>
      <c r="P89" s="79">
        <f t="shared" si="4"/>
        <v>0.9383695802634936</v>
      </c>
    </row>
    <row r="90" spans="1:16" ht="14.4" x14ac:dyDescent="0.2">
      <c r="A90" s="47" t="s">
        <v>687</v>
      </c>
      <c r="B90" s="47" t="s">
        <v>688</v>
      </c>
      <c r="C90" s="72" t="str">
        <f t="shared" si="3"/>
        <v>21374900 ACTIVIDADES CENTRALES</v>
      </c>
      <c r="D90" s="47" t="s">
        <v>685</v>
      </c>
      <c r="E90" s="47" t="s">
        <v>397</v>
      </c>
      <c r="F90" s="47" t="s">
        <v>398</v>
      </c>
      <c r="G90" s="46">
        <v>6736242</v>
      </c>
      <c r="H90" s="46">
        <v>6607588</v>
      </c>
      <c r="I90" s="46">
        <v>6607588</v>
      </c>
      <c r="J90" s="46">
        <v>0</v>
      </c>
      <c r="K90" s="46">
        <v>0</v>
      </c>
      <c r="L90" s="46">
        <v>0</v>
      </c>
      <c r="M90" s="46">
        <v>6249352.3700000001</v>
      </c>
      <c r="N90" s="46">
        <v>6249352.3700000001</v>
      </c>
      <c r="O90" s="46">
        <v>358235.63</v>
      </c>
      <c r="P90" s="79">
        <f t="shared" si="4"/>
        <v>0.9457842059765228</v>
      </c>
    </row>
    <row r="91" spans="1:16" ht="14.4" x14ac:dyDescent="0.2">
      <c r="A91" s="47" t="s">
        <v>687</v>
      </c>
      <c r="B91" s="47" t="s">
        <v>688</v>
      </c>
      <c r="C91" s="72" t="str">
        <f t="shared" si="3"/>
        <v>21374900 ACTIVIDADES CENTRALES</v>
      </c>
      <c r="D91" s="47" t="s">
        <v>685</v>
      </c>
      <c r="E91" s="47" t="s">
        <v>600</v>
      </c>
      <c r="F91" s="47" t="s">
        <v>601</v>
      </c>
      <c r="G91" s="46">
        <v>1065943356</v>
      </c>
      <c r="H91" s="46">
        <v>1065943356</v>
      </c>
      <c r="I91" s="46">
        <v>1065943356</v>
      </c>
      <c r="J91" s="46">
        <v>0</v>
      </c>
      <c r="K91" s="46">
        <v>0</v>
      </c>
      <c r="L91" s="46">
        <v>0</v>
      </c>
      <c r="M91" s="46">
        <v>1065943356</v>
      </c>
      <c r="N91" s="46">
        <v>1065943356</v>
      </c>
      <c r="O91" s="46">
        <v>0</v>
      </c>
      <c r="P91" s="79">
        <f t="shared" si="4"/>
        <v>1</v>
      </c>
    </row>
    <row r="92" spans="1:16" ht="14.4" x14ac:dyDescent="0.2">
      <c r="A92" s="47" t="s">
        <v>687</v>
      </c>
      <c r="B92" s="47" t="s">
        <v>688</v>
      </c>
      <c r="C92" s="72" t="str">
        <f t="shared" si="3"/>
        <v>21374900 ACTIVIDADES CENTRALES</v>
      </c>
      <c r="D92" s="47" t="s">
        <v>685</v>
      </c>
      <c r="E92" s="47" t="s">
        <v>602</v>
      </c>
      <c r="F92" s="47" t="s">
        <v>603</v>
      </c>
      <c r="G92" s="46">
        <v>121730000</v>
      </c>
      <c r="H92" s="46">
        <v>121730000</v>
      </c>
      <c r="I92" s="46">
        <v>121730000</v>
      </c>
      <c r="J92" s="46">
        <v>0</v>
      </c>
      <c r="K92" s="46">
        <v>0</v>
      </c>
      <c r="L92" s="46">
        <v>0</v>
      </c>
      <c r="M92" s="46">
        <v>121362000</v>
      </c>
      <c r="N92" s="46">
        <v>121362000</v>
      </c>
      <c r="O92" s="46">
        <v>368000</v>
      </c>
      <c r="P92" s="79">
        <f t="shared" si="4"/>
        <v>0.99697691612585226</v>
      </c>
    </row>
    <row r="93" spans="1:16" ht="14.4" x14ac:dyDescent="0.2">
      <c r="A93" s="47" t="s">
        <v>687</v>
      </c>
      <c r="B93" s="47" t="s">
        <v>688</v>
      </c>
      <c r="C93" s="72" t="str">
        <f t="shared" si="3"/>
        <v>21374900 ACTIVIDADES CENTRALES</v>
      </c>
      <c r="D93" s="47" t="s">
        <v>685</v>
      </c>
      <c r="E93" s="47" t="s">
        <v>604</v>
      </c>
      <c r="F93" s="47" t="s">
        <v>605</v>
      </c>
      <c r="G93" s="46">
        <v>100000000</v>
      </c>
      <c r="H93" s="46">
        <v>100000000</v>
      </c>
      <c r="I93" s="46">
        <v>100000000</v>
      </c>
      <c r="J93" s="46">
        <v>0</v>
      </c>
      <c r="K93" s="46">
        <v>0</v>
      </c>
      <c r="L93" s="46">
        <v>0</v>
      </c>
      <c r="M93" s="46">
        <v>100000000</v>
      </c>
      <c r="N93" s="46">
        <v>100000000</v>
      </c>
      <c r="O93" s="46">
        <v>0</v>
      </c>
      <c r="P93" s="79">
        <f t="shared" si="4"/>
        <v>1</v>
      </c>
    </row>
    <row r="94" spans="1:16" ht="14.4" x14ac:dyDescent="0.2">
      <c r="A94" s="47" t="s">
        <v>687</v>
      </c>
      <c r="B94" s="47" t="s">
        <v>688</v>
      </c>
      <c r="C94" s="72" t="str">
        <f t="shared" si="3"/>
        <v>21374900 ACTIVIDADES CENTRALES</v>
      </c>
      <c r="D94" s="47" t="s">
        <v>685</v>
      </c>
      <c r="E94" s="47" t="s">
        <v>606</v>
      </c>
      <c r="F94" s="47" t="s">
        <v>607</v>
      </c>
      <c r="G94" s="46">
        <v>21730000</v>
      </c>
      <c r="H94" s="46">
        <v>21730000</v>
      </c>
      <c r="I94" s="46">
        <v>21730000</v>
      </c>
      <c r="J94" s="46">
        <v>0</v>
      </c>
      <c r="K94" s="46">
        <v>0</v>
      </c>
      <c r="L94" s="46">
        <v>0</v>
      </c>
      <c r="M94" s="46">
        <v>21362000</v>
      </c>
      <c r="N94" s="46">
        <v>21362000</v>
      </c>
      <c r="O94" s="46">
        <v>368000</v>
      </c>
      <c r="P94" s="79">
        <f t="shared" si="4"/>
        <v>0.98306488725264607</v>
      </c>
    </row>
    <row r="95" spans="1:16" ht="14.4" x14ac:dyDescent="0.2">
      <c r="A95" s="47" t="s">
        <v>687</v>
      </c>
      <c r="B95" s="47" t="s">
        <v>688</v>
      </c>
      <c r="C95" s="72" t="str">
        <f t="shared" si="3"/>
        <v>21374900 ACTIVIDADES CENTRALES</v>
      </c>
      <c r="D95" s="47" t="s">
        <v>685</v>
      </c>
      <c r="E95" s="47" t="s">
        <v>608</v>
      </c>
      <c r="F95" s="47" t="s">
        <v>609</v>
      </c>
      <c r="G95" s="46">
        <v>46500000</v>
      </c>
      <c r="H95" s="46">
        <v>64500000</v>
      </c>
      <c r="I95" s="46">
        <v>64500000</v>
      </c>
      <c r="J95" s="46">
        <v>0</v>
      </c>
      <c r="K95" s="46">
        <v>0</v>
      </c>
      <c r="L95" s="46">
        <v>0</v>
      </c>
      <c r="M95" s="46">
        <v>33114664</v>
      </c>
      <c r="N95" s="46">
        <v>16062890.529999999</v>
      </c>
      <c r="O95" s="46">
        <v>31385336</v>
      </c>
      <c r="P95" s="79">
        <f t="shared" si="4"/>
        <v>0.51340564341085271</v>
      </c>
    </row>
    <row r="96" spans="1:16" ht="14.4" x14ac:dyDescent="0.2">
      <c r="A96" s="47" t="s">
        <v>687</v>
      </c>
      <c r="B96" s="47" t="s">
        <v>688</v>
      </c>
      <c r="C96" s="72" t="str">
        <f t="shared" si="3"/>
        <v>21374900 ACTIVIDADES CENTRALES</v>
      </c>
      <c r="D96" s="47" t="s">
        <v>685</v>
      </c>
      <c r="E96" s="47" t="s">
        <v>610</v>
      </c>
      <c r="F96" s="47" t="s">
        <v>611</v>
      </c>
      <c r="G96" s="46">
        <v>31500000</v>
      </c>
      <c r="H96" s="46">
        <v>51500000</v>
      </c>
      <c r="I96" s="46">
        <v>51500000</v>
      </c>
      <c r="J96" s="46">
        <v>0</v>
      </c>
      <c r="K96" s="46">
        <v>0</v>
      </c>
      <c r="L96" s="46">
        <v>0</v>
      </c>
      <c r="M96" s="46">
        <v>21636695</v>
      </c>
      <c r="N96" s="46">
        <v>4584921.53</v>
      </c>
      <c r="O96" s="46">
        <v>29863305</v>
      </c>
      <c r="P96" s="79">
        <f t="shared" si="4"/>
        <v>0.42013</v>
      </c>
    </row>
    <row r="97" spans="1:16" ht="14.4" x14ac:dyDescent="0.2">
      <c r="A97" s="47" t="s">
        <v>687</v>
      </c>
      <c r="B97" s="47" t="s">
        <v>688</v>
      </c>
      <c r="C97" s="72" t="str">
        <f t="shared" si="3"/>
        <v>21374900 ACTIVIDADES CENTRALES</v>
      </c>
      <c r="D97" s="47" t="s">
        <v>685</v>
      </c>
      <c r="E97" s="47" t="s">
        <v>612</v>
      </c>
      <c r="F97" s="47" t="s">
        <v>613</v>
      </c>
      <c r="G97" s="46">
        <v>15000000</v>
      </c>
      <c r="H97" s="46">
        <v>13000000</v>
      </c>
      <c r="I97" s="46">
        <v>13000000</v>
      </c>
      <c r="J97" s="46">
        <v>0</v>
      </c>
      <c r="K97" s="46">
        <v>0</v>
      </c>
      <c r="L97" s="46">
        <v>0</v>
      </c>
      <c r="M97" s="46">
        <v>11477969</v>
      </c>
      <c r="N97" s="46">
        <v>11477969</v>
      </c>
      <c r="O97" s="46">
        <v>1522031</v>
      </c>
      <c r="P97" s="79">
        <f t="shared" si="4"/>
        <v>0.88292069230769232</v>
      </c>
    </row>
    <row r="98" spans="1:16" ht="14.4" x14ac:dyDescent="0.2">
      <c r="A98" s="47" t="s">
        <v>687</v>
      </c>
      <c r="B98" s="47" t="s">
        <v>688</v>
      </c>
      <c r="C98" s="72" t="str">
        <f t="shared" si="3"/>
        <v>21374900 ACTIVIDADES CENTRALES</v>
      </c>
      <c r="D98" s="47" t="s">
        <v>685</v>
      </c>
      <c r="E98" s="47" t="s">
        <v>614</v>
      </c>
      <c r="F98" s="47" t="s">
        <v>615</v>
      </c>
      <c r="G98" s="46">
        <v>2860000000</v>
      </c>
      <c r="H98" s="46">
        <v>2886000000</v>
      </c>
      <c r="I98" s="46">
        <v>2886000000</v>
      </c>
      <c r="J98" s="46">
        <v>0</v>
      </c>
      <c r="K98" s="46">
        <v>0</v>
      </c>
      <c r="L98" s="46">
        <v>0</v>
      </c>
      <c r="M98" s="46">
        <v>2854127500</v>
      </c>
      <c r="N98" s="46">
        <v>2854127500</v>
      </c>
      <c r="O98" s="46">
        <v>31872500</v>
      </c>
      <c r="P98" s="79">
        <f t="shared" si="4"/>
        <v>0.98895616770616768</v>
      </c>
    </row>
    <row r="99" spans="1:16" ht="14.4" x14ac:dyDescent="0.2">
      <c r="A99" s="47" t="s">
        <v>687</v>
      </c>
      <c r="B99" s="47" t="s">
        <v>688</v>
      </c>
      <c r="C99" s="72" t="str">
        <f t="shared" si="3"/>
        <v>21374900 ACTIVIDADES CENTRALES</v>
      </c>
      <c r="D99" s="47" t="s">
        <v>685</v>
      </c>
      <c r="E99" s="47" t="s">
        <v>618</v>
      </c>
      <c r="F99" s="47" t="s">
        <v>619</v>
      </c>
      <c r="G99" s="46">
        <v>120000000</v>
      </c>
      <c r="H99" s="46">
        <v>438000000</v>
      </c>
      <c r="I99" s="46">
        <v>438000000</v>
      </c>
      <c r="J99" s="46">
        <v>0</v>
      </c>
      <c r="K99" s="46">
        <v>0</v>
      </c>
      <c r="L99" s="46">
        <v>0</v>
      </c>
      <c r="M99" s="46">
        <v>438000000</v>
      </c>
      <c r="N99" s="46">
        <v>438000000</v>
      </c>
      <c r="O99" s="46">
        <v>0</v>
      </c>
      <c r="P99" s="79">
        <f t="shared" si="4"/>
        <v>1</v>
      </c>
    </row>
    <row r="100" spans="1:16" ht="14.4" x14ac:dyDescent="0.2">
      <c r="A100" s="47" t="s">
        <v>687</v>
      </c>
      <c r="B100" s="47" t="s">
        <v>688</v>
      </c>
      <c r="C100" s="72" t="str">
        <f t="shared" si="3"/>
        <v>21374900 ACTIVIDADES CENTRALES</v>
      </c>
      <c r="D100" s="47" t="s">
        <v>685</v>
      </c>
      <c r="E100" s="47" t="s">
        <v>620</v>
      </c>
      <c r="F100" s="47" t="s">
        <v>621</v>
      </c>
      <c r="G100" s="46">
        <v>862500000</v>
      </c>
      <c r="H100" s="46">
        <v>762500000</v>
      </c>
      <c r="I100" s="46">
        <v>762500000</v>
      </c>
      <c r="J100" s="46">
        <v>0</v>
      </c>
      <c r="K100" s="46">
        <v>0</v>
      </c>
      <c r="L100" s="46">
        <v>0</v>
      </c>
      <c r="M100" s="46">
        <v>730627500</v>
      </c>
      <c r="N100" s="46">
        <v>730627500</v>
      </c>
      <c r="O100" s="46">
        <v>31872500</v>
      </c>
      <c r="P100" s="79">
        <f t="shared" si="4"/>
        <v>0.95820000000000005</v>
      </c>
    </row>
    <row r="101" spans="1:16" ht="14.4" x14ac:dyDescent="0.2">
      <c r="A101" s="47" t="s">
        <v>687</v>
      </c>
      <c r="B101" s="47" t="s">
        <v>688</v>
      </c>
      <c r="C101" s="72" t="str">
        <f t="shared" si="3"/>
        <v>21374900 ACTIVIDADES CENTRALES</v>
      </c>
      <c r="D101" s="47" t="s">
        <v>685</v>
      </c>
      <c r="E101" s="47" t="s">
        <v>622</v>
      </c>
      <c r="F101" s="47" t="s">
        <v>623</v>
      </c>
      <c r="G101" s="46">
        <v>1877500000</v>
      </c>
      <c r="H101" s="46">
        <v>1685500000</v>
      </c>
      <c r="I101" s="46">
        <v>1685500000</v>
      </c>
      <c r="J101" s="46">
        <v>0</v>
      </c>
      <c r="K101" s="46">
        <v>0</v>
      </c>
      <c r="L101" s="46">
        <v>0</v>
      </c>
      <c r="M101" s="46">
        <v>1685500000</v>
      </c>
      <c r="N101" s="46">
        <v>1685500000</v>
      </c>
      <c r="O101" s="46">
        <v>0</v>
      </c>
      <c r="P101" s="79">
        <f t="shared" si="4"/>
        <v>1</v>
      </c>
    </row>
    <row r="102" spans="1:16" ht="14.4" x14ac:dyDescent="0.2">
      <c r="A102" s="47" t="s">
        <v>687</v>
      </c>
      <c r="B102" s="47" t="s">
        <v>688</v>
      </c>
      <c r="C102" s="72" t="str">
        <f t="shared" si="3"/>
        <v>21374900 ACTIVIDADES CENTRALES</v>
      </c>
      <c r="D102" s="47" t="s">
        <v>685</v>
      </c>
      <c r="E102" s="47" t="s">
        <v>632</v>
      </c>
      <c r="F102" s="47" t="s">
        <v>633</v>
      </c>
      <c r="G102" s="46">
        <v>10318524</v>
      </c>
      <c r="H102" s="46">
        <v>106318524</v>
      </c>
      <c r="I102" s="46">
        <v>106318524</v>
      </c>
      <c r="J102" s="46">
        <v>0</v>
      </c>
      <c r="K102" s="46">
        <v>0</v>
      </c>
      <c r="L102" s="46">
        <v>0</v>
      </c>
      <c r="M102" s="46">
        <v>75957943.670000002</v>
      </c>
      <c r="N102" s="46">
        <v>75761929.319999993</v>
      </c>
      <c r="O102" s="46">
        <v>30360580.329999998</v>
      </c>
      <c r="P102" s="79">
        <f t="shared" si="4"/>
        <v>0.71443752990777032</v>
      </c>
    </row>
    <row r="103" spans="1:16" ht="14.4" x14ac:dyDescent="0.2">
      <c r="A103" s="47" t="s">
        <v>687</v>
      </c>
      <c r="B103" s="47" t="s">
        <v>688</v>
      </c>
      <c r="C103" s="72" t="str">
        <f t="shared" si="3"/>
        <v>21374900 ACTIVIDADES CENTRALES</v>
      </c>
      <c r="D103" s="47" t="s">
        <v>685</v>
      </c>
      <c r="E103" s="47" t="s">
        <v>634</v>
      </c>
      <c r="F103" s="47" t="s">
        <v>635</v>
      </c>
      <c r="G103" s="46">
        <v>10318524</v>
      </c>
      <c r="H103" s="46">
        <v>106318524</v>
      </c>
      <c r="I103" s="46">
        <v>106318524</v>
      </c>
      <c r="J103" s="46">
        <v>0</v>
      </c>
      <c r="K103" s="46">
        <v>0</v>
      </c>
      <c r="L103" s="46">
        <v>0</v>
      </c>
      <c r="M103" s="46">
        <v>75957943.670000002</v>
      </c>
      <c r="N103" s="46">
        <v>75761929.319999993</v>
      </c>
      <c r="O103" s="46">
        <v>30360580.329999998</v>
      </c>
      <c r="P103" s="79">
        <f t="shared" si="4"/>
        <v>0.71443752990777032</v>
      </c>
    </row>
    <row r="104" spans="1:16" ht="14.4" x14ac:dyDescent="0.2">
      <c r="A104" s="47" t="s">
        <v>687</v>
      </c>
      <c r="B104" s="47" t="s">
        <v>688</v>
      </c>
      <c r="C104" s="72" t="str">
        <f t="shared" si="3"/>
        <v>21374900 ACTIVIDADES CENTRALES</v>
      </c>
      <c r="D104" s="47" t="s">
        <v>685</v>
      </c>
      <c r="E104" s="47" t="s">
        <v>636</v>
      </c>
      <c r="F104" s="47" t="s">
        <v>637</v>
      </c>
      <c r="G104" s="46">
        <v>7452158</v>
      </c>
      <c r="H104" s="46">
        <v>7452158</v>
      </c>
      <c r="I104" s="46">
        <v>7452158</v>
      </c>
      <c r="J104" s="46">
        <v>0</v>
      </c>
      <c r="K104" s="46">
        <v>0</v>
      </c>
      <c r="L104" s="46">
        <v>0</v>
      </c>
      <c r="M104" s="46">
        <v>5345941.05</v>
      </c>
      <c r="N104" s="46">
        <v>5345941.05</v>
      </c>
      <c r="O104" s="46">
        <v>2106216.9500000002</v>
      </c>
      <c r="P104" s="79">
        <f t="shared" si="4"/>
        <v>0.71736818382004242</v>
      </c>
    </row>
    <row r="105" spans="1:16" ht="14.4" x14ac:dyDescent="0.2">
      <c r="A105" s="47" t="s">
        <v>687</v>
      </c>
      <c r="B105" s="47" t="s">
        <v>688</v>
      </c>
      <c r="C105" s="72" t="str">
        <f t="shared" si="3"/>
        <v>21374900 ACTIVIDADES CENTRALES</v>
      </c>
      <c r="D105" s="47" t="s">
        <v>685</v>
      </c>
      <c r="E105" s="47" t="s">
        <v>642</v>
      </c>
      <c r="F105" s="47" t="s">
        <v>643</v>
      </c>
      <c r="G105" s="46">
        <v>6020000</v>
      </c>
      <c r="H105" s="46">
        <v>6020000</v>
      </c>
      <c r="I105" s="46">
        <v>6020000</v>
      </c>
      <c r="J105" s="46">
        <v>0</v>
      </c>
      <c r="K105" s="46">
        <v>0</v>
      </c>
      <c r="L105" s="46">
        <v>0</v>
      </c>
      <c r="M105" s="46">
        <v>4952600</v>
      </c>
      <c r="N105" s="46">
        <v>4952600</v>
      </c>
      <c r="O105" s="46">
        <v>1067400</v>
      </c>
      <c r="P105" s="79">
        <f t="shared" si="4"/>
        <v>0.82269102990033227</v>
      </c>
    </row>
    <row r="106" spans="1:16" ht="14.4" x14ac:dyDescent="0.2">
      <c r="A106" s="47" t="s">
        <v>687</v>
      </c>
      <c r="B106" s="47" t="s">
        <v>688</v>
      </c>
      <c r="C106" s="72" t="str">
        <f t="shared" si="3"/>
        <v>21374900 ACTIVIDADES CENTRALES</v>
      </c>
      <c r="D106" s="47" t="s">
        <v>685</v>
      </c>
      <c r="E106" s="47" t="s">
        <v>668</v>
      </c>
      <c r="F106" s="47" t="s">
        <v>669</v>
      </c>
      <c r="G106" s="46">
        <v>1432158</v>
      </c>
      <c r="H106" s="46">
        <v>1432158</v>
      </c>
      <c r="I106" s="46">
        <v>1432158</v>
      </c>
      <c r="J106" s="46">
        <v>0</v>
      </c>
      <c r="K106" s="46">
        <v>0</v>
      </c>
      <c r="L106" s="46">
        <v>0</v>
      </c>
      <c r="M106" s="46">
        <v>393341.05</v>
      </c>
      <c r="N106" s="46">
        <v>393341.05</v>
      </c>
      <c r="O106" s="46">
        <v>1038816.95</v>
      </c>
      <c r="P106" s="79">
        <f t="shared" si="4"/>
        <v>0.2746492007166807</v>
      </c>
    </row>
    <row r="107" spans="1:16" ht="14.4" x14ac:dyDescent="0.2">
      <c r="A107" s="47" t="s">
        <v>687</v>
      </c>
      <c r="B107" s="47" t="s">
        <v>688</v>
      </c>
      <c r="C107" s="72" t="str">
        <f t="shared" si="3"/>
        <v>21374900 ACTIVIDADES CENTRALES</v>
      </c>
      <c r="D107" s="47" t="s">
        <v>689</v>
      </c>
      <c r="E107" s="47" t="s">
        <v>336</v>
      </c>
      <c r="F107" s="47" t="s">
        <v>337</v>
      </c>
      <c r="G107" s="46">
        <v>78480114</v>
      </c>
      <c r="H107" s="46">
        <v>78480114</v>
      </c>
      <c r="I107" s="46">
        <v>78480114</v>
      </c>
      <c r="J107" s="46">
        <v>0</v>
      </c>
      <c r="K107" s="46">
        <v>10025163.43</v>
      </c>
      <c r="L107" s="46">
        <v>0</v>
      </c>
      <c r="M107" s="46">
        <v>51191784.75</v>
      </c>
      <c r="N107" s="46">
        <v>42583890.590000004</v>
      </c>
      <c r="O107" s="46">
        <v>17263165.82</v>
      </c>
      <c r="P107" s="79">
        <f t="shared" si="4"/>
        <v>0.6522898877287564</v>
      </c>
    </row>
    <row r="108" spans="1:16" ht="14.4" x14ac:dyDescent="0.2">
      <c r="A108" s="47" t="s">
        <v>687</v>
      </c>
      <c r="B108" s="47" t="s">
        <v>688</v>
      </c>
      <c r="C108" s="72" t="str">
        <f t="shared" si="3"/>
        <v>21374900 ACTIVIDADES CENTRALES</v>
      </c>
      <c r="D108" s="47" t="s">
        <v>689</v>
      </c>
      <c r="E108" s="47" t="s">
        <v>338</v>
      </c>
      <c r="F108" s="47" t="s">
        <v>339</v>
      </c>
      <c r="G108" s="46">
        <v>1080114</v>
      </c>
      <c r="H108" s="46">
        <v>13320858</v>
      </c>
      <c r="I108" s="46">
        <v>13320858</v>
      </c>
      <c r="J108" s="46">
        <v>0</v>
      </c>
      <c r="K108" s="46">
        <v>1308540</v>
      </c>
      <c r="L108" s="46">
        <v>0</v>
      </c>
      <c r="M108" s="46">
        <v>3213332.06</v>
      </c>
      <c r="N108" s="46">
        <v>1221603.1000000001</v>
      </c>
      <c r="O108" s="46">
        <v>8798985.9399999995</v>
      </c>
      <c r="P108" s="79">
        <f t="shared" si="4"/>
        <v>0.24122560723941355</v>
      </c>
    </row>
    <row r="109" spans="1:16" ht="14.4" x14ac:dyDescent="0.2">
      <c r="A109" s="47" t="s">
        <v>687</v>
      </c>
      <c r="B109" s="47" t="s">
        <v>688</v>
      </c>
      <c r="C109" s="72" t="str">
        <f t="shared" si="3"/>
        <v>21374900 ACTIVIDADES CENTRALES</v>
      </c>
      <c r="D109" s="47" t="s">
        <v>689</v>
      </c>
      <c r="E109" s="47" t="s">
        <v>340</v>
      </c>
      <c r="F109" s="47" t="s">
        <v>341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79">
        <f t="shared" si="4"/>
        <v>0</v>
      </c>
    </row>
    <row r="110" spans="1:16" ht="14.4" x14ac:dyDescent="0.2">
      <c r="A110" s="47" t="s">
        <v>687</v>
      </c>
      <c r="B110" s="47" t="s">
        <v>688</v>
      </c>
      <c r="C110" s="72" t="str">
        <f t="shared" si="3"/>
        <v>21374900 ACTIVIDADES CENTRALES</v>
      </c>
      <c r="D110" s="47" t="s">
        <v>689</v>
      </c>
      <c r="E110" s="47" t="s">
        <v>344</v>
      </c>
      <c r="F110" s="47" t="s">
        <v>345</v>
      </c>
      <c r="G110" s="46">
        <v>0</v>
      </c>
      <c r="H110" s="46">
        <v>7365000</v>
      </c>
      <c r="I110" s="46">
        <v>7365000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7365000</v>
      </c>
      <c r="P110" s="79">
        <f t="shared" si="4"/>
        <v>0</v>
      </c>
    </row>
    <row r="111" spans="1:16" ht="14.4" x14ac:dyDescent="0.2">
      <c r="A111" s="47" t="s">
        <v>687</v>
      </c>
      <c r="B111" s="47" t="s">
        <v>688</v>
      </c>
      <c r="C111" s="73" t="str">
        <f t="shared" si="3"/>
        <v>21374900 ACTIVIDADES CENTRALES</v>
      </c>
      <c r="D111" s="47" t="s">
        <v>689</v>
      </c>
      <c r="E111" s="47" t="s">
        <v>346</v>
      </c>
      <c r="F111" s="47" t="s">
        <v>347</v>
      </c>
      <c r="G111" s="46">
        <v>1080114</v>
      </c>
      <c r="H111" s="46">
        <v>1080114</v>
      </c>
      <c r="I111" s="46">
        <v>1080114</v>
      </c>
      <c r="J111" s="46">
        <v>0</v>
      </c>
      <c r="K111" s="46">
        <v>0</v>
      </c>
      <c r="L111" s="46">
        <v>0</v>
      </c>
      <c r="M111" s="46">
        <v>916282.42</v>
      </c>
      <c r="N111" s="46">
        <v>916282.42</v>
      </c>
      <c r="O111" s="46">
        <v>163831.57999999999</v>
      </c>
      <c r="P111" s="79">
        <f t="shared" si="4"/>
        <v>0.84832010324836082</v>
      </c>
    </row>
    <row r="112" spans="1:16" ht="14.4" x14ac:dyDescent="0.2">
      <c r="A112" s="47" t="s">
        <v>687</v>
      </c>
      <c r="B112" s="47" t="s">
        <v>688</v>
      </c>
      <c r="C112" s="72" t="str">
        <f t="shared" si="3"/>
        <v>21374900 ACTIVIDADES CENTRALES</v>
      </c>
      <c r="D112" s="47" t="s">
        <v>689</v>
      </c>
      <c r="E112" s="47" t="s">
        <v>348</v>
      </c>
      <c r="F112" s="47" t="s">
        <v>349</v>
      </c>
      <c r="G112" s="46">
        <v>0</v>
      </c>
      <c r="H112" s="46">
        <v>3500000</v>
      </c>
      <c r="I112" s="46">
        <v>3500000</v>
      </c>
      <c r="J112" s="46">
        <v>0</v>
      </c>
      <c r="K112" s="46">
        <v>0</v>
      </c>
      <c r="L112" s="46">
        <v>0</v>
      </c>
      <c r="M112" s="46">
        <v>2230049.64</v>
      </c>
      <c r="N112" s="46">
        <v>238320.68</v>
      </c>
      <c r="O112" s="46">
        <v>1269950.3600000001</v>
      </c>
      <c r="P112" s="79">
        <f t="shared" si="4"/>
        <v>0.63715704000000006</v>
      </c>
    </row>
    <row r="113" spans="1:24" ht="14.4" x14ac:dyDescent="0.2">
      <c r="A113" s="47" t="s">
        <v>687</v>
      </c>
      <c r="B113" s="47" t="s">
        <v>688</v>
      </c>
      <c r="C113" s="72" t="str">
        <f t="shared" si="3"/>
        <v>21374900 ACTIVIDADES CENTRALES</v>
      </c>
      <c r="D113" s="47" t="s">
        <v>689</v>
      </c>
      <c r="E113" s="47" t="s">
        <v>354</v>
      </c>
      <c r="F113" s="47" t="s">
        <v>355</v>
      </c>
      <c r="G113" s="46">
        <v>0</v>
      </c>
      <c r="H113" s="46">
        <v>1375744</v>
      </c>
      <c r="I113" s="46">
        <v>1375744</v>
      </c>
      <c r="J113" s="46">
        <v>0</v>
      </c>
      <c r="K113" s="46">
        <v>1308540</v>
      </c>
      <c r="L113" s="46">
        <v>0</v>
      </c>
      <c r="M113" s="46">
        <v>67000</v>
      </c>
      <c r="N113" s="46">
        <v>67000</v>
      </c>
      <c r="O113" s="46">
        <v>204</v>
      </c>
      <c r="P113" s="79">
        <f t="shared" si="4"/>
        <v>4.8700921101600299E-2</v>
      </c>
    </row>
    <row r="114" spans="1:24" ht="14.4" x14ac:dyDescent="0.2">
      <c r="A114" s="47" t="s">
        <v>687</v>
      </c>
      <c r="B114" s="47" t="s">
        <v>688</v>
      </c>
      <c r="C114" s="71" t="str">
        <f t="shared" si="3"/>
        <v>21374900 ACTIVIDADES CENTRALES</v>
      </c>
      <c r="D114" s="47" t="s">
        <v>689</v>
      </c>
      <c r="E114" s="47" t="s">
        <v>356</v>
      </c>
      <c r="F114" s="47" t="s">
        <v>357</v>
      </c>
      <c r="G114" s="46">
        <v>50000000</v>
      </c>
      <c r="H114" s="46">
        <v>27910000</v>
      </c>
      <c r="I114" s="46">
        <v>27910000</v>
      </c>
      <c r="J114" s="46">
        <v>0</v>
      </c>
      <c r="K114" s="46">
        <v>0</v>
      </c>
      <c r="L114" s="46">
        <v>0</v>
      </c>
      <c r="M114" s="46">
        <v>27900000</v>
      </c>
      <c r="N114" s="46">
        <v>27900000</v>
      </c>
      <c r="O114" s="46">
        <v>10000</v>
      </c>
      <c r="P114" s="79">
        <f t="shared" si="4"/>
        <v>0.99964170548190612</v>
      </c>
      <c r="Q114" s="61"/>
      <c r="R114" s="61"/>
      <c r="S114" s="62"/>
      <c r="T114" s="62"/>
      <c r="U114" s="62"/>
      <c r="V114" s="62"/>
      <c r="W114" s="62"/>
      <c r="X114" s="63"/>
    </row>
    <row r="115" spans="1:24" ht="14.4" x14ac:dyDescent="0.2">
      <c r="A115" s="47" t="s">
        <v>687</v>
      </c>
      <c r="B115" s="47" t="s">
        <v>688</v>
      </c>
      <c r="C115" s="74" t="str">
        <f t="shared" si="3"/>
        <v>21374900 ACTIVIDADES CENTRALES</v>
      </c>
      <c r="D115" s="47" t="s">
        <v>689</v>
      </c>
      <c r="E115" s="47" t="s">
        <v>358</v>
      </c>
      <c r="F115" s="47" t="s">
        <v>359</v>
      </c>
      <c r="G115" s="46">
        <v>0</v>
      </c>
      <c r="H115" s="46">
        <v>27910000</v>
      </c>
      <c r="I115" s="46">
        <v>27910000</v>
      </c>
      <c r="J115" s="46">
        <v>0</v>
      </c>
      <c r="K115" s="46">
        <v>0</v>
      </c>
      <c r="L115" s="46">
        <v>0</v>
      </c>
      <c r="M115" s="46">
        <v>27900000</v>
      </c>
      <c r="N115" s="46">
        <v>27900000</v>
      </c>
      <c r="O115" s="46">
        <v>10000</v>
      </c>
      <c r="P115" s="79">
        <f t="shared" si="4"/>
        <v>0.99964170548190612</v>
      </c>
      <c r="Q115" s="61"/>
      <c r="R115" s="61"/>
      <c r="S115" s="62"/>
      <c r="T115" s="62"/>
      <c r="U115" s="62"/>
      <c r="V115" s="62"/>
      <c r="W115" s="62"/>
      <c r="X115" s="63"/>
    </row>
    <row r="116" spans="1:24" ht="14.4" x14ac:dyDescent="0.2">
      <c r="A116" s="47" t="s">
        <v>687</v>
      </c>
      <c r="B116" s="47" t="s">
        <v>688</v>
      </c>
      <c r="C116" s="74" t="str">
        <f t="shared" si="3"/>
        <v>21374900 ACTIVIDADES CENTRALES</v>
      </c>
      <c r="D116" s="47" t="s">
        <v>689</v>
      </c>
      <c r="E116" s="47" t="s">
        <v>362</v>
      </c>
      <c r="F116" s="47" t="s">
        <v>363</v>
      </c>
      <c r="G116" s="46">
        <v>50000000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79">
        <f t="shared" si="4"/>
        <v>0</v>
      </c>
      <c r="Q116" s="61"/>
      <c r="R116" s="61"/>
      <c r="S116" s="62"/>
      <c r="T116" s="62"/>
      <c r="U116" s="62"/>
      <c r="V116" s="62"/>
      <c r="W116" s="62"/>
      <c r="X116" s="63"/>
    </row>
    <row r="117" spans="1:24" ht="14.4" x14ac:dyDescent="0.2">
      <c r="A117" s="47" t="s">
        <v>687</v>
      </c>
      <c r="B117" s="47" t="s">
        <v>688</v>
      </c>
      <c r="C117" s="75" t="str">
        <f t="shared" si="3"/>
        <v>21374900 ACTIVIDADES CENTRALES</v>
      </c>
      <c r="D117" s="47" t="s">
        <v>689</v>
      </c>
      <c r="E117" s="47" t="s">
        <v>364</v>
      </c>
      <c r="F117" s="47" t="s">
        <v>365</v>
      </c>
      <c r="G117" s="46">
        <v>27400000</v>
      </c>
      <c r="H117" s="46">
        <v>37249256</v>
      </c>
      <c r="I117" s="46">
        <v>37249256</v>
      </c>
      <c r="J117" s="46">
        <v>0</v>
      </c>
      <c r="K117" s="46">
        <v>8716623.4299999997</v>
      </c>
      <c r="L117" s="46">
        <v>0</v>
      </c>
      <c r="M117" s="46">
        <v>20078452.690000001</v>
      </c>
      <c r="N117" s="46">
        <v>13462287.49</v>
      </c>
      <c r="O117" s="46">
        <v>8454179.8800000008</v>
      </c>
      <c r="P117" s="79">
        <f t="shared" si="4"/>
        <v>0.53902963028308537</v>
      </c>
      <c r="Q117" s="61"/>
      <c r="R117" s="61"/>
      <c r="S117" s="62"/>
      <c r="T117" s="62"/>
      <c r="U117" s="62"/>
      <c r="V117" s="62"/>
      <c r="W117" s="62"/>
      <c r="X117" s="63"/>
    </row>
    <row r="118" spans="1:24" ht="14.4" x14ac:dyDescent="0.2">
      <c r="A118" s="47" t="s">
        <v>687</v>
      </c>
      <c r="B118" s="47" t="s">
        <v>688</v>
      </c>
      <c r="C118" s="86" t="str">
        <f t="shared" si="3"/>
        <v>21374900 ACTIVIDADES CENTRALES</v>
      </c>
      <c r="D118" s="47" t="s">
        <v>689</v>
      </c>
      <c r="E118" s="47" t="s">
        <v>368</v>
      </c>
      <c r="F118" s="47" t="s">
        <v>369</v>
      </c>
      <c r="G118" s="46">
        <v>27400000</v>
      </c>
      <c r="H118" s="46">
        <v>37249256</v>
      </c>
      <c r="I118" s="46">
        <v>37249256</v>
      </c>
      <c r="J118" s="46">
        <v>0</v>
      </c>
      <c r="K118" s="46">
        <v>8716623.4299999997</v>
      </c>
      <c r="L118" s="46">
        <v>0</v>
      </c>
      <c r="M118" s="46">
        <v>20078452.690000001</v>
      </c>
      <c r="N118" s="46">
        <v>13462287.49</v>
      </c>
      <c r="O118" s="46">
        <v>8454179.8800000008</v>
      </c>
      <c r="P118" s="87">
        <f t="shared" si="4"/>
        <v>0.53902963028308537</v>
      </c>
      <c r="Q118" s="61"/>
      <c r="R118" s="61"/>
      <c r="S118" s="62"/>
      <c r="T118" s="62"/>
      <c r="U118" s="62"/>
      <c r="V118" s="62"/>
      <c r="W118" s="62"/>
      <c r="X118" s="63"/>
    </row>
    <row r="119" spans="1:24" ht="14.4" x14ac:dyDescent="0.2">
      <c r="A119" s="100" t="s">
        <v>690</v>
      </c>
      <c r="B119" s="100" t="s">
        <v>764</v>
      </c>
      <c r="C119" s="98" t="str">
        <f t="shared" si="3"/>
        <v>21375101 CENTRO INVEST. Y CONSERVACIÓN PATRIMONIO</v>
      </c>
      <c r="D119" s="100" t="s">
        <v>685</v>
      </c>
      <c r="E119" s="100" t="s">
        <v>686</v>
      </c>
      <c r="F119" s="100" t="s">
        <v>686</v>
      </c>
      <c r="G119" s="101">
        <v>2373760569</v>
      </c>
      <c r="H119" s="101">
        <v>2345318604</v>
      </c>
      <c r="I119" s="46">
        <v>2345318604</v>
      </c>
      <c r="J119" s="46">
        <v>0</v>
      </c>
      <c r="K119" s="46">
        <v>10728187.76</v>
      </c>
      <c r="L119" s="46">
        <v>0</v>
      </c>
      <c r="M119" s="101">
        <v>2246977051.5500002</v>
      </c>
      <c r="N119" s="101">
        <v>2242809540.75</v>
      </c>
      <c r="O119" s="101">
        <v>87613364.689999998</v>
      </c>
      <c r="P119" s="94">
        <f t="shared" si="4"/>
        <v>0.95806900082475965</v>
      </c>
      <c r="Q119" s="61"/>
      <c r="R119" s="61"/>
      <c r="S119" s="62"/>
      <c r="T119" s="62"/>
      <c r="U119" s="62"/>
      <c r="V119" s="62"/>
      <c r="W119" s="62"/>
      <c r="X119" s="63"/>
    </row>
    <row r="120" spans="1:24" ht="14.4" x14ac:dyDescent="0.2">
      <c r="A120" s="47" t="s">
        <v>690</v>
      </c>
      <c r="B120" s="47" t="s">
        <v>764</v>
      </c>
      <c r="C120" s="91" t="str">
        <f t="shared" si="3"/>
        <v>21375101 CENTRO INVEST. Y CONSERVACIÓN PATRIMONIO</v>
      </c>
      <c r="D120" s="47" t="s">
        <v>685</v>
      </c>
      <c r="E120" s="47" t="s">
        <v>10</v>
      </c>
      <c r="F120" s="47" t="s">
        <v>11</v>
      </c>
      <c r="G120" s="46">
        <v>645581058</v>
      </c>
      <c r="H120" s="46">
        <v>617651413</v>
      </c>
      <c r="I120" s="46">
        <v>617651413</v>
      </c>
      <c r="J120" s="46">
        <v>0</v>
      </c>
      <c r="K120" s="46">
        <v>0</v>
      </c>
      <c r="L120" s="46">
        <v>0</v>
      </c>
      <c r="M120" s="46">
        <v>586516813.85000002</v>
      </c>
      <c r="N120" s="46">
        <v>586516813.85000002</v>
      </c>
      <c r="O120" s="46">
        <v>31134599.149999999</v>
      </c>
      <c r="P120" s="92">
        <f t="shared" si="4"/>
        <v>0.94959195673369245</v>
      </c>
      <c r="Q120" s="61"/>
      <c r="R120" s="61"/>
      <c r="S120" s="62"/>
      <c r="T120" s="62"/>
      <c r="U120" s="62"/>
      <c r="V120" s="62"/>
      <c r="W120" s="62"/>
      <c r="X120" s="63"/>
    </row>
    <row r="121" spans="1:24" ht="14.4" x14ac:dyDescent="0.2">
      <c r="A121" s="47" t="s">
        <v>690</v>
      </c>
      <c r="B121" s="47" t="s">
        <v>764</v>
      </c>
      <c r="C121" s="74" t="str">
        <f t="shared" si="3"/>
        <v>21375101 CENTRO INVEST. Y CONSERVACIÓN PATRIMONIO</v>
      </c>
      <c r="D121" s="47" t="s">
        <v>685</v>
      </c>
      <c r="E121" s="47" t="s">
        <v>12</v>
      </c>
      <c r="F121" s="47" t="s">
        <v>13</v>
      </c>
      <c r="G121" s="46">
        <v>279870712</v>
      </c>
      <c r="H121" s="46">
        <v>306069607</v>
      </c>
      <c r="I121" s="46">
        <v>306069607</v>
      </c>
      <c r="J121" s="46">
        <v>0</v>
      </c>
      <c r="K121" s="46">
        <v>0</v>
      </c>
      <c r="L121" s="46">
        <v>0</v>
      </c>
      <c r="M121" s="46">
        <v>300369606.22000003</v>
      </c>
      <c r="N121" s="46">
        <v>300369606.22000003</v>
      </c>
      <c r="O121" s="46">
        <v>5700000.7800000003</v>
      </c>
      <c r="P121" s="78">
        <f t="shared" si="4"/>
        <v>0.98137678276562768</v>
      </c>
      <c r="Q121" s="61"/>
      <c r="R121" s="61"/>
      <c r="S121" s="62"/>
      <c r="T121" s="62"/>
      <c r="U121" s="62"/>
      <c r="V121" s="62"/>
      <c r="W121" s="62"/>
      <c r="X121" s="63"/>
    </row>
    <row r="122" spans="1:24" ht="14.4" x14ac:dyDescent="0.2">
      <c r="A122" s="47" t="s">
        <v>690</v>
      </c>
      <c r="B122" s="47" t="s">
        <v>764</v>
      </c>
      <c r="C122" s="74" t="str">
        <f t="shared" si="3"/>
        <v>21375101 CENTRO INVEST. Y CONSERVACIÓN PATRIMONIO</v>
      </c>
      <c r="D122" s="47" t="s">
        <v>685</v>
      </c>
      <c r="E122" s="47" t="s">
        <v>14</v>
      </c>
      <c r="F122" s="47" t="s">
        <v>15</v>
      </c>
      <c r="G122" s="46">
        <v>273870712</v>
      </c>
      <c r="H122" s="46">
        <v>306069607</v>
      </c>
      <c r="I122" s="46">
        <v>306069607</v>
      </c>
      <c r="J122" s="46">
        <v>0</v>
      </c>
      <c r="K122" s="46">
        <v>0</v>
      </c>
      <c r="L122" s="46">
        <v>0</v>
      </c>
      <c r="M122" s="46">
        <v>300369606.22000003</v>
      </c>
      <c r="N122" s="46">
        <v>300369606.22000003</v>
      </c>
      <c r="O122" s="46">
        <v>5700000.7800000003</v>
      </c>
      <c r="P122" s="78">
        <f t="shared" si="4"/>
        <v>0.98137678276562768</v>
      </c>
      <c r="Q122" s="61"/>
      <c r="R122" s="61"/>
      <c r="S122" s="62"/>
      <c r="T122" s="62"/>
      <c r="U122" s="62"/>
      <c r="V122" s="62"/>
      <c r="W122" s="62"/>
      <c r="X122" s="63"/>
    </row>
    <row r="123" spans="1:24" ht="14.4" x14ac:dyDescent="0.2">
      <c r="A123" s="47" t="s">
        <v>690</v>
      </c>
      <c r="B123" s="47" t="s">
        <v>764</v>
      </c>
      <c r="C123" s="74" t="str">
        <f t="shared" si="3"/>
        <v>21375101 CENTRO INVEST. Y CONSERVACIÓN PATRIMONIO</v>
      </c>
      <c r="D123" s="47" t="s">
        <v>685</v>
      </c>
      <c r="E123" s="47" t="s">
        <v>18</v>
      </c>
      <c r="F123" s="47" t="s">
        <v>19</v>
      </c>
      <c r="G123" s="46">
        <v>6000000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78">
        <f t="shared" si="4"/>
        <v>0</v>
      </c>
      <c r="Q123" s="61"/>
      <c r="R123" s="61"/>
      <c r="S123" s="62"/>
      <c r="T123" s="62"/>
      <c r="U123" s="62"/>
      <c r="V123" s="62"/>
      <c r="W123" s="62"/>
      <c r="X123" s="63"/>
    </row>
    <row r="124" spans="1:24" ht="14.4" x14ac:dyDescent="0.2">
      <c r="A124" s="47" t="s">
        <v>690</v>
      </c>
      <c r="B124" s="47" t="s">
        <v>764</v>
      </c>
      <c r="C124" s="74" t="str">
        <f t="shared" si="3"/>
        <v>21375101 CENTRO INVEST. Y CONSERVACIÓN PATRIMONIO</v>
      </c>
      <c r="D124" s="47" t="s">
        <v>685</v>
      </c>
      <c r="E124" s="47" t="s">
        <v>20</v>
      </c>
      <c r="F124" s="47" t="s">
        <v>21</v>
      </c>
      <c r="G124" s="46">
        <v>3600000</v>
      </c>
      <c r="H124" s="46">
        <v>3600000</v>
      </c>
      <c r="I124" s="46">
        <v>3600000</v>
      </c>
      <c r="J124" s="46">
        <v>0</v>
      </c>
      <c r="K124" s="46">
        <v>0</v>
      </c>
      <c r="L124" s="46">
        <v>0</v>
      </c>
      <c r="M124" s="46">
        <v>1609740</v>
      </c>
      <c r="N124" s="46">
        <v>1609740</v>
      </c>
      <c r="O124" s="46">
        <v>1990260</v>
      </c>
      <c r="P124" s="78">
        <f t="shared" si="4"/>
        <v>0.44714999999999999</v>
      </c>
      <c r="Q124" s="61"/>
      <c r="R124" s="61"/>
      <c r="S124" s="62"/>
      <c r="T124" s="62"/>
      <c r="U124" s="62"/>
      <c r="V124" s="62"/>
      <c r="W124" s="62"/>
      <c r="X124" s="63"/>
    </row>
    <row r="125" spans="1:24" ht="14.4" x14ac:dyDescent="0.2">
      <c r="A125" s="47" t="s">
        <v>690</v>
      </c>
      <c r="B125" s="47" t="s">
        <v>764</v>
      </c>
      <c r="C125" s="74" t="str">
        <f t="shared" si="3"/>
        <v>21375101 CENTRO INVEST. Y CONSERVACIÓN PATRIMONIO</v>
      </c>
      <c r="D125" s="47" t="s">
        <v>685</v>
      </c>
      <c r="E125" s="47" t="s">
        <v>22</v>
      </c>
      <c r="F125" s="47" t="s">
        <v>23</v>
      </c>
      <c r="G125" s="46">
        <v>3600000</v>
      </c>
      <c r="H125" s="46">
        <v>3600000</v>
      </c>
      <c r="I125" s="46">
        <v>3600000</v>
      </c>
      <c r="J125" s="46">
        <v>0</v>
      </c>
      <c r="K125" s="46">
        <v>0</v>
      </c>
      <c r="L125" s="46">
        <v>0</v>
      </c>
      <c r="M125" s="46">
        <v>1609740</v>
      </c>
      <c r="N125" s="46">
        <v>1609740</v>
      </c>
      <c r="O125" s="46">
        <v>1990260</v>
      </c>
      <c r="P125" s="78">
        <f t="shared" si="4"/>
        <v>0.44714999999999999</v>
      </c>
      <c r="Q125" s="61"/>
      <c r="R125" s="61"/>
      <c r="S125" s="62"/>
      <c r="T125" s="62"/>
      <c r="U125" s="62"/>
      <c r="V125" s="62"/>
      <c r="W125" s="62"/>
      <c r="X125" s="63"/>
    </row>
    <row r="126" spans="1:24" ht="14.4" x14ac:dyDescent="0.2">
      <c r="A126" s="47" t="s">
        <v>690</v>
      </c>
      <c r="B126" s="47" t="s">
        <v>764</v>
      </c>
      <c r="C126" s="74" t="str">
        <f t="shared" si="3"/>
        <v>21375101 CENTRO INVEST. Y CONSERVACIÓN PATRIMONIO</v>
      </c>
      <c r="D126" s="47" t="s">
        <v>685</v>
      </c>
      <c r="E126" s="47" t="s">
        <v>26</v>
      </c>
      <c r="F126" s="47" t="s">
        <v>27</v>
      </c>
      <c r="G126" s="46">
        <v>262921923</v>
      </c>
      <c r="H126" s="46">
        <v>208985714</v>
      </c>
      <c r="I126" s="46">
        <v>208985714</v>
      </c>
      <c r="J126" s="46">
        <v>0</v>
      </c>
      <c r="K126" s="46">
        <v>0</v>
      </c>
      <c r="L126" s="46">
        <v>0</v>
      </c>
      <c r="M126" s="46">
        <v>193541416.63</v>
      </c>
      <c r="N126" s="46">
        <v>193541416.63</v>
      </c>
      <c r="O126" s="46">
        <v>15444297.369999999</v>
      </c>
      <c r="P126" s="78">
        <f t="shared" si="4"/>
        <v>0.92609878888659347</v>
      </c>
      <c r="Q126" s="61"/>
      <c r="R126" s="61"/>
      <c r="S126" s="62"/>
      <c r="T126" s="62"/>
      <c r="U126" s="62"/>
      <c r="V126" s="62"/>
      <c r="W126" s="62"/>
      <c r="X126" s="63"/>
    </row>
    <row r="127" spans="1:24" ht="14.4" x14ac:dyDescent="0.2">
      <c r="A127" s="47" t="s">
        <v>690</v>
      </c>
      <c r="B127" s="47" t="s">
        <v>764</v>
      </c>
      <c r="C127" s="74" t="str">
        <f t="shared" si="3"/>
        <v>21375101 CENTRO INVEST. Y CONSERVACIÓN PATRIMONIO</v>
      </c>
      <c r="D127" s="47" t="s">
        <v>685</v>
      </c>
      <c r="E127" s="47" t="s">
        <v>28</v>
      </c>
      <c r="F127" s="47" t="s">
        <v>29</v>
      </c>
      <c r="G127" s="46">
        <v>72204000</v>
      </c>
      <c r="H127" s="46">
        <v>57804000</v>
      </c>
      <c r="I127" s="46">
        <v>57804000</v>
      </c>
      <c r="J127" s="46">
        <v>0</v>
      </c>
      <c r="K127" s="46">
        <v>0</v>
      </c>
      <c r="L127" s="46">
        <v>0</v>
      </c>
      <c r="M127" s="46">
        <v>48007479.450000003</v>
      </c>
      <c r="N127" s="46">
        <v>48007479.450000003</v>
      </c>
      <c r="O127" s="46">
        <v>9796520.5500000007</v>
      </c>
      <c r="P127" s="78">
        <f t="shared" si="4"/>
        <v>0.83052175368486614</v>
      </c>
      <c r="Q127" s="61"/>
      <c r="R127" s="61"/>
      <c r="S127" s="62"/>
      <c r="T127" s="62"/>
      <c r="U127" s="62"/>
      <c r="V127" s="62"/>
      <c r="W127" s="62"/>
      <c r="X127" s="63"/>
    </row>
    <row r="128" spans="1:24" ht="14.4" x14ac:dyDescent="0.2">
      <c r="A128" s="47" t="s">
        <v>690</v>
      </c>
      <c r="B128" s="47" t="s">
        <v>764</v>
      </c>
      <c r="C128" s="74" t="str">
        <f t="shared" si="3"/>
        <v>21375101 CENTRO INVEST. Y CONSERVACIÓN PATRIMONIO</v>
      </c>
      <c r="D128" s="47" t="s">
        <v>685</v>
      </c>
      <c r="E128" s="47" t="s">
        <v>30</v>
      </c>
      <c r="F128" s="47" t="s">
        <v>31</v>
      </c>
      <c r="G128" s="46">
        <v>89684940</v>
      </c>
      <c r="H128" s="46">
        <v>59968097</v>
      </c>
      <c r="I128" s="46">
        <v>59968097</v>
      </c>
      <c r="J128" s="46">
        <v>0</v>
      </c>
      <c r="K128" s="46">
        <v>0</v>
      </c>
      <c r="L128" s="46">
        <v>0</v>
      </c>
      <c r="M128" s="46">
        <v>58343100.420000002</v>
      </c>
      <c r="N128" s="46">
        <v>58343100.420000002</v>
      </c>
      <c r="O128" s="46">
        <v>1624996.58</v>
      </c>
      <c r="P128" s="78">
        <f t="shared" si="4"/>
        <v>0.97290231537612415</v>
      </c>
      <c r="Q128" s="61"/>
      <c r="R128" s="61"/>
      <c r="S128" s="62"/>
      <c r="T128" s="62"/>
      <c r="U128" s="62"/>
      <c r="V128" s="62"/>
      <c r="W128" s="62"/>
      <c r="X128" s="63"/>
    </row>
    <row r="129" spans="1:24" ht="14.4" x14ac:dyDescent="0.2">
      <c r="A129" s="47" t="s">
        <v>690</v>
      </c>
      <c r="B129" s="47" t="s">
        <v>764</v>
      </c>
      <c r="C129" s="74" t="str">
        <f t="shared" si="3"/>
        <v>21375101 CENTRO INVEST. Y CONSERVACIÓN PATRIMONIO</v>
      </c>
      <c r="D129" s="47" t="s">
        <v>685</v>
      </c>
      <c r="E129" s="47" t="s">
        <v>32</v>
      </c>
      <c r="F129" s="47" t="s">
        <v>33</v>
      </c>
      <c r="G129" s="46">
        <v>42130190</v>
      </c>
      <c r="H129" s="46">
        <v>41264418</v>
      </c>
      <c r="I129" s="46">
        <v>41264418</v>
      </c>
      <c r="J129" s="46">
        <v>0</v>
      </c>
      <c r="K129" s="46">
        <v>0</v>
      </c>
      <c r="L129" s="46">
        <v>0</v>
      </c>
      <c r="M129" s="46">
        <v>38014660.57</v>
      </c>
      <c r="N129" s="46">
        <v>38014660.57</v>
      </c>
      <c r="O129" s="46">
        <v>3249757.43</v>
      </c>
      <c r="P129" s="78">
        <f t="shared" si="4"/>
        <v>0.92124552853259678</v>
      </c>
      <c r="Q129" s="61"/>
      <c r="R129" s="61"/>
      <c r="S129" s="62"/>
      <c r="T129" s="62"/>
      <c r="U129" s="62"/>
      <c r="V129" s="62"/>
      <c r="W129" s="62"/>
      <c r="X129" s="63"/>
    </row>
    <row r="130" spans="1:24" ht="14.4" x14ac:dyDescent="0.2">
      <c r="A130" s="47" t="s">
        <v>690</v>
      </c>
      <c r="B130" s="47" t="s">
        <v>764</v>
      </c>
      <c r="C130" s="74" t="str">
        <f t="shared" si="3"/>
        <v>21375101 CENTRO INVEST. Y CONSERVACIÓN PATRIMONIO</v>
      </c>
      <c r="D130" s="47" t="s">
        <v>685</v>
      </c>
      <c r="E130" s="47" t="s">
        <v>34</v>
      </c>
      <c r="F130" s="47" t="s">
        <v>35</v>
      </c>
      <c r="G130" s="46">
        <v>38302793</v>
      </c>
      <c r="H130" s="46">
        <v>36102793</v>
      </c>
      <c r="I130" s="46">
        <v>36102793</v>
      </c>
      <c r="J130" s="46">
        <v>0</v>
      </c>
      <c r="K130" s="46">
        <v>0</v>
      </c>
      <c r="L130" s="46">
        <v>0</v>
      </c>
      <c r="M130" s="46">
        <v>35737821.359999999</v>
      </c>
      <c r="N130" s="46">
        <v>35737821.359999999</v>
      </c>
      <c r="O130" s="46">
        <v>364971.64</v>
      </c>
      <c r="P130" s="78">
        <f t="shared" si="4"/>
        <v>0.98989076440706403</v>
      </c>
      <c r="Q130" s="61"/>
      <c r="R130" s="61"/>
      <c r="S130" s="62"/>
      <c r="T130" s="62"/>
      <c r="U130" s="62"/>
      <c r="V130" s="62"/>
      <c r="W130" s="62"/>
      <c r="X130" s="63"/>
    </row>
    <row r="131" spans="1:24" ht="14.4" x14ac:dyDescent="0.2">
      <c r="A131" s="47" t="s">
        <v>690</v>
      </c>
      <c r="B131" s="47" t="s">
        <v>764</v>
      </c>
      <c r="C131" s="74" t="str">
        <f t="shared" si="3"/>
        <v>21375101 CENTRO INVEST. Y CONSERVACIÓN PATRIMONIO</v>
      </c>
      <c r="D131" s="47" t="s">
        <v>685</v>
      </c>
      <c r="E131" s="47" t="s">
        <v>36</v>
      </c>
      <c r="F131" s="47" t="s">
        <v>37</v>
      </c>
      <c r="G131" s="46">
        <v>20600000</v>
      </c>
      <c r="H131" s="46">
        <v>13846406</v>
      </c>
      <c r="I131" s="46">
        <v>13846406</v>
      </c>
      <c r="J131" s="46">
        <v>0</v>
      </c>
      <c r="K131" s="46">
        <v>0</v>
      </c>
      <c r="L131" s="46">
        <v>0</v>
      </c>
      <c r="M131" s="46">
        <v>13438354.83</v>
      </c>
      <c r="N131" s="46">
        <v>13438354.83</v>
      </c>
      <c r="O131" s="46">
        <v>408051.17</v>
      </c>
      <c r="P131" s="78">
        <f t="shared" si="4"/>
        <v>0.97053017440049061</v>
      </c>
      <c r="Q131" s="61"/>
      <c r="R131" s="61"/>
      <c r="S131" s="62"/>
      <c r="T131" s="62"/>
      <c r="U131" s="62"/>
      <c r="V131" s="62"/>
      <c r="W131" s="62"/>
      <c r="X131" s="63"/>
    </row>
    <row r="132" spans="1:24" ht="14.4" x14ac:dyDescent="0.2">
      <c r="A132" s="47" t="s">
        <v>690</v>
      </c>
      <c r="B132" s="47" t="s">
        <v>764</v>
      </c>
      <c r="C132" s="74" t="str">
        <f t="shared" si="3"/>
        <v>21375101 CENTRO INVEST. Y CONSERVACIÓN PATRIMONIO</v>
      </c>
      <c r="D132" s="47" t="s">
        <v>685</v>
      </c>
      <c r="E132" s="47" t="s">
        <v>38</v>
      </c>
      <c r="F132" s="47" t="s">
        <v>39</v>
      </c>
      <c r="G132" s="46">
        <v>49165588</v>
      </c>
      <c r="H132" s="46">
        <v>49062812</v>
      </c>
      <c r="I132" s="46">
        <v>49062812</v>
      </c>
      <c r="J132" s="46">
        <v>0</v>
      </c>
      <c r="K132" s="46">
        <v>0</v>
      </c>
      <c r="L132" s="46">
        <v>0</v>
      </c>
      <c r="M132" s="46">
        <v>45152439</v>
      </c>
      <c r="N132" s="46">
        <v>45152439</v>
      </c>
      <c r="O132" s="46">
        <v>3910373</v>
      </c>
      <c r="P132" s="78">
        <f t="shared" si="4"/>
        <v>0.92029863677605761</v>
      </c>
      <c r="Q132" s="61"/>
      <c r="R132" s="61"/>
      <c r="S132" s="62"/>
      <c r="T132" s="62"/>
      <c r="U132" s="62"/>
      <c r="V132" s="62"/>
      <c r="W132" s="62"/>
      <c r="X132" s="63"/>
    </row>
    <row r="133" spans="1:24" ht="14.4" x14ac:dyDescent="0.2">
      <c r="A133" s="47" t="s">
        <v>690</v>
      </c>
      <c r="B133" s="47" t="s">
        <v>764</v>
      </c>
      <c r="C133" s="74" t="str">
        <f t="shared" si="3"/>
        <v>21375101 CENTRO INVEST. Y CONSERVACIÓN PATRIMONIO</v>
      </c>
      <c r="D133" s="47" t="s">
        <v>685</v>
      </c>
      <c r="E133" s="47" t="s">
        <v>42</v>
      </c>
      <c r="F133" s="47" t="s">
        <v>41</v>
      </c>
      <c r="G133" s="46">
        <v>46644276</v>
      </c>
      <c r="H133" s="46">
        <v>46544885</v>
      </c>
      <c r="I133" s="46">
        <v>46544885</v>
      </c>
      <c r="J133" s="46">
        <v>0</v>
      </c>
      <c r="K133" s="46">
        <v>0</v>
      </c>
      <c r="L133" s="46">
        <v>0</v>
      </c>
      <c r="M133" s="46">
        <v>42826126</v>
      </c>
      <c r="N133" s="46">
        <v>42826126</v>
      </c>
      <c r="O133" s="46">
        <v>3718759</v>
      </c>
      <c r="P133" s="78">
        <f t="shared" si="4"/>
        <v>0.92010380947337178</v>
      </c>
      <c r="Q133" s="61"/>
      <c r="R133" s="61"/>
      <c r="S133" s="62"/>
      <c r="T133" s="62"/>
      <c r="U133" s="62"/>
      <c r="V133" s="62"/>
      <c r="W133" s="62"/>
      <c r="X133" s="63"/>
    </row>
    <row r="134" spans="1:24" ht="14.4" x14ac:dyDescent="0.2">
      <c r="A134" s="47" t="s">
        <v>690</v>
      </c>
      <c r="B134" s="47" t="s">
        <v>764</v>
      </c>
      <c r="C134" s="74" t="str">
        <f t="shared" ref="C134:C197" si="5">+CONCATENATE(A134," ",B134)</f>
        <v>21375101 CENTRO INVEST. Y CONSERVACIÓN PATRIMONIO</v>
      </c>
      <c r="D134" s="47" t="s">
        <v>685</v>
      </c>
      <c r="E134" s="47" t="s">
        <v>63</v>
      </c>
      <c r="F134" s="47" t="s">
        <v>62</v>
      </c>
      <c r="G134" s="46">
        <v>2521312</v>
      </c>
      <c r="H134" s="46">
        <v>2517927</v>
      </c>
      <c r="I134" s="46">
        <v>2517927</v>
      </c>
      <c r="J134" s="46">
        <v>0</v>
      </c>
      <c r="K134" s="46">
        <v>0</v>
      </c>
      <c r="L134" s="46">
        <v>0</v>
      </c>
      <c r="M134" s="46">
        <v>2326313</v>
      </c>
      <c r="N134" s="46">
        <v>2326313</v>
      </c>
      <c r="O134" s="46">
        <v>191614</v>
      </c>
      <c r="P134" s="78">
        <f t="shared" ref="P134:P197" si="6">+IFERROR(M134/H134,0)</f>
        <v>0.92390009718311927</v>
      </c>
      <c r="Q134" s="61"/>
      <c r="R134" s="61"/>
      <c r="S134" s="62"/>
      <c r="T134" s="62"/>
      <c r="U134" s="62"/>
      <c r="V134" s="62"/>
      <c r="W134" s="62"/>
      <c r="X134" s="63"/>
    </row>
    <row r="135" spans="1:24" ht="14.4" x14ac:dyDescent="0.2">
      <c r="A135" s="47" t="s">
        <v>690</v>
      </c>
      <c r="B135" s="47" t="s">
        <v>764</v>
      </c>
      <c r="C135" s="74" t="str">
        <f t="shared" si="5"/>
        <v>21375101 CENTRO INVEST. Y CONSERVACIÓN PATRIMONIO</v>
      </c>
      <c r="D135" s="47" t="s">
        <v>685</v>
      </c>
      <c r="E135" s="47" t="s">
        <v>83</v>
      </c>
      <c r="F135" s="47" t="s">
        <v>84</v>
      </c>
      <c r="G135" s="46">
        <v>50022835</v>
      </c>
      <c r="H135" s="46">
        <v>49933280</v>
      </c>
      <c r="I135" s="46">
        <v>49933280</v>
      </c>
      <c r="J135" s="46">
        <v>0</v>
      </c>
      <c r="K135" s="46">
        <v>0</v>
      </c>
      <c r="L135" s="46">
        <v>0</v>
      </c>
      <c r="M135" s="46">
        <v>45843612</v>
      </c>
      <c r="N135" s="46">
        <v>45843612</v>
      </c>
      <c r="O135" s="46">
        <v>4089668</v>
      </c>
      <c r="P135" s="78">
        <f t="shared" si="6"/>
        <v>0.91809734910264251</v>
      </c>
      <c r="Q135" s="61"/>
      <c r="R135" s="61"/>
      <c r="S135" s="62"/>
      <c r="T135" s="62"/>
      <c r="U135" s="62"/>
      <c r="V135" s="62"/>
      <c r="W135" s="62"/>
      <c r="X135" s="63"/>
    </row>
    <row r="136" spans="1:24" ht="14.4" x14ac:dyDescent="0.2">
      <c r="A136" s="47" t="s">
        <v>690</v>
      </c>
      <c r="B136" s="47" t="s">
        <v>764</v>
      </c>
      <c r="C136" s="74" t="str">
        <f t="shared" si="5"/>
        <v>21375101 CENTRO INVEST. Y CONSERVACIÓN PATRIMONIO</v>
      </c>
      <c r="D136" s="47" t="s">
        <v>685</v>
      </c>
      <c r="E136" s="47" t="s">
        <v>87</v>
      </c>
      <c r="F136" s="47" t="s">
        <v>86</v>
      </c>
      <c r="G136" s="46">
        <v>27331025</v>
      </c>
      <c r="H136" s="46">
        <v>27294330</v>
      </c>
      <c r="I136" s="46">
        <v>27294330</v>
      </c>
      <c r="J136" s="46">
        <v>0</v>
      </c>
      <c r="K136" s="46">
        <v>0</v>
      </c>
      <c r="L136" s="46">
        <v>0</v>
      </c>
      <c r="M136" s="46">
        <v>25089000</v>
      </c>
      <c r="N136" s="46">
        <v>25089000</v>
      </c>
      <c r="O136" s="46">
        <v>2205330</v>
      </c>
      <c r="P136" s="78">
        <f t="shared" si="6"/>
        <v>0.91920190017487147</v>
      </c>
      <c r="Q136" s="61"/>
      <c r="R136" s="61"/>
      <c r="S136" s="62"/>
      <c r="T136" s="62"/>
      <c r="U136" s="62"/>
      <c r="V136" s="62"/>
      <c r="W136" s="62"/>
      <c r="X136" s="63"/>
    </row>
    <row r="137" spans="1:24" ht="14.4" x14ac:dyDescent="0.2">
      <c r="A137" s="47" t="s">
        <v>690</v>
      </c>
      <c r="B137" s="47" t="s">
        <v>764</v>
      </c>
      <c r="C137" s="74" t="str">
        <f t="shared" si="5"/>
        <v>21375101 CENTRO INVEST. Y CONSERVACIÓN PATRIMONIO</v>
      </c>
      <c r="D137" s="47" t="s">
        <v>685</v>
      </c>
      <c r="E137" s="47" t="s">
        <v>108</v>
      </c>
      <c r="F137" s="47" t="s">
        <v>107</v>
      </c>
      <c r="G137" s="46">
        <v>15127873</v>
      </c>
      <c r="H137" s="46">
        <v>15107563</v>
      </c>
      <c r="I137" s="46">
        <v>15107563</v>
      </c>
      <c r="J137" s="46">
        <v>0</v>
      </c>
      <c r="K137" s="46">
        <v>0</v>
      </c>
      <c r="L137" s="46">
        <v>0</v>
      </c>
      <c r="M137" s="46">
        <v>13800481</v>
      </c>
      <c r="N137" s="46">
        <v>13800481</v>
      </c>
      <c r="O137" s="46">
        <v>1307082</v>
      </c>
      <c r="P137" s="78">
        <f t="shared" si="6"/>
        <v>0.913481611825812</v>
      </c>
      <c r="Q137" s="61"/>
      <c r="R137" s="61"/>
      <c r="S137" s="62"/>
      <c r="T137" s="62"/>
      <c r="U137" s="62"/>
      <c r="V137" s="62"/>
      <c r="W137" s="62"/>
      <c r="X137" s="63"/>
    </row>
    <row r="138" spans="1:24" ht="14.4" x14ac:dyDescent="0.2">
      <c r="A138" s="47" t="s">
        <v>690</v>
      </c>
      <c r="B138" s="47" t="s">
        <v>764</v>
      </c>
      <c r="C138" s="74" t="str">
        <f t="shared" si="5"/>
        <v>21375101 CENTRO INVEST. Y CONSERVACIÓN PATRIMONIO</v>
      </c>
      <c r="D138" s="47" t="s">
        <v>685</v>
      </c>
      <c r="E138" s="47" t="s">
        <v>129</v>
      </c>
      <c r="F138" s="47" t="s">
        <v>128</v>
      </c>
      <c r="G138" s="46">
        <v>7563937</v>
      </c>
      <c r="H138" s="46">
        <v>7531387</v>
      </c>
      <c r="I138" s="46">
        <v>7531387</v>
      </c>
      <c r="J138" s="46">
        <v>0</v>
      </c>
      <c r="K138" s="46">
        <v>0</v>
      </c>
      <c r="L138" s="46">
        <v>0</v>
      </c>
      <c r="M138" s="46">
        <v>6954131</v>
      </c>
      <c r="N138" s="46">
        <v>6954131</v>
      </c>
      <c r="O138" s="46">
        <v>577256</v>
      </c>
      <c r="P138" s="78">
        <f t="shared" si="6"/>
        <v>0.92335329468529503</v>
      </c>
      <c r="Q138" s="61"/>
      <c r="R138" s="61"/>
      <c r="S138" s="62"/>
      <c r="T138" s="62"/>
      <c r="U138" s="62"/>
      <c r="V138" s="62"/>
      <c r="W138" s="62"/>
      <c r="X138" s="63"/>
    </row>
    <row r="139" spans="1:24" ht="14.4" x14ac:dyDescent="0.2">
      <c r="A139" s="47" t="s">
        <v>690</v>
      </c>
      <c r="B139" s="47" t="s">
        <v>764</v>
      </c>
      <c r="C139" s="74" t="str">
        <f t="shared" si="5"/>
        <v>21375101 CENTRO INVEST. Y CONSERVACIÓN PATRIMONIO</v>
      </c>
      <c r="D139" s="47" t="s">
        <v>685</v>
      </c>
      <c r="E139" s="47" t="s">
        <v>166</v>
      </c>
      <c r="F139" s="47" t="s">
        <v>167</v>
      </c>
      <c r="G139" s="46">
        <v>467457291</v>
      </c>
      <c r="H139" s="46">
        <v>404364203</v>
      </c>
      <c r="I139" s="46">
        <v>404364203</v>
      </c>
      <c r="J139" s="46">
        <v>0</v>
      </c>
      <c r="K139" s="46">
        <v>0</v>
      </c>
      <c r="L139" s="46">
        <v>0</v>
      </c>
      <c r="M139" s="46">
        <v>373326708.89999998</v>
      </c>
      <c r="N139" s="46">
        <v>371232848.92000002</v>
      </c>
      <c r="O139" s="46">
        <v>31037494.100000001</v>
      </c>
      <c r="P139" s="78">
        <f t="shared" si="6"/>
        <v>0.92324371477561273</v>
      </c>
      <c r="Q139" s="61"/>
      <c r="R139" s="61"/>
      <c r="S139" s="62"/>
      <c r="T139" s="62"/>
      <c r="U139" s="62"/>
      <c r="V139" s="62"/>
      <c r="W139" s="62"/>
      <c r="X139" s="63"/>
    </row>
    <row r="140" spans="1:24" ht="14.4" x14ac:dyDescent="0.2">
      <c r="A140" s="47" t="s">
        <v>690</v>
      </c>
      <c r="B140" s="47" t="s">
        <v>764</v>
      </c>
      <c r="C140" s="74" t="str">
        <f t="shared" si="5"/>
        <v>21375101 CENTRO INVEST. Y CONSERVACIÓN PATRIMONIO</v>
      </c>
      <c r="D140" s="47" t="s">
        <v>685</v>
      </c>
      <c r="E140" s="47" t="s">
        <v>180</v>
      </c>
      <c r="F140" s="47" t="s">
        <v>181</v>
      </c>
      <c r="G140" s="46">
        <v>17562000</v>
      </c>
      <c r="H140" s="46">
        <v>17512000</v>
      </c>
      <c r="I140" s="46">
        <v>17512000</v>
      </c>
      <c r="J140" s="46">
        <v>0</v>
      </c>
      <c r="K140" s="46">
        <v>0</v>
      </c>
      <c r="L140" s="46">
        <v>0</v>
      </c>
      <c r="M140" s="46">
        <v>12142470.300000001</v>
      </c>
      <c r="N140" s="46">
        <v>12142470.300000001</v>
      </c>
      <c r="O140" s="46">
        <v>5369529.7000000002</v>
      </c>
      <c r="P140" s="78">
        <f t="shared" si="6"/>
        <v>0.693379985153038</v>
      </c>
      <c r="Q140" s="61"/>
      <c r="R140" s="61"/>
      <c r="S140" s="62"/>
      <c r="T140" s="62"/>
      <c r="U140" s="62"/>
      <c r="V140" s="62"/>
      <c r="W140" s="62"/>
      <c r="X140" s="63"/>
    </row>
    <row r="141" spans="1:24" ht="14.4" x14ac:dyDescent="0.2">
      <c r="A141" s="47" t="s">
        <v>690</v>
      </c>
      <c r="B141" s="47" t="s">
        <v>764</v>
      </c>
      <c r="C141" s="74" t="str">
        <f t="shared" si="5"/>
        <v>21375101 CENTRO INVEST. Y CONSERVACIÓN PATRIMONIO</v>
      </c>
      <c r="D141" s="47" t="s">
        <v>685</v>
      </c>
      <c r="E141" s="47" t="s">
        <v>182</v>
      </c>
      <c r="F141" s="47" t="s">
        <v>183</v>
      </c>
      <c r="G141" s="46">
        <v>1260000</v>
      </c>
      <c r="H141" s="46">
        <v>1260000</v>
      </c>
      <c r="I141" s="46">
        <v>1260000</v>
      </c>
      <c r="J141" s="46">
        <v>0</v>
      </c>
      <c r="K141" s="46">
        <v>0</v>
      </c>
      <c r="L141" s="46">
        <v>0</v>
      </c>
      <c r="M141" s="46">
        <v>633973</v>
      </c>
      <c r="N141" s="46">
        <v>633973</v>
      </c>
      <c r="O141" s="46">
        <v>626027</v>
      </c>
      <c r="P141" s="78">
        <f t="shared" si="6"/>
        <v>0.50315317460317466</v>
      </c>
      <c r="Q141" s="61"/>
      <c r="R141" s="61"/>
      <c r="S141" s="62"/>
      <c r="T141" s="62"/>
      <c r="U141" s="62"/>
      <c r="V141" s="62"/>
      <c r="W141" s="62"/>
      <c r="X141" s="63"/>
    </row>
    <row r="142" spans="1:24" ht="14.4" x14ac:dyDescent="0.2">
      <c r="A142" s="47" t="s">
        <v>690</v>
      </c>
      <c r="B142" s="47" t="s">
        <v>764</v>
      </c>
      <c r="C142" s="74" t="str">
        <f t="shared" si="5"/>
        <v>21375101 CENTRO INVEST. Y CONSERVACIÓN PATRIMONIO</v>
      </c>
      <c r="D142" s="47" t="s">
        <v>685</v>
      </c>
      <c r="E142" s="47" t="s">
        <v>184</v>
      </c>
      <c r="F142" s="47" t="s">
        <v>185</v>
      </c>
      <c r="G142" s="46">
        <v>5922000</v>
      </c>
      <c r="H142" s="46">
        <v>5922000</v>
      </c>
      <c r="I142" s="46">
        <v>5922000</v>
      </c>
      <c r="J142" s="46">
        <v>0</v>
      </c>
      <c r="K142" s="46">
        <v>0</v>
      </c>
      <c r="L142" s="46">
        <v>0</v>
      </c>
      <c r="M142" s="46">
        <v>4566029.0999999996</v>
      </c>
      <c r="N142" s="46">
        <v>4566029.0999999996</v>
      </c>
      <c r="O142" s="46">
        <v>1355970.9</v>
      </c>
      <c r="P142" s="78">
        <f t="shared" si="6"/>
        <v>0.77102821681864231</v>
      </c>
      <c r="Q142" s="61"/>
      <c r="R142" s="61"/>
      <c r="S142" s="62"/>
      <c r="T142" s="62"/>
      <c r="U142" s="62"/>
      <c r="V142" s="62"/>
      <c r="W142" s="62"/>
      <c r="X142" s="63"/>
    </row>
    <row r="143" spans="1:24" ht="14.4" x14ac:dyDescent="0.2">
      <c r="A143" s="47" t="s">
        <v>690</v>
      </c>
      <c r="B143" s="47" t="s">
        <v>764</v>
      </c>
      <c r="C143" s="74" t="str">
        <f t="shared" si="5"/>
        <v>21375101 CENTRO INVEST. Y CONSERVACIÓN PATRIMONIO</v>
      </c>
      <c r="D143" s="47" t="s">
        <v>685</v>
      </c>
      <c r="E143" s="47" t="s">
        <v>186</v>
      </c>
      <c r="F143" s="47" t="s">
        <v>187</v>
      </c>
      <c r="G143" s="46">
        <v>50000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78">
        <f t="shared" si="6"/>
        <v>0</v>
      </c>
      <c r="Q143" s="61"/>
      <c r="R143" s="61"/>
      <c r="S143" s="62"/>
      <c r="T143" s="62"/>
      <c r="U143" s="62"/>
      <c r="V143" s="62"/>
      <c r="W143" s="62"/>
      <c r="X143" s="63"/>
    </row>
    <row r="144" spans="1:24" ht="14.4" x14ac:dyDescent="0.2">
      <c r="A144" s="47" t="s">
        <v>690</v>
      </c>
      <c r="B144" s="47" t="s">
        <v>764</v>
      </c>
      <c r="C144" s="74" t="str">
        <f t="shared" si="5"/>
        <v>21375101 CENTRO INVEST. Y CONSERVACIÓN PATRIMONIO</v>
      </c>
      <c r="D144" s="47" t="s">
        <v>685</v>
      </c>
      <c r="E144" s="47" t="s">
        <v>188</v>
      </c>
      <c r="F144" s="47" t="s">
        <v>189</v>
      </c>
      <c r="G144" s="46">
        <v>10080000</v>
      </c>
      <c r="H144" s="46">
        <v>10080000</v>
      </c>
      <c r="I144" s="46">
        <v>10080000</v>
      </c>
      <c r="J144" s="46">
        <v>0</v>
      </c>
      <c r="K144" s="46">
        <v>0</v>
      </c>
      <c r="L144" s="46">
        <v>0</v>
      </c>
      <c r="M144" s="46">
        <v>6942468.2000000002</v>
      </c>
      <c r="N144" s="46">
        <v>6942468.2000000002</v>
      </c>
      <c r="O144" s="46">
        <v>3137531.8</v>
      </c>
      <c r="P144" s="78">
        <f t="shared" si="6"/>
        <v>0.68873692460317459</v>
      </c>
      <c r="Q144" s="61"/>
      <c r="R144" s="61"/>
      <c r="S144" s="62"/>
      <c r="T144" s="62"/>
      <c r="U144" s="62"/>
      <c r="V144" s="62"/>
      <c r="W144" s="62"/>
      <c r="X144" s="63"/>
    </row>
    <row r="145" spans="1:24" ht="14.4" x14ac:dyDescent="0.2">
      <c r="A145" s="47" t="s">
        <v>690</v>
      </c>
      <c r="B145" s="47" t="s">
        <v>764</v>
      </c>
      <c r="C145" s="74" t="str">
        <f t="shared" si="5"/>
        <v>21375101 CENTRO INVEST. Y CONSERVACIÓN PATRIMONIO</v>
      </c>
      <c r="D145" s="47" t="s">
        <v>685</v>
      </c>
      <c r="E145" s="47" t="s">
        <v>190</v>
      </c>
      <c r="F145" s="47" t="s">
        <v>191</v>
      </c>
      <c r="G145" s="46">
        <v>250000</v>
      </c>
      <c r="H145" s="46">
        <v>250000</v>
      </c>
      <c r="I145" s="46">
        <v>250000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250000</v>
      </c>
      <c r="P145" s="78">
        <f t="shared" si="6"/>
        <v>0</v>
      </c>
      <c r="Q145" s="61"/>
      <c r="R145" s="61"/>
      <c r="S145" s="62"/>
      <c r="T145" s="62"/>
      <c r="U145" s="62"/>
      <c r="V145" s="62"/>
      <c r="W145" s="62"/>
      <c r="X145" s="63"/>
    </row>
    <row r="146" spans="1:24" ht="14.4" x14ac:dyDescent="0.2">
      <c r="A146" s="47" t="s">
        <v>690</v>
      </c>
      <c r="B146" s="47" t="s">
        <v>764</v>
      </c>
      <c r="C146" s="74" t="str">
        <f t="shared" si="5"/>
        <v>21375101 CENTRO INVEST. Y CONSERVACIÓN PATRIMONIO</v>
      </c>
      <c r="D146" s="47" t="s">
        <v>685</v>
      </c>
      <c r="E146" s="47" t="s">
        <v>192</v>
      </c>
      <c r="F146" s="47" t="s">
        <v>193</v>
      </c>
      <c r="G146" s="46">
        <v>47600000</v>
      </c>
      <c r="H146" s="46">
        <v>35856440</v>
      </c>
      <c r="I146" s="46">
        <v>35856440</v>
      </c>
      <c r="J146" s="46">
        <v>0</v>
      </c>
      <c r="K146" s="46">
        <v>0</v>
      </c>
      <c r="L146" s="46">
        <v>0</v>
      </c>
      <c r="M146" s="46">
        <v>28534357.07</v>
      </c>
      <c r="N146" s="46">
        <v>28534357.07</v>
      </c>
      <c r="O146" s="46">
        <v>7322082.9299999997</v>
      </c>
      <c r="P146" s="78">
        <f t="shared" si="6"/>
        <v>0.79579448127031016</v>
      </c>
      <c r="Q146" s="61"/>
      <c r="R146" s="61"/>
      <c r="S146" s="62"/>
      <c r="T146" s="62"/>
      <c r="U146" s="62"/>
      <c r="V146" s="62"/>
      <c r="W146" s="62"/>
      <c r="X146" s="63"/>
    </row>
    <row r="147" spans="1:24" ht="14.4" x14ac:dyDescent="0.2">
      <c r="A147" s="47" t="s">
        <v>690</v>
      </c>
      <c r="B147" s="47" t="s">
        <v>764</v>
      </c>
      <c r="C147" s="74" t="str">
        <f t="shared" si="5"/>
        <v>21375101 CENTRO INVEST. Y CONSERVACIÓN PATRIMONIO</v>
      </c>
      <c r="D147" s="47" t="s">
        <v>685</v>
      </c>
      <c r="E147" s="47" t="s">
        <v>194</v>
      </c>
      <c r="F147" s="47" t="s">
        <v>195</v>
      </c>
      <c r="G147" s="46">
        <v>34800000</v>
      </c>
      <c r="H147" s="46">
        <v>31356440</v>
      </c>
      <c r="I147" s="46">
        <v>31356440</v>
      </c>
      <c r="J147" s="46">
        <v>0</v>
      </c>
      <c r="K147" s="46">
        <v>0</v>
      </c>
      <c r="L147" s="46">
        <v>0</v>
      </c>
      <c r="M147" s="46">
        <v>24395125.32</v>
      </c>
      <c r="N147" s="46">
        <v>24395125.32</v>
      </c>
      <c r="O147" s="46">
        <v>6961314.6799999997</v>
      </c>
      <c r="P147" s="78">
        <f t="shared" si="6"/>
        <v>0.77799410009554659</v>
      </c>
      <c r="Q147" s="61"/>
      <c r="R147" s="61"/>
      <c r="S147" s="62"/>
      <c r="T147" s="62"/>
      <c r="U147" s="62"/>
      <c r="V147" s="62"/>
      <c r="W147" s="62"/>
      <c r="X147" s="63"/>
    </row>
    <row r="148" spans="1:24" ht="14.4" x14ac:dyDescent="0.2">
      <c r="A148" s="47" t="s">
        <v>690</v>
      </c>
      <c r="B148" s="47" t="s">
        <v>764</v>
      </c>
      <c r="C148" s="74" t="str">
        <f t="shared" si="5"/>
        <v>21375101 CENTRO INVEST. Y CONSERVACIÓN PATRIMONIO</v>
      </c>
      <c r="D148" s="47" t="s">
        <v>685</v>
      </c>
      <c r="E148" s="47" t="s">
        <v>198</v>
      </c>
      <c r="F148" s="47" t="s">
        <v>199</v>
      </c>
      <c r="G148" s="46">
        <v>5800000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78">
        <f t="shared" si="6"/>
        <v>0</v>
      </c>
      <c r="Q148" s="61"/>
      <c r="R148" s="61"/>
      <c r="S148" s="62"/>
      <c r="T148" s="62"/>
      <c r="U148" s="62"/>
      <c r="V148" s="62"/>
      <c r="W148" s="62"/>
      <c r="X148" s="63"/>
    </row>
    <row r="149" spans="1:24" ht="14.4" x14ac:dyDescent="0.2">
      <c r="A149" s="47" t="s">
        <v>690</v>
      </c>
      <c r="B149" s="47" t="s">
        <v>764</v>
      </c>
      <c r="C149" s="74" t="str">
        <f t="shared" si="5"/>
        <v>21375101 CENTRO INVEST. Y CONSERVACIÓN PATRIMONIO</v>
      </c>
      <c r="D149" s="47" t="s">
        <v>685</v>
      </c>
      <c r="E149" s="47" t="s">
        <v>206</v>
      </c>
      <c r="F149" s="47" t="s">
        <v>207</v>
      </c>
      <c r="G149" s="46">
        <v>7000000</v>
      </c>
      <c r="H149" s="46">
        <v>4500000</v>
      </c>
      <c r="I149" s="46">
        <v>4500000</v>
      </c>
      <c r="J149" s="46">
        <v>0</v>
      </c>
      <c r="K149" s="46">
        <v>0</v>
      </c>
      <c r="L149" s="46">
        <v>0</v>
      </c>
      <c r="M149" s="46">
        <v>4139231.75</v>
      </c>
      <c r="N149" s="46">
        <v>4139231.75</v>
      </c>
      <c r="O149" s="46">
        <v>360768.25</v>
      </c>
      <c r="P149" s="78">
        <f t="shared" si="6"/>
        <v>0.91982927777777779</v>
      </c>
      <c r="Q149" s="61"/>
      <c r="R149" s="61"/>
      <c r="S149" s="62"/>
      <c r="T149" s="62"/>
      <c r="U149" s="62"/>
      <c r="V149" s="62"/>
      <c r="W149" s="62"/>
      <c r="X149" s="63"/>
    </row>
    <row r="150" spans="1:24" ht="14.4" x14ac:dyDescent="0.2">
      <c r="A150" s="47" t="s">
        <v>690</v>
      </c>
      <c r="B150" s="47" t="s">
        <v>764</v>
      </c>
      <c r="C150" s="74" t="str">
        <f t="shared" si="5"/>
        <v>21375101 CENTRO INVEST. Y CONSERVACIÓN PATRIMONIO</v>
      </c>
      <c r="D150" s="47" t="s">
        <v>685</v>
      </c>
      <c r="E150" s="47" t="s">
        <v>208</v>
      </c>
      <c r="F150" s="47" t="s">
        <v>209</v>
      </c>
      <c r="G150" s="46">
        <v>215220000</v>
      </c>
      <c r="H150" s="46">
        <v>212627259</v>
      </c>
      <c r="I150" s="46">
        <v>212627259</v>
      </c>
      <c r="J150" s="46">
        <v>0</v>
      </c>
      <c r="K150" s="46">
        <v>0</v>
      </c>
      <c r="L150" s="46">
        <v>0</v>
      </c>
      <c r="M150" s="46">
        <v>204655143.40000001</v>
      </c>
      <c r="N150" s="46">
        <v>204655143.40000001</v>
      </c>
      <c r="O150" s="46">
        <v>7972115.5999999996</v>
      </c>
      <c r="P150" s="78">
        <f t="shared" si="6"/>
        <v>0.96250661539120907</v>
      </c>
      <c r="Q150" s="61"/>
      <c r="R150" s="61"/>
      <c r="S150" s="62"/>
      <c r="T150" s="62"/>
      <c r="U150" s="62"/>
      <c r="V150" s="62"/>
      <c r="W150" s="62"/>
      <c r="X150" s="63"/>
    </row>
    <row r="151" spans="1:24" ht="14.4" x14ac:dyDescent="0.2">
      <c r="A151" s="47" t="s">
        <v>690</v>
      </c>
      <c r="B151" s="47" t="s">
        <v>764</v>
      </c>
      <c r="C151" s="74" t="str">
        <f t="shared" si="5"/>
        <v>21375101 CENTRO INVEST. Y CONSERVACIÓN PATRIMONIO</v>
      </c>
      <c r="D151" s="47" t="s">
        <v>685</v>
      </c>
      <c r="E151" s="47" t="s">
        <v>212</v>
      </c>
      <c r="F151" s="47" t="s">
        <v>213</v>
      </c>
      <c r="G151" s="46">
        <v>20000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78">
        <f t="shared" si="6"/>
        <v>0</v>
      </c>
      <c r="Q151" s="61"/>
      <c r="R151" s="61"/>
      <c r="S151" s="62"/>
      <c r="T151" s="62"/>
      <c r="U151" s="62"/>
      <c r="V151" s="62"/>
      <c r="W151" s="62"/>
      <c r="X151" s="63"/>
    </row>
    <row r="152" spans="1:24" ht="14.4" x14ac:dyDescent="0.2">
      <c r="A152" s="47" t="s">
        <v>690</v>
      </c>
      <c r="B152" s="47" t="s">
        <v>764</v>
      </c>
      <c r="C152" s="74" t="str">
        <f t="shared" si="5"/>
        <v>21375101 CENTRO INVEST. Y CONSERVACIÓN PATRIMONIO</v>
      </c>
      <c r="D152" s="47" t="s">
        <v>685</v>
      </c>
      <c r="E152" s="47" t="s">
        <v>216</v>
      </c>
      <c r="F152" s="47" t="s">
        <v>217</v>
      </c>
      <c r="G152" s="46">
        <v>100000000</v>
      </c>
      <c r="H152" s="46">
        <v>97427259</v>
      </c>
      <c r="I152" s="46">
        <v>97427259</v>
      </c>
      <c r="J152" s="46">
        <v>0</v>
      </c>
      <c r="K152" s="46">
        <v>0</v>
      </c>
      <c r="L152" s="46">
        <v>0</v>
      </c>
      <c r="M152" s="46">
        <v>97427258.319999993</v>
      </c>
      <c r="N152" s="46">
        <v>97427258.319999993</v>
      </c>
      <c r="O152" s="46">
        <v>0.68</v>
      </c>
      <c r="P152" s="78">
        <f t="shared" si="6"/>
        <v>0.99999999302043374</v>
      </c>
      <c r="Q152" s="61"/>
      <c r="R152" s="61"/>
      <c r="S152" s="62"/>
      <c r="T152" s="62"/>
      <c r="U152" s="62"/>
      <c r="V152" s="62"/>
      <c r="W152" s="62"/>
      <c r="X152" s="63"/>
    </row>
    <row r="153" spans="1:24" ht="14.4" x14ac:dyDescent="0.2">
      <c r="A153" s="47" t="s">
        <v>690</v>
      </c>
      <c r="B153" s="47" t="s">
        <v>764</v>
      </c>
      <c r="C153" s="74" t="str">
        <f t="shared" si="5"/>
        <v>21375101 CENTRO INVEST. Y CONSERVACIÓN PATRIMONIO</v>
      </c>
      <c r="D153" s="47" t="s">
        <v>685</v>
      </c>
      <c r="E153" s="47" t="s">
        <v>220</v>
      </c>
      <c r="F153" s="47" t="s">
        <v>221</v>
      </c>
      <c r="G153" s="46">
        <v>80000000</v>
      </c>
      <c r="H153" s="46">
        <v>80000000</v>
      </c>
      <c r="I153" s="46">
        <v>80000000</v>
      </c>
      <c r="J153" s="46">
        <v>0</v>
      </c>
      <c r="K153" s="46">
        <v>0</v>
      </c>
      <c r="L153" s="46">
        <v>0</v>
      </c>
      <c r="M153" s="46">
        <v>78294235.079999998</v>
      </c>
      <c r="N153" s="46">
        <v>78294235.079999998</v>
      </c>
      <c r="O153" s="46">
        <v>1705764.92</v>
      </c>
      <c r="P153" s="78">
        <f t="shared" si="6"/>
        <v>0.97867793849999996</v>
      </c>
      <c r="Q153" s="61"/>
      <c r="R153" s="61"/>
      <c r="S153" s="62"/>
      <c r="T153" s="62"/>
      <c r="U153" s="62"/>
      <c r="V153" s="62"/>
      <c r="W153" s="62"/>
      <c r="X153" s="63"/>
    </row>
    <row r="154" spans="1:24" ht="14.4" x14ac:dyDescent="0.2">
      <c r="A154" s="47" t="s">
        <v>690</v>
      </c>
      <c r="B154" s="47" t="s">
        <v>764</v>
      </c>
      <c r="C154" s="74" t="str">
        <f t="shared" si="5"/>
        <v>21375101 CENTRO INVEST. Y CONSERVACIÓN PATRIMONIO</v>
      </c>
      <c r="D154" s="47" t="s">
        <v>685</v>
      </c>
      <c r="E154" s="47" t="s">
        <v>222</v>
      </c>
      <c r="F154" s="47" t="s">
        <v>223</v>
      </c>
      <c r="G154" s="46">
        <v>35200000</v>
      </c>
      <c r="H154" s="46">
        <v>35200000</v>
      </c>
      <c r="I154" s="46">
        <v>35200000</v>
      </c>
      <c r="J154" s="46">
        <v>0</v>
      </c>
      <c r="K154" s="46">
        <v>0</v>
      </c>
      <c r="L154" s="46">
        <v>0</v>
      </c>
      <c r="M154" s="46">
        <v>28933650</v>
      </c>
      <c r="N154" s="46">
        <v>28933650</v>
      </c>
      <c r="O154" s="46">
        <v>6266350</v>
      </c>
      <c r="P154" s="78">
        <f t="shared" si="6"/>
        <v>0.82197869318181815</v>
      </c>
      <c r="Q154" s="61"/>
      <c r="R154" s="61"/>
      <c r="S154" s="62"/>
      <c r="T154" s="62"/>
      <c r="U154" s="62"/>
      <c r="V154" s="62"/>
      <c r="W154" s="62"/>
      <c r="X154" s="63"/>
    </row>
    <row r="155" spans="1:24" ht="14.4" x14ac:dyDescent="0.2">
      <c r="A155" s="47" t="s">
        <v>690</v>
      </c>
      <c r="B155" s="47" t="s">
        <v>764</v>
      </c>
      <c r="C155" s="74" t="str">
        <f t="shared" si="5"/>
        <v>21375101 CENTRO INVEST. Y CONSERVACIÓN PATRIMONIO</v>
      </c>
      <c r="D155" s="47" t="s">
        <v>685</v>
      </c>
      <c r="E155" s="47" t="s">
        <v>224</v>
      </c>
      <c r="F155" s="47" t="s">
        <v>225</v>
      </c>
      <c r="G155" s="46">
        <v>10600000</v>
      </c>
      <c r="H155" s="46">
        <v>3850000</v>
      </c>
      <c r="I155" s="46">
        <v>3850000</v>
      </c>
      <c r="J155" s="46">
        <v>0</v>
      </c>
      <c r="K155" s="46">
        <v>0</v>
      </c>
      <c r="L155" s="46">
        <v>0</v>
      </c>
      <c r="M155" s="46">
        <v>3080809.83</v>
      </c>
      <c r="N155" s="46">
        <v>3080809.83</v>
      </c>
      <c r="O155" s="46">
        <v>769190.17</v>
      </c>
      <c r="P155" s="78">
        <f t="shared" si="6"/>
        <v>0.8002103454545455</v>
      </c>
      <c r="Q155" s="61"/>
      <c r="R155" s="61"/>
      <c r="S155" s="62"/>
      <c r="T155" s="62"/>
      <c r="U155" s="62"/>
      <c r="V155" s="62"/>
      <c r="W155" s="62"/>
      <c r="X155" s="63"/>
    </row>
    <row r="156" spans="1:24" ht="14.4" x14ac:dyDescent="0.2">
      <c r="A156" s="47" t="s">
        <v>690</v>
      </c>
      <c r="B156" s="47" t="s">
        <v>764</v>
      </c>
      <c r="C156" s="74" t="str">
        <f t="shared" si="5"/>
        <v>21375101 CENTRO INVEST. Y CONSERVACIÓN PATRIMONIO</v>
      </c>
      <c r="D156" s="47" t="s">
        <v>685</v>
      </c>
      <c r="E156" s="47" t="s">
        <v>226</v>
      </c>
      <c r="F156" s="47" t="s">
        <v>227</v>
      </c>
      <c r="G156" s="46">
        <v>600000</v>
      </c>
      <c r="H156" s="46">
        <v>600000</v>
      </c>
      <c r="I156" s="46">
        <v>600000</v>
      </c>
      <c r="J156" s="46">
        <v>0</v>
      </c>
      <c r="K156" s="46">
        <v>0</v>
      </c>
      <c r="L156" s="46">
        <v>0</v>
      </c>
      <c r="M156" s="46">
        <v>197009.83</v>
      </c>
      <c r="N156" s="46">
        <v>197009.83</v>
      </c>
      <c r="O156" s="46">
        <v>402990.17</v>
      </c>
      <c r="P156" s="78">
        <f t="shared" si="6"/>
        <v>0.32834971666666662</v>
      </c>
      <c r="Q156" s="61"/>
      <c r="R156" s="61"/>
      <c r="S156" s="62"/>
      <c r="T156" s="62"/>
      <c r="U156" s="62"/>
      <c r="V156" s="62"/>
      <c r="W156" s="62"/>
      <c r="X156" s="63"/>
    </row>
    <row r="157" spans="1:24" ht="14.4" x14ac:dyDescent="0.2">
      <c r="A157" s="47" t="s">
        <v>690</v>
      </c>
      <c r="B157" s="47" t="s">
        <v>764</v>
      </c>
      <c r="C157" s="74" t="str">
        <f t="shared" si="5"/>
        <v>21375101 CENTRO INVEST. Y CONSERVACIÓN PATRIMONIO</v>
      </c>
      <c r="D157" s="47" t="s">
        <v>685</v>
      </c>
      <c r="E157" s="47" t="s">
        <v>228</v>
      </c>
      <c r="F157" s="47" t="s">
        <v>229</v>
      </c>
      <c r="G157" s="46">
        <v>10000000</v>
      </c>
      <c r="H157" s="46">
        <v>3250000</v>
      </c>
      <c r="I157" s="46">
        <v>3250000</v>
      </c>
      <c r="J157" s="46">
        <v>0</v>
      </c>
      <c r="K157" s="46">
        <v>0</v>
      </c>
      <c r="L157" s="46">
        <v>0</v>
      </c>
      <c r="M157" s="46">
        <v>2883800</v>
      </c>
      <c r="N157" s="46">
        <v>2883800</v>
      </c>
      <c r="O157" s="46">
        <v>366200</v>
      </c>
      <c r="P157" s="78">
        <f t="shared" si="6"/>
        <v>0.88732307692307688</v>
      </c>
      <c r="Q157" s="61"/>
      <c r="R157" s="61"/>
      <c r="S157" s="62"/>
      <c r="T157" s="62"/>
      <c r="U157" s="62"/>
      <c r="V157" s="62"/>
      <c r="W157" s="62"/>
      <c r="X157" s="63"/>
    </row>
    <row r="158" spans="1:24" ht="14.4" x14ac:dyDescent="0.2">
      <c r="A158" s="47" t="s">
        <v>690</v>
      </c>
      <c r="B158" s="47" t="s">
        <v>764</v>
      </c>
      <c r="C158" s="74" t="str">
        <f t="shared" si="5"/>
        <v>21375101 CENTRO INVEST. Y CONSERVACIÓN PATRIMONIO</v>
      </c>
      <c r="D158" s="47" t="s">
        <v>685</v>
      </c>
      <c r="E158" s="47" t="s">
        <v>234</v>
      </c>
      <c r="F158" s="47" t="s">
        <v>235</v>
      </c>
      <c r="G158" s="46">
        <v>2500000</v>
      </c>
      <c r="H158" s="46">
        <v>2500000</v>
      </c>
      <c r="I158" s="46">
        <v>2500000</v>
      </c>
      <c r="J158" s="46">
        <v>0</v>
      </c>
      <c r="K158" s="46">
        <v>0</v>
      </c>
      <c r="L158" s="46">
        <v>0</v>
      </c>
      <c r="M158" s="46">
        <v>2039488</v>
      </c>
      <c r="N158" s="46">
        <v>2039488</v>
      </c>
      <c r="O158" s="46">
        <v>460512</v>
      </c>
      <c r="P158" s="78">
        <f t="shared" si="6"/>
        <v>0.81579520000000005</v>
      </c>
      <c r="Q158" s="61"/>
      <c r="R158" s="61"/>
      <c r="S158" s="62"/>
      <c r="T158" s="62"/>
      <c r="U158" s="62"/>
      <c r="V158" s="62"/>
      <c r="W158" s="62"/>
      <c r="X158" s="63"/>
    </row>
    <row r="159" spans="1:24" ht="14.4" x14ac:dyDescent="0.2">
      <c r="A159" s="47" t="s">
        <v>690</v>
      </c>
      <c r="B159" s="47" t="s">
        <v>764</v>
      </c>
      <c r="C159" s="74" t="str">
        <f t="shared" si="5"/>
        <v>21375101 CENTRO INVEST. Y CONSERVACIÓN PATRIMONIO</v>
      </c>
      <c r="D159" s="47" t="s">
        <v>685</v>
      </c>
      <c r="E159" s="47" t="s">
        <v>236</v>
      </c>
      <c r="F159" s="47" t="s">
        <v>237</v>
      </c>
      <c r="G159" s="46">
        <v>2500000</v>
      </c>
      <c r="H159" s="46">
        <v>2500000</v>
      </c>
      <c r="I159" s="46">
        <v>2500000</v>
      </c>
      <c r="J159" s="46">
        <v>0</v>
      </c>
      <c r="K159" s="46">
        <v>0</v>
      </c>
      <c r="L159" s="46">
        <v>0</v>
      </c>
      <c r="M159" s="46">
        <v>2039488</v>
      </c>
      <c r="N159" s="46">
        <v>2039488</v>
      </c>
      <c r="O159" s="46">
        <v>460512</v>
      </c>
      <c r="P159" s="78">
        <f t="shared" si="6"/>
        <v>0.81579520000000005</v>
      </c>
      <c r="Q159" s="61"/>
      <c r="R159" s="61"/>
      <c r="S159" s="62"/>
      <c r="T159" s="62"/>
      <c r="U159" s="62"/>
      <c r="V159" s="62"/>
      <c r="W159" s="62"/>
      <c r="X159" s="63"/>
    </row>
    <row r="160" spans="1:24" ht="14.4" x14ac:dyDescent="0.2">
      <c r="A160" s="47" t="s">
        <v>690</v>
      </c>
      <c r="B160" s="47" t="s">
        <v>764</v>
      </c>
      <c r="C160" s="74" t="str">
        <f t="shared" si="5"/>
        <v>21375101 CENTRO INVEST. Y CONSERVACIÓN PATRIMONIO</v>
      </c>
      <c r="D160" s="47" t="s">
        <v>685</v>
      </c>
      <c r="E160" s="47" t="s">
        <v>238</v>
      </c>
      <c r="F160" s="47" t="s">
        <v>239</v>
      </c>
      <c r="G160" s="46">
        <v>2100000</v>
      </c>
      <c r="H160" s="46">
        <v>0</v>
      </c>
      <c r="I160" s="46">
        <v>0</v>
      </c>
      <c r="J160" s="46">
        <v>0</v>
      </c>
      <c r="K160" s="46">
        <v>0</v>
      </c>
      <c r="L160" s="46">
        <v>0</v>
      </c>
      <c r="M160" s="46">
        <v>0</v>
      </c>
      <c r="N160" s="46">
        <v>0</v>
      </c>
      <c r="O160" s="46">
        <v>0</v>
      </c>
      <c r="P160" s="78">
        <f t="shared" si="6"/>
        <v>0</v>
      </c>
      <c r="Q160" s="61"/>
      <c r="R160" s="61"/>
      <c r="S160" s="62"/>
      <c r="T160" s="62"/>
      <c r="U160" s="62"/>
      <c r="V160" s="62"/>
      <c r="W160" s="62"/>
      <c r="X160" s="63"/>
    </row>
    <row r="161" spans="1:24" ht="14.4" x14ac:dyDescent="0.2">
      <c r="A161" s="47" t="s">
        <v>690</v>
      </c>
      <c r="B161" s="47" t="s">
        <v>764</v>
      </c>
      <c r="C161" s="74" t="str">
        <f t="shared" si="5"/>
        <v>21375101 CENTRO INVEST. Y CONSERVACIÓN PATRIMONIO</v>
      </c>
      <c r="D161" s="47" t="s">
        <v>685</v>
      </c>
      <c r="E161" s="47" t="s">
        <v>240</v>
      </c>
      <c r="F161" s="47" t="s">
        <v>241</v>
      </c>
      <c r="G161" s="46">
        <v>1200000</v>
      </c>
      <c r="H161" s="46">
        <v>0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78">
        <f t="shared" si="6"/>
        <v>0</v>
      </c>
      <c r="Q161" s="61"/>
      <c r="R161" s="61"/>
      <c r="S161" s="62"/>
      <c r="T161" s="62"/>
      <c r="U161" s="62"/>
      <c r="V161" s="62"/>
      <c r="W161" s="62"/>
      <c r="X161" s="63"/>
    </row>
    <row r="162" spans="1:24" ht="14.4" x14ac:dyDescent="0.2">
      <c r="A162" s="47" t="s">
        <v>690</v>
      </c>
      <c r="B162" s="47" t="s">
        <v>764</v>
      </c>
      <c r="C162" s="74" t="str">
        <f t="shared" si="5"/>
        <v>21375101 CENTRO INVEST. Y CONSERVACIÓN PATRIMONIO</v>
      </c>
      <c r="D162" s="47" t="s">
        <v>685</v>
      </c>
      <c r="E162" s="47" t="s">
        <v>242</v>
      </c>
      <c r="F162" s="47" t="s">
        <v>243</v>
      </c>
      <c r="G162" s="46">
        <v>900000</v>
      </c>
      <c r="H162" s="46">
        <v>0</v>
      </c>
      <c r="I162" s="46">
        <v>0</v>
      </c>
      <c r="J162" s="46">
        <v>0</v>
      </c>
      <c r="K162" s="46">
        <v>0</v>
      </c>
      <c r="L162" s="46">
        <v>0</v>
      </c>
      <c r="M162" s="46">
        <v>0</v>
      </c>
      <c r="N162" s="46">
        <v>0</v>
      </c>
      <c r="O162" s="46">
        <v>0</v>
      </c>
      <c r="P162" s="78">
        <f t="shared" si="6"/>
        <v>0</v>
      </c>
      <c r="Q162" s="61"/>
      <c r="R162" s="61"/>
      <c r="S162" s="62"/>
      <c r="T162" s="62"/>
      <c r="U162" s="62"/>
      <c r="V162" s="62"/>
      <c r="W162" s="62"/>
      <c r="X162" s="63"/>
    </row>
    <row r="163" spans="1:24" ht="14.4" x14ac:dyDescent="0.2">
      <c r="A163" s="47" t="s">
        <v>690</v>
      </c>
      <c r="B163" s="47" t="s">
        <v>764</v>
      </c>
      <c r="C163" s="74" t="str">
        <f t="shared" si="5"/>
        <v>21375101 CENTRO INVEST. Y CONSERVACIÓN PATRIMONIO</v>
      </c>
      <c r="D163" s="47" t="s">
        <v>685</v>
      </c>
      <c r="E163" s="47" t="s">
        <v>246</v>
      </c>
      <c r="F163" s="47" t="s">
        <v>247</v>
      </c>
      <c r="G163" s="46">
        <v>170575291</v>
      </c>
      <c r="H163" s="46">
        <v>131718504</v>
      </c>
      <c r="I163" s="46">
        <v>131718504</v>
      </c>
      <c r="J163" s="46">
        <v>0</v>
      </c>
      <c r="K163" s="46">
        <v>0</v>
      </c>
      <c r="L163" s="46">
        <v>0</v>
      </c>
      <c r="M163" s="46">
        <v>122720135.3</v>
      </c>
      <c r="N163" s="46">
        <v>120626275.31999999</v>
      </c>
      <c r="O163" s="46">
        <v>8998368.6999999993</v>
      </c>
      <c r="P163" s="78">
        <f t="shared" si="6"/>
        <v>0.93168485499956788</v>
      </c>
      <c r="Q163" s="61"/>
      <c r="R163" s="61"/>
      <c r="S163" s="62"/>
      <c r="T163" s="62"/>
      <c r="U163" s="62"/>
      <c r="V163" s="62"/>
      <c r="W163" s="62"/>
      <c r="X163" s="63"/>
    </row>
    <row r="164" spans="1:24" ht="14.4" x14ac:dyDescent="0.2">
      <c r="A164" s="47" t="s">
        <v>690</v>
      </c>
      <c r="B164" s="47" t="s">
        <v>764</v>
      </c>
      <c r="C164" s="74" t="str">
        <f t="shared" si="5"/>
        <v>21375101 CENTRO INVEST. Y CONSERVACIÓN PATRIMONIO</v>
      </c>
      <c r="D164" s="47" t="s">
        <v>685</v>
      </c>
      <c r="E164" s="47" t="s">
        <v>248</v>
      </c>
      <c r="F164" s="47" t="s">
        <v>249</v>
      </c>
      <c r="G164" s="46">
        <v>126000000</v>
      </c>
      <c r="H164" s="46">
        <v>94948560</v>
      </c>
      <c r="I164" s="46">
        <v>94948560</v>
      </c>
      <c r="J164" s="46">
        <v>0</v>
      </c>
      <c r="K164" s="46">
        <v>0</v>
      </c>
      <c r="L164" s="46">
        <v>0</v>
      </c>
      <c r="M164" s="46">
        <v>93464815.560000002</v>
      </c>
      <c r="N164" s="46">
        <v>93464815.560000002</v>
      </c>
      <c r="O164" s="46">
        <v>1483744.44</v>
      </c>
      <c r="P164" s="78">
        <f t="shared" si="6"/>
        <v>0.98437317595969864</v>
      </c>
      <c r="Q164" s="61"/>
      <c r="R164" s="61"/>
      <c r="S164" s="62"/>
      <c r="T164" s="62"/>
      <c r="U164" s="62"/>
      <c r="V164" s="62"/>
      <c r="W164" s="62"/>
      <c r="X164" s="63"/>
    </row>
    <row r="165" spans="1:24" ht="14.4" x14ac:dyDescent="0.2">
      <c r="A165" s="47" t="s">
        <v>690</v>
      </c>
      <c r="B165" s="47" t="s">
        <v>764</v>
      </c>
      <c r="C165" s="74" t="str">
        <f t="shared" si="5"/>
        <v>21375101 CENTRO INVEST. Y CONSERVACIÓN PATRIMONIO</v>
      </c>
      <c r="D165" s="47" t="s">
        <v>685</v>
      </c>
      <c r="E165" s="47" t="s">
        <v>252</v>
      </c>
      <c r="F165" s="47" t="s">
        <v>253</v>
      </c>
      <c r="G165" s="46">
        <v>500000</v>
      </c>
      <c r="H165" s="46">
        <v>0</v>
      </c>
      <c r="I165" s="46">
        <v>0</v>
      </c>
      <c r="J165" s="46">
        <v>0</v>
      </c>
      <c r="K165" s="46">
        <v>0</v>
      </c>
      <c r="L165" s="46">
        <v>0</v>
      </c>
      <c r="M165" s="46">
        <v>0</v>
      </c>
      <c r="N165" s="46">
        <v>0</v>
      </c>
      <c r="O165" s="46">
        <v>0</v>
      </c>
      <c r="P165" s="78">
        <f t="shared" si="6"/>
        <v>0</v>
      </c>
      <c r="Q165" s="61"/>
      <c r="R165" s="61"/>
      <c r="S165" s="62"/>
      <c r="T165" s="62"/>
      <c r="U165" s="62"/>
      <c r="V165" s="62"/>
      <c r="W165" s="62"/>
      <c r="X165" s="63"/>
    </row>
    <row r="166" spans="1:24" ht="14.4" x14ac:dyDescent="0.2">
      <c r="A166" s="47" t="s">
        <v>690</v>
      </c>
      <c r="B166" s="47" t="s">
        <v>764</v>
      </c>
      <c r="C166" s="74" t="str">
        <f t="shared" si="5"/>
        <v>21375101 CENTRO INVEST. Y CONSERVACIÓN PATRIMONIO</v>
      </c>
      <c r="D166" s="47" t="s">
        <v>685</v>
      </c>
      <c r="E166" s="47" t="s">
        <v>254</v>
      </c>
      <c r="F166" s="47" t="s">
        <v>255</v>
      </c>
      <c r="G166" s="46">
        <v>11405657</v>
      </c>
      <c r="H166" s="46">
        <v>4600310</v>
      </c>
      <c r="I166" s="46">
        <v>4600310</v>
      </c>
      <c r="J166" s="46">
        <v>0</v>
      </c>
      <c r="K166" s="46">
        <v>0</v>
      </c>
      <c r="L166" s="46">
        <v>0</v>
      </c>
      <c r="M166" s="46">
        <v>3844388.37</v>
      </c>
      <c r="N166" s="46">
        <v>3844388.37</v>
      </c>
      <c r="O166" s="46">
        <v>755921.63</v>
      </c>
      <c r="P166" s="78">
        <f t="shared" si="6"/>
        <v>0.83568028458951682</v>
      </c>
      <c r="Q166" s="61"/>
      <c r="R166" s="61"/>
      <c r="S166" s="62"/>
      <c r="T166" s="62"/>
      <c r="U166" s="62"/>
      <c r="V166" s="62"/>
      <c r="W166" s="62"/>
      <c r="X166" s="63"/>
    </row>
    <row r="167" spans="1:24" ht="14.4" x14ac:dyDescent="0.2">
      <c r="A167" s="47" t="s">
        <v>690</v>
      </c>
      <c r="B167" s="47" t="s">
        <v>764</v>
      </c>
      <c r="C167" s="74" t="str">
        <f t="shared" si="5"/>
        <v>21375101 CENTRO INVEST. Y CONSERVACIÓN PATRIMONIO</v>
      </c>
      <c r="D167" s="47" t="s">
        <v>685</v>
      </c>
      <c r="E167" s="47" t="s">
        <v>256</v>
      </c>
      <c r="F167" s="47" t="s">
        <v>257</v>
      </c>
      <c r="G167" s="46">
        <v>500000</v>
      </c>
      <c r="H167" s="46">
        <v>0</v>
      </c>
      <c r="I167" s="46">
        <v>0</v>
      </c>
      <c r="J167" s="46">
        <v>0</v>
      </c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78">
        <f t="shared" si="6"/>
        <v>0</v>
      </c>
      <c r="Q167" s="61"/>
      <c r="R167" s="61"/>
      <c r="S167" s="62"/>
      <c r="T167" s="62"/>
      <c r="U167" s="62"/>
      <c r="V167" s="62"/>
      <c r="W167" s="62"/>
      <c r="X167" s="63"/>
    </row>
    <row r="168" spans="1:24" ht="14.4" x14ac:dyDescent="0.2">
      <c r="A168" s="47" t="s">
        <v>690</v>
      </c>
      <c r="B168" s="47" t="s">
        <v>764</v>
      </c>
      <c r="C168" s="74" t="str">
        <f t="shared" si="5"/>
        <v>21375101 CENTRO INVEST. Y CONSERVACIÓN PATRIMONIO</v>
      </c>
      <c r="D168" s="47" t="s">
        <v>685</v>
      </c>
      <c r="E168" s="47" t="s">
        <v>258</v>
      </c>
      <c r="F168" s="47" t="s">
        <v>259</v>
      </c>
      <c r="G168" s="46">
        <v>2267486</v>
      </c>
      <c r="H168" s="46">
        <v>2267486</v>
      </c>
      <c r="I168" s="46">
        <v>2267486</v>
      </c>
      <c r="J168" s="46">
        <v>0</v>
      </c>
      <c r="K168" s="46">
        <v>0</v>
      </c>
      <c r="L168" s="46">
        <v>0</v>
      </c>
      <c r="M168" s="46">
        <v>0</v>
      </c>
      <c r="N168" s="46">
        <v>0</v>
      </c>
      <c r="O168" s="46">
        <v>2267486</v>
      </c>
      <c r="P168" s="78">
        <f t="shared" si="6"/>
        <v>0</v>
      </c>
      <c r="Q168" s="61"/>
      <c r="R168" s="61"/>
      <c r="S168" s="62"/>
      <c r="T168" s="62"/>
      <c r="U168" s="62"/>
      <c r="V168" s="62"/>
      <c r="W168" s="62"/>
      <c r="X168" s="63"/>
    </row>
    <row r="169" spans="1:24" ht="14.4" x14ac:dyDescent="0.2">
      <c r="A169" s="47" t="s">
        <v>690</v>
      </c>
      <c r="B169" s="47" t="s">
        <v>764</v>
      </c>
      <c r="C169" s="74" t="str">
        <f t="shared" si="5"/>
        <v>21375101 CENTRO INVEST. Y CONSERVACIÓN PATRIMONIO</v>
      </c>
      <c r="D169" s="47" t="s">
        <v>685</v>
      </c>
      <c r="E169" s="47" t="s">
        <v>260</v>
      </c>
      <c r="F169" s="47" t="s">
        <v>261</v>
      </c>
      <c r="G169" s="46">
        <v>29902148</v>
      </c>
      <c r="H169" s="46">
        <v>29902148</v>
      </c>
      <c r="I169" s="46">
        <v>29902148</v>
      </c>
      <c r="J169" s="46">
        <v>0</v>
      </c>
      <c r="K169" s="46">
        <v>0</v>
      </c>
      <c r="L169" s="46">
        <v>0</v>
      </c>
      <c r="M169" s="46">
        <v>25410931.370000001</v>
      </c>
      <c r="N169" s="46">
        <v>23317071.390000001</v>
      </c>
      <c r="O169" s="46">
        <v>4491216.63</v>
      </c>
      <c r="P169" s="78">
        <f t="shared" si="6"/>
        <v>0.84980287603418991</v>
      </c>
      <c r="Q169" s="61"/>
      <c r="R169" s="61"/>
      <c r="S169" s="62"/>
      <c r="T169" s="62"/>
      <c r="U169" s="62"/>
      <c r="V169" s="62"/>
      <c r="W169" s="62"/>
      <c r="X169" s="63"/>
    </row>
    <row r="170" spans="1:24" ht="14.4" x14ac:dyDescent="0.2">
      <c r="A170" s="47" t="s">
        <v>690</v>
      </c>
      <c r="B170" s="47" t="s">
        <v>764</v>
      </c>
      <c r="C170" s="74" t="str">
        <f t="shared" si="5"/>
        <v>21375101 CENTRO INVEST. Y CONSERVACIÓN PATRIMONIO</v>
      </c>
      <c r="D170" s="47" t="s">
        <v>685</v>
      </c>
      <c r="E170" s="47" t="s">
        <v>264</v>
      </c>
      <c r="F170" s="47" t="s">
        <v>265</v>
      </c>
      <c r="G170" s="46">
        <v>300000</v>
      </c>
      <c r="H170" s="46">
        <v>300000</v>
      </c>
      <c r="I170" s="46">
        <v>300000</v>
      </c>
      <c r="J170" s="46">
        <v>0</v>
      </c>
      <c r="K170" s="46">
        <v>0</v>
      </c>
      <c r="L170" s="46">
        <v>0</v>
      </c>
      <c r="M170" s="46">
        <v>154305</v>
      </c>
      <c r="N170" s="46">
        <v>154305</v>
      </c>
      <c r="O170" s="46">
        <v>145695</v>
      </c>
      <c r="P170" s="78">
        <f t="shared" si="6"/>
        <v>0.51434999999999997</v>
      </c>
      <c r="Q170" s="61"/>
      <c r="R170" s="61"/>
      <c r="S170" s="62"/>
      <c r="T170" s="62"/>
      <c r="U170" s="62"/>
      <c r="V170" s="62"/>
      <c r="W170" s="62"/>
      <c r="X170" s="63"/>
    </row>
    <row r="171" spans="1:24" ht="14.4" x14ac:dyDescent="0.2">
      <c r="A171" s="47" t="s">
        <v>690</v>
      </c>
      <c r="B171" s="47" t="s">
        <v>764</v>
      </c>
      <c r="C171" s="74" t="str">
        <f t="shared" si="5"/>
        <v>21375101 CENTRO INVEST. Y CONSERVACIÓN PATRIMONIO</v>
      </c>
      <c r="D171" s="47" t="s">
        <v>685</v>
      </c>
      <c r="E171" s="47" t="s">
        <v>268</v>
      </c>
      <c r="F171" s="47" t="s">
        <v>269</v>
      </c>
      <c r="G171" s="46">
        <v>300000</v>
      </c>
      <c r="H171" s="46">
        <v>300000</v>
      </c>
      <c r="I171" s="46">
        <v>300000</v>
      </c>
      <c r="J171" s="46">
        <v>0</v>
      </c>
      <c r="K171" s="46">
        <v>0</v>
      </c>
      <c r="L171" s="46">
        <v>0</v>
      </c>
      <c r="M171" s="46">
        <v>154305</v>
      </c>
      <c r="N171" s="46">
        <v>154305</v>
      </c>
      <c r="O171" s="46">
        <v>145695</v>
      </c>
      <c r="P171" s="78">
        <f t="shared" si="6"/>
        <v>0.51434999999999997</v>
      </c>
      <c r="Q171" s="61"/>
      <c r="R171" s="61"/>
      <c r="S171" s="62"/>
      <c r="T171" s="62"/>
      <c r="U171" s="62"/>
      <c r="V171" s="62"/>
      <c r="W171" s="62"/>
      <c r="X171" s="63"/>
    </row>
    <row r="172" spans="1:24" ht="14.4" x14ac:dyDescent="0.2">
      <c r="A172" s="47" t="s">
        <v>690</v>
      </c>
      <c r="B172" s="47" t="s">
        <v>764</v>
      </c>
      <c r="C172" s="74" t="str">
        <f t="shared" si="5"/>
        <v>21375101 CENTRO INVEST. Y CONSERVACIÓN PATRIMONIO</v>
      </c>
      <c r="D172" s="47" t="s">
        <v>685</v>
      </c>
      <c r="E172" s="47" t="s">
        <v>270</v>
      </c>
      <c r="F172" s="47" t="s">
        <v>271</v>
      </c>
      <c r="G172" s="46">
        <v>1000000</v>
      </c>
      <c r="H172" s="46">
        <v>0</v>
      </c>
      <c r="I172" s="46">
        <v>0</v>
      </c>
      <c r="J172" s="46">
        <v>0</v>
      </c>
      <c r="K172" s="46">
        <v>0</v>
      </c>
      <c r="L172" s="46">
        <v>0</v>
      </c>
      <c r="M172" s="46">
        <v>0</v>
      </c>
      <c r="N172" s="46">
        <v>0</v>
      </c>
      <c r="O172" s="46">
        <v>0</v>
      </c>
      <c r="P172" s="78">
        <f t="shared" si="6"/>
        <v>0</v>
      </c>
      <c r="Q172" s="61"/>
      <c r="R172" s="61"/>
      <c r="S172" s="62"/>
      <c r="T172" s="62"/>
      <c r="U172" s="62"/>
      <c r="V172" s="62"/>
      <c r="W172" s="62"/>
      <c r="X172" s="63"/>
    </row>
    <row r="173" spans="1:24" ht="14.4" x14ac:dyDescent="0.2">
      <c r="A173" s="47" t="s">
        <v>690</v>
      </c>
      <c r="B173" s="47" t="s">
        <v>764</v>
      </c>
      <c r="C173" s="74" t="str">
        <f t="shared" si="5"/>
        <v>21375101 CENTRO INVEST. Y CONSERVACIÓN PATRIMONIO</v>
      </c>
      <c r="D173" s="47" t="s">
        <v>685</v>
      </c>
      <c r="E173" s="47" t="s">
        <v>274</v>
      </c>
      <c r="F173" s="47" t="s">
        <v>275</v>
      </c>
      <c r="G173" s="46">
        <v>1000000</v>
      </c>
      <c r="H173" s="46">
        <v>0</v>
      </c>
      <c r="I173" s="46">
        <v>0</v>
      </c>
      <c r="J173" s="46">
        <v>0</v>
      </c>
      <c r="K173" s="46">
        <v>0</v>
      </c>
      <c r="L173" s="46">
        <v>0</v>
      </c>
      <c r="M173" s="46">
        <v>0</v>
      </c>
      <c r="N173" s="46">
        <v>0</v>
      </c>
      <c r="O173" s="46">
        <v>0</v>
      </c>
      <c r="P173" s="78">
        <f t="shared" si="6"/>
        <v>0</v>
      </c>
      <c r="Q173" s="61"/>
      <c r="R173" s="61"/>
      <c r="S173" s="62"/>
      <c r="T173" s="62"/>
      <c r="U173" s="62"/>
      <c r="V173" s="62"/>
      <c r="W173" s="62"/>
      <c r="X173" s="63"/>
    </row>
    <row r="174" spans="1:24" ht="14.4" x14ac:dyDescent="0.2">
      <c r="A174" s="47" t="s">
        <v>690</v>
      </c>
      <c r="B174" s="47" t="s">
        <v>764</v>
      </c>
      <c r="C174" s="74" t="str">
        <f t="shared" si="5"/>
        <v>21375101 CENTRO INVEST. Y CONSERVACIÓN PATRIMONIO</v>
      </c>
      <c r="D174" s="47" t="s">
        <v>685</v>
      </c>
      <c r="E174" s="47" t="s">
        <v>278</v>
      </c>
      <c r="F174" s="47" t="s">
        <v>279</v>
      </c>
      <c r="G174" s="46">
        <v>18780862</v>
      </c>
      <c r="H174" s="46">
        <v>3857286</v>
      </c>
      <c r="I174" s="46">
        <v>3857286</v>
      </c>
      <c r="J174" s="46">
        <v>0</v>
      </c>
      <c r="K174" s="46">
        <v>0</v>
      </c>
      <c r="L174" s="46">
        <v>0</v>
      </c>
      <c r="M174" s="46">
        <v>2492510.27</v>
      </c>
      <c r="N174" s="46">
        <v>418859.45</v>
      </c>
      <c r="O174" s="46">
        <v>1364775.73</v>
      </c>
      <c r="P174" s="78">
        <f t="shared" si="6"/>
        <v>0.64618238574998066</v>
      </c>
      <c r="Q174" s="61"/>
      <c r="R174" s="61"/>
      <c r="S174" s="62"/>
      <c r="T174" s="62"/>
      <c r="U174" s="62"/>
      <c r="V174" s="62"/>
      <c r="W174" s="62"/>
      <c r="X174" s="63"/>
    </row>
    <row r="175" spans="1:24" ht="14.4" x14ac:dyDescent="0.2">
      <c r="A175" s="47" t="s">
        <v>690</v>
      </c>
      <c r="B175" s="47" t="s">
        <v>764</v>
      </c>
      <c r="C175" s="74" t="str">
        <f t="shared" si="5"/>
        <v>21375101 CENTRO INVEST. Y CONSERVACIÓN PATRIMONIO</v>
      </c>
      <c r="D175" s="47" t="s">
        <v>685</v>
      </c>
      <c r="E175" s="47" t="s">
        <v>280</v>
      </c>
      <c r="F175" s="47" t="s">
        <v>281</v>
      </c>
      <c r="G175" s="46">
        <v>6050000</v>
      </c>
      <c r="H175" s="46">
        <v>1000000</v>
      </c>
      <c r="I175" s="46">
        <v>1000000</v>
      </c>
      <c r="J175" s="46">
        <v>0</v>
      </c>
      <c r="K175" s="46">
        <v>0</v>
      </c>
      <c r="L175" s="46">
        <v>0</v>
      </c>
      <c r="M175" s="46">
        <v>168085</v>
      </c>
      <c r="N175" s="46">
        <v>168085</v>
      </c>
      <c r="O175" s="46">
        <v>831915</v>
      </c>
      <c r="P175" s="78">
        <f t="shared" si="6"/>
        <v>0.16808500000000001</v>
      </c>
      <c r="Q175" s="61"/>
      <c r="R175" s="61"/>
      <c r="S175" s="62"/>
      <c r="T175" s="62"/>
      <c r="U175" s="62"/>
      <c r="V175" s="62"/>
      <c r="W175" s="62"/>
      <c r="X175" s="63"/>
    </row>
    <row r="176" spans="1:24" ht="14.4" x14ac:dyDescent="0.2">
      <c r="A176" s="47" t="s">
        <v>690</v>
      </c>
      <c r="B176" s="47" t="s">
        <v>764</v>
      </c>
      <c r="C176" s="74" t="str">
        <f t="shared" si="5"/>
        <v>21375101 CENTRO INVEST. Y CONSERVACIÓN PATRIMONIO</v>
      </c>
      <c r="D176" s="47" t="s">
        <v>685</v>
      </c>
      <c r="E176" s="47" t="s">
        <v>282</v>
      </c>
      <c r="F176" s="47" t="s">
        <v>283</v>
      </c>
      <c r="G176" s="46">
        <v>4000000</v>
      </c>
      <c r="H176" s="46">
        <v>1000000</v>
      </c>
      <c r="I176" s="46">
        <v>1000000</v>
      </c>
      <c r="J176" s="46">
        <v>0</v>
      </c>
      <c r="K176" s="46">
        <v>0</v>
      </c>
      <c r="L176" s="46">
        <v>0</v>
      </c>
      <c r="M176" s="46">
        <v>168085</v>
      </c>
      <c r="N176" s="46">
        <v>168085</v>
      </c>
      <c r="O176" s="46">
        <v>831915</v>
      </c>
      <c r="P176" s="78">
        <f t="shared" si="6"/>
        <v>0.16808500000000001</v>
      </c>
      <c r="Q176" s="61"/>
      <c r="R176" s="61"/>
      <c r="S176" s="62"/>
      <c r="T176" s="62"/>
      <c r="U176" s="62"/>
      <c r="V176" s="62"/>
      <c r="W176" s="62"/>
      <c r="X176" s="63"/>
    </row>
    <row r="177" spans="1:24" ht="14.4" x14ac:dyDescent="0.2">
      <c r="A177" s="47" t="s">
        <v>690</v>
      </c>
      <c r="B177" s="47" t="s">
        <v>764</v>
      </c>
      <c r="C177" s="74" t="str">
        <f t="shared" si="5"/>
        <v>21375101 CENTRO INVEST. Y CONSERVACIÓN PATRIMONIO</v>
      </c>
      <c r="D177" s="47" t="s">
        <v>685</v>
      </c>
      <c r="E177" s="47" t="s">
        <v>284</v>
      </c>
      <c r="F177" s="47" t="s">
        <v>285</v>
      </c>
      <c r="G177" s="46">
        <v>50000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78">
        <f t="shared" si="6"/>
        <v>0</v>
      </c>
      <c r="Q177" s="61"/>
      <c r="R177" s="61"/>
      <c r="S177" s="62"/>
      <c r="T177" s="62"/>
      <c r="U177" s="62"/>
      <c r="V177" s="62"/>
      <c r="W177" s="62"/>
      <c r="X177" s="63"/>
    </row>
    <row r="178" spans="1:24" ht="14.4" x14ac:dyDescent="0.2">
      <c r="A178" s="47" t="s">
        <v>690</v>
      </c>
      <c r="B178" s="47" t="s">
        <v>764</v>
      </c>
      <c r="C178" s="74" t="str">
        <f t="shared" si="5"/>
        <v>21375101 CENTRO INVEST. Y CONSERVACIÓN PATRIMONIO</v>
      </c>
      <c r="D178" s="47" t="s">
        <v>685</v>
      </c>
      <c r="E178" s="47" t="s">
        <v>286</v>
      </c>
      <c r="F178" s="47" t="s">
        <v>287</v>
      </c>
      <c r="G178" s="46">
        <v>2000000</v>
      </c>
      <c r="H178" s="46">
        <v>0</v>
      </c>
      <c r="I178" s="46">
        <v>0</v>
      </c>
      <c r="J178" s="46">
        <v>0</v>
      </c>
      <c r="K178" s="46">
        <v>0</v>
      </c>
      <c r="L178" s="46">
        <v>0</v>
      </c>
      <c r="M178" s="46">
        <v>0</v>
      </c>
      <c r="N178" s="46">
        <v>0</v>
      </c>
      <c r="O178" s="46">
        <v>0</v>
      </c>
      <c r="P178" s="78">
        <f t="shared" si="6"/>
        <v>0</v>
      </c>
      <c r="Q178" s="61"/>
      <c r="R178" s="61"/>
      <c r="S178" s="62"/>
      <c r="T178" s="62"/>
      <c r="U178" s="62"/>
      <c r="V178" s="62"/>
      <c r="W178" s="62"/>
      <c r="X178" s="63"/>
    </row>
    <row r="179" spans="1:24" ht="14.4" x14ac:dyDescent="0.2">
      <c r="A179" s="47" t="s">
        <v>690</v>
      </c>
      <c r="B179" s="47" t="s">
        <v>764</v>
      </c>
      <c r="C179" s="74" t="str">
        <f t="shared" si="5"/>
        <v>21375101 CENTRO INVEST. Y CONSERVACIÓN PATRIMONIO</v>
      </c>
      <c r="D179" s="47" t="s">
        <v>685</v>
      </c>
      <c r="E179" s="47" t="s">
        <v>296</v>
      </c>
      <c r="F179" s="47" t="s">
        <v>297</v>
      </c>
      <c r="G179" s="46">
        <v>2420000</v>
      </c>
      <c r="H179" s="46">
        <v>420000</v>
      </c>
      <c r="I179" s="46">
        <v>420000</v>
      </c>
      <c r="J179" s="46">
        <v>0</v>
      </c>
      <c r="K179" s="46">
        <v>0</v>
      </c>
      <c r="L179" s="46">
        <v>0</v>
      </c>
      <c r="M179" s="46">
        <v>0</v>
      </c>
      <c r="N179" s="46">
        <v>0</v>
      </c>
      <c r="O179" s="46">
        <v>420000</v>
      </c>
      <c r="P179" s="78">
        <f t="shared" si="6"/>
        <v>0</v>
      </c>
      <c r="Q179" s="61"/>
      <c r="R179" s="61"/>
      <c r="S179" s="62"/>
      <c r="T179" s="62"/>
      <c r="U179" s="62"/>
      <c r="V179" s="62"/>
      <c r="W179" s="62"/>
      <c r="X179" s="63"/>
    </row>
    <row r="180" spans="1:24" ht="14.4" x14ac:dyDescent="0.2">
      <c r="A180" s="47" t="s">
        <v>690</v>
      </c>
      <c r="B180" s="47" t="s">
        <v>764</v>
      </c>
      <c r="C180" s="74" t="str">
        <f t="shared" si="5"/>
        <v>21375101 CENTRO INVEST. Y CONSERVACIÓN PATRIMONIO</v>
      </c>
      <c r="D180" s="47" t="s">
        <v>685</v>
      </c>
      <c r="E180" s="47" t="s">
        <v>298</v>
      </c>
      <c r="F180" s="47" t="s">
        <v>299</v>
      </c>
      <c r="G180" s="46">
        <v>420000</v>
      </c>
      <c r="H180" s="46">
        <v>420000</v>
      </c>
      <c r="I180" s="46">
        <v>420000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420000</v>
      </c>
      <c r="P180" s="78">
        <f t="shared" si="6"/>
        <v>0</v>
      </c>
      <c r="Q180" s="61"/>
      <c r="R180" s="61"/>
      <c r="S180" s="62"/>
      <c r="T180" s="62"/>
      <c r="U180" s="62"/>
      <c r="V180" s="62"/>
      <c r="W180" s="62"/>
      <c r="X180" s="63"/>
    </row>
    <row r="181" spans="1:24" ht="14.4" x14ac:dyDescent="0.2">
      <c r="A181" s="47" t="s">
        <v>690</v>
      </c>
      <c r="B181" s="47" t="s">
        <v>764</v>
      </c>
      <c r="C181" s="74" t="str">
        <f t="shared" si="5"/>
        <v>21375101 CENTRO INVEST. Y CONSERVACIÓN PATRIMONIO</v>
      </c>
      <c r="D181" s="47" t="s">
        <v>685</v>
      </c>
      <c r="E181" s="47" t="s">
        <v>304</v>
      </c>
      <c r="F181" s="47" t="s">
        <v>305</v>
      </c>
      <c r="G181" s="46">
        <v>2000000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78">
        <f t="shared" si="6"/>
        <v>0</v>
      </c>
      <c r="Q181" s="61"/>
      <c r="R181" s="61"/>
      <c r="S181" s="62"/>
      <c r="T181" s="62"/>
      <c r="U181" s="62"/>
      <c r="V181" s="62"/>
      <c r="W181" s="62"/>
      <c r="X181" s="63"/>
    </row>
    <row r="182" spans="1:24" ht="14.4" x14ac:dyDescent="0.2">
      <c r="A182" s="47" t="s">
        <v>690</v>
      </c>
      <c r="B182" s="47" t="s">
        <v>764</v>
      </c>
      <c r="C182" s="74" t="str">
        <f t="shared" si="5"/>
        <v>21375101 CENTRO INVEST. Y CONSERVACIÓN PATRIMONIO</v>
      </c>
      <c r="D182" s="47" t="s">
        <v>685</v>
      </c>
      <c r="E182" s="47" t="s">
        <v>312</v>
      </c>
      <c r="F182" s="47" t="s">
        <v>313</v>
      </c>
      <c r="G182" s="46">
        <v>1000000</v>
      </c>
      <c r="H182" s="46">
        <v>2256565</v>
      </c>
      <c r="I182" s="46">
        <v>2256565</v>
      </c>
      <c r="J182" s="46">
        <v>0</v>
      </c>
      <c r="K182" s="46">
        <v>0</v>
      </c>
      <c r="L182" s="46">
        <v>0</v>
      </c>
      <c r="M182" s="46">
        <v>2148710.37</v>
      </c>
      <c r="N182" s="46">
        <v>75059.55</v>
      </c>
      <c r="O182" s="46">
        <v>107854.63</v>
      </c>
      <c r="P182" s="78">
        <f t="shared" si="6"/>
        <v>0.95220406680064618</v>
      </c>
      <c r="Q182" s="61"/>
      <c r="R182" s="61"/>
      <c r="S182" s="62"/>
      <c r="T182" s="62"/>
      <c r="U182" s="62"/>
      <c r="V182" s="62"/>
      <c r="W182" s="62"/>
      <c r="X182" s="63"/>
    </row>
    <row r="183" spans="1:24" ht="14.4" x14ac:dyDescent="0.2">
      <c r="A183" s="47" t="s">
        <v>690</v>
      </c>
      <c r="B183" s="47" t="s">
        <v>764</v>
      </c>
      <c r="C183" s="74" t="str">
        <f t="shared" si="5"/>
        <v>21375101 CENTRO INVEST. Y CONSERVACIÓN PATRIMONIO</v>
      </c>
      <c r="D183" s="47" t="s">
        <v>685</v>
      </c>
      <c r="E183" s="47" t="s">
        <v>314</v>
      </c>
      <c r="F183" s="47" t="s">
        <v>315</v>
      </c>
      <c r="G183" s="46">
        <v>500000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78">
        <f t="shared" si="6"/>
        <v>0</v>
      </c>
      <c r="Q183" s="61"/>
      <c r="R183" s="61"/>
      <c r="S183" s="62"/>
      <c r="T183" s="62"/>
      <c r="U183" s="62"/>
      <c r="V183" s="62"/>
      <c r="W183" s="62"/>
      <c r="X183" s="63"/>
    </row>
    <row r="184" spans="1:24" ht="14.4" x14ac:dyDescent="0.2">
      <c r="A184" s="47" t="s">
        <v>690</v>
      </c>
      <c r="B184" s="47" t="s">
        <v>764</v>
      </c>
      <c r="C184" s="74" t="str">
        <f t="shared" si="5"/>
        <v>21375101 CENTRO INVEST. Y CONSERVACIÓN PATRIMONIO</v>
      </c>
      <c r="D184" s="47" t="s">
        <v>685</v>
      </c>
      <c r="E184" s="47" t="s">
        <v>316</v>
      </c>
      <c r="F184" s="47" t="s">
        <v>317</v>
      </c>
      <c r="G184" s="46">
        <v>500000</v>
      </c>
      <c r="H184" s="46">
        <v>2256565</v>
      </c>
      <c r="I184" s="46">
        <v>2256565</v>
      </c>
      <c r="J184" s="46">
        <v>0</v>
      </c>
      <c r="K184" s="46">
        <v>0</v>
      </c>
      <c r="L184" s="46">
        <v>0</v>
      </c>
      <c r="M184" s="46">
        <v>2148710.37</v>
      </c>
      <c r="N184" s="46">
        <v>75059.55</v>
      </c>
      <c r="O184" s="46">
        <v>107854.63</v>
      </c>
      <c r="P184" s="78">
        <f t="shared" si="6"/>
        <v>0.95220406680064618</v>
      </c>
      <c r="Q184" s="61"/>
      <c r="R184" s="61"/>
      <c r="S184" s="62"/>
      <c r="T184" s="62"/>
      <c r="U184" s="62"/>
      <c r="V184" s="62"/>
      <c r="W184" s="62"/>
      <c r="X184" s="63"/>
    </row>
    <row r="185" spans="1:24" ht="14.4" x14ac:dyDescent="0.2">
      <c r="A185" s="47" t="s">
        <v>690</v>
      </c>
      <c r="B185" s="47" t="s">
        <v>764</v>
      </c>
      <c r="C185" s="74" t="str">
        <f t="shared" si="5"/>
        <v>21375101 CENTRO INVEST. Y CONSERVACIÓN PATRIMONIO</v>
      </c>
      <c r="D185" s="47" t="s">
        <v>685</v>
      </c>
      <c r="E185" s="47" t="s">
        <v>318</v>
      </c>
      <c r="F185" s="47" t="s">
        <v>319</v>
      </c>
      <c r="G185" s="46">
        <v>9310862</v>
      </c>
      <c r="H185" s="46">
        <v>180721</v>
      </c>
      <c r="I185" s="46">
        <v>180721</v>
      </c>
      <c r="J185" s="46">
        <v>0</v>
      </c>
      <c r="K185" s="46">
        <v>0</v>
      </c>
      <c r="L185" s="46">
        <v>0</v>
      </c>
      <c r="M185" s="46">
        <v>175714.9</v>
      </c>
      <c r="N185" s="46">
        <v>175714.9</v>
      </c>
      <c r="O185" s="46">
        <v>5006.1000000000004</v>
      </c>
      <c r="P185" s="78">
        <f t="shared" si="6"/>
        <v>0.97229929006590265</v>
      </c>
      <c r="Q185" s="61"/>
      <c r="R185" s="61"/>
      <c r="S185" s="62"/>
      <c r="T185" s="62"/>
      <c r="U185" s="62"/>
      <c r="V185" s="62"/>
      <c r="W185" s="62"/>
      <c r="X185" s="63"/>
    </row>
    <row r="186" spans="1:24" ht="14.4" x14ac:dyDescent="0.2">
      <c r="A186" s="47" t="s">
        <v>690</v>
      </c>
      <c r="B186" s="47" t="s">
        <v>764</v>
      </c>
      <c r="C186" s="74" t="str">
        <f t="shared" si="5"/>
        <v>21375101 CENTRO INVEST. Y CONSERVACIÓN PATRIMONIO</v>
      </c>
      <c r="D186" s="47" t="s">
        <v>685</v>
      </c>
      <c r="E186" s="47" t="s">
        <v>320</v>
      </c>
      <c r="F186" s="47" t="s">
        <v>321</v>
      </c>
      <c r="G186" s="46">
        <v>810862</v>
      </c>
      <c r="H186" s="46">
        <v>5006</v>
      </c>
      <c r="I186" s="46">
        <v>5006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5006</v>
      </c>
      <c r="P186" s="78">
        <f t="shared" si="6"/>
        <v>0</v>
      </c>
      <c r="Q186" s="61"/>
      <c r="R186" s="61"/>
      <c r="S186" s="62"/>
      <c r="T186" s="62"/>
      <c r="U186" s="62"/>
      <c r="V186" s="62"/>
      <c r="W186" s="62"/>
      <c r="X186" s="63"/>
    </row>
    <row r="187" spans="1:24" ht="14.4" x14ac:dyDescent="0.2">
      <c r="A187" s="47" t="s">
        <v>690</v>
      </c>
      <c r="B187" s="47" t="s">
        <v>764</v>
      </c>
      <c r="C187" s="74" t="str">
        <f t="shared" si="5"/>
        <v>21375101 CENTRO INVEST. Y CONSERVACIÓN PATRIMONIO</v>
      </c>
      <c r="D187" s="47" t="s">
        <v>685</v>
      </c>
      <c r="E187" s="47" t="s">
        <v>324</v>
      </c>
      <c r="F187" s="47" t="s">
        <v>325</v>
      </c>
      <c r="G187" s="46">
        <v>1000000</v>
      </c>
      <c r="H187" s="46">
        <v>175715</v>
      </c>
      <c r="I187" s="46">
        <v>175715</v>
      </c>
      <c r="J187" s="46">
        <v>0</v>
      </c>
      <c r="K187" s="46">
        <v>0</v>
      </c>
      <c r="L187" s="46">
        <v>0</v>
      </c>
      <c r="M187" s="46">
        <v>175714.9</v>
      </c>
      <c r="N187" s="46">
        <v>175714.9</v>
      </c>
      <c r="O187" s="46">
        <v>0.1</v>
      </c>
      <c r="P187" s="78">
        <f t="shared" si="6"/>
        <v>0.99999943089662235</v>
      </c>
      <c r="Q187" s="61"/>
      <c r="R187" s="61"/>
      <c r="S187" s="62"/>
      <c r="T187" s="62"/>
      <c r="U187" s="62"/>
      <c r="V187" s="62"/>
      <c r="W187" s="62"/>
      <c r="X187" s="63"/>
    </row>
    <row r="188" spans="1:24" ht="14.4" x14ac:dyDescent="0.2">
      <c r="A188" s="47" t="s">
        <v>690</v>
      </c>
      <c r="B188" s="47" t="s">
        <v>764</v>
      </c>
      <c r="C188" s="74" t="str">
        <f t="shared" si="5"/>
        <v>21375101 CENTRO INVEST. Y CONSERVACIÓN PATRIMONIO</v>
      </c>
      <c r="D188" s="47" t="s">
        <v>685</v>
      </c>
      <c r="E188" s="47" t="s">
        <v>326</v>
      </c>
      <c r="F188" s="47" t="s">
        <v>327</v>
      </c>
      <c r="G188" s="46">
        <v>500000</v>
      </c>
      <c r="H188" s="46">
        <v>0</v>
      </c>
      <c r="I188" s="46">
        <v>0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78">
        <f t="shared" si="6"/>
        <v>0</v>
      </c>
      <c r="Q188" s="61"/>
      <c r="R188" s="61"/>
      <c r="S188" s="62"/>
      <c r="T188" s="62"/>
      <c r="U188" s="62"/>
      <c r="V188" s="62"/>
      <c r="W188" s="62"/>
      <c r="X188" s="63"/>
    </row>
    <row r="189" spans="1:24" ht="14.4" x14ac:dyDescent="0.2">
      <c r="A189" s="47" t="s">
        <v>690</v>
      </c>
      <c r="B189" s="47" t="s">
        <v>764</v>
      </c>
      <c r="C189" s="74" t="str">
        <f t="shared" si="5"/>
        <v>21375101 CENTRO INVEST. Y CONSERVACIÓN PATRIMONIO</v>
      </c>
      <c r="D189" s="47" t="s">
        <v>685</v>
      </c>
      <c r="E189" s="47" t="s">
        <v>328</v>
      </c>
      <c r="F189" s="47" t="s">
        <v>329</v>
      </c>
      <c r="G189" s="46">
        <v>2000000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78">
        <f t="shared" si="6"/>
        <v>0</v>
      </c>
      <c r="Q189" s="61"/>
      <c r="R189" s="61"/>
      <c r="S189" s="62"/>
      <c r="T189" s="62"/>
      <c r="U189" s="62"/>
      <c r="V189" s="62"/>
      <c r="W189" s="62"/>
      <c r="X189" s="63"/>
    </row>
    <row r="190" spans="1:24" ht="14.4" x14ac:dyDescent="0.2">
      <c r="A190" s="47" t="s">
        <v>690</v>
      </c>
      <c r="B190" s="47" t="s">
        <v>764</v>
      </c>
      <c r="C190" s="74" t="str">
        <f t="shared" si="5"/>
        <v>21375101 CENTRO INVEST. Y CONSERVACIÓN PATRIMONIO</v>
      </c>
      <c r="D190" s="47" t="s">
        <v>685</v>
      </c>
      <c r="E190" s="47" t="s">
        <v>330</v>
      </c>
      <c r="F190" s="47" t="s">
        <v>331</v>
      </c>
      <c r="G190" s="46">
        <v>2000000</v>
      </c>
      <c r="H190" s="46">
        <v>0</v>
      </c>
      <c r="I190" s="46">
        <v>0</v>
      </c>
      <c r="J190" s="46">
        <v>0</v>
      </c>
      <c r="K190" s="46">
        <v>0</v>
      </c>
      <c r="L190" s="46">
        <v>0</v>
      </c>
      <c r="M190" s="46">
        <v>0</v>
      </c>
      <c r="N190" s="46">
        <v>0</v>
      </c>
      <c r="O190" s="46">
        <v>0</v>
      </c>
      <c r="P190" s="78">
        <f t="shared" si="6"/>
        <v>0</v>
      </c>
      <c r="Q190" s="61"/>
      <c r="R190" s="61"/>
      <c r="S190" s="62"/>
      <c r="T190" s="62"/>
      <c r="U190" s="62"/>
      <c r="V190" s="62"/>
      <c r="W190" s="62"/>
      <c r="X190" s="63"/>
    </row>
    <row r="191" spans="1:24" ht="14.4" x14ac:dyDescent="0.2">
      <c r="A191" s="47" t="s">
        <v>690</v>
      </c>
      <c r="B191" s="47" t="s">
        <v>764</v>
      </c>
      <c r="C191" s="74" t="str">
        <f t="shared" si="5"/>
        <v>21375101 CENTRO INVEST. Y CONSERVACIÓN PATRIMONIO</v>
      </c>
      <c r="D191" s="47" t="s">
        <v>685</v>
      </c>
      <c r="E191" s="47" t="s">
        <v>334</v>
      </c>
      <c r="F191" s="47" t="s">
        <v>335</v>
      </c>
      <c r="G191" s="46">
        <v>3000000</v>
      </c>
      <c r="H191" s="46">
        <v>0</v>
      </c>
      <c r="I191" s="46">
        <v>0</v>
      </c>
      <c r="J191" s="46">
        <v>0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78">
        <f t="shared" si="6"/>
        <v>0</v>
      </c>
      <c r="Q191" s="61"/>
      <c r="R191" s="61"/>
      <c r="S191" s="62"/>
      <c r="T191" s="62"/>
      <c r="U191" s="62"/>
      <c r="V191" s="62"/>
      <c r="W191" s="62"/>
      <c r="X191" s="63"/>
    </row>
    <row r="192" spans="1:24" ht="14.4" x14ac:dyDescent="0.2">
      <c r="A192" s="47" t="s">
        <v>690</v>
      </c>
      <c r="B192" s="47" t="s">
        <v>764</v>
      </c>
      <c r="C192" s="74" t="str">
        <f t="shared" si="5"/>
        <v>21375101 CENTRO INVEST. Y CONSERVACIÓN PATRIMONIO</v>
      </c>
      <c r="D192" s="47" t="s">
        <v>685</v>
      </c>
      <c r="E192" s="47" t="s">
        <v>336</v>
      </c>
      <c r="F192" s="47" t="s">
        <v>337</v>
      </c>
      <c r="G192" s="46">
        <v>1056979670</v>
      </c>
      <c r="H192" s="46">
        <v>1233727899</v>
      </c>
      <c r="I192" s="46">
        <v>1233727899</v>
      </c>
      <c r="J192" s="46">
        <v>0</v>
      </c>
      <c r="K192" s="46">
        <v>10728187.76</v>
      </c>
      <c r="L192" s="46">
        <v>0</v>
      </c>
      <c r="M192" s="46">
        <v>1218627313.8</v>
      </c>
      <c r="N192" s="46">
        <v>1218627313.8</v>
      </c>
      <c r="O192" s="46">
        <v>4372397.4400000004</v>
      </c>
      <c r="P192" s="78">
        <f t="shared" si="6"/>
        <v>0.98776019800456827</v>
      </c>
      <c r="Q192" s="61"/>
      <c r="R192" s="61"/>
      <c r="S192" s="62"/>
      <c r="T192" s="62"/>
      <c r="U192" s="62"/>
      <c r="V192" s="62"/>
      <c r="W192" s="62"/>
      <c r="X192" s="63"/>
    </row>
    <row r="193" spans="1:24" ht="14.4" x14ac:dyDescent="0.2">
      <c r="A193" s="47" t="s">
        <v>690</v>
      </c>
      <c r="B193" s="47" t="s">
        <v>764</v>
      </c>
      <c r="C193" s="74" t="str">
        <f t="shared" si="5"/>
        <v>21375101 CENTRO INVEST. Y CONSERVACIÓN PATRIMONIO</v>
      </c>
      <c r="D193" s="47" t="s">
        <v>685</v>
      </c>
      <c r="E193" s="47" t="s">
        <v>356</v>
      </c>
      <c r="F193" s="47" t="s">
        <v>357</v>
      </c>
      <c r="G193" s="46">
        <v>1050679670</v>
      </c>
      <c r="H193" s="46">
        <v>1229355504</v>
      </c>
      <c r="I193" s="46">
        <v>1229355504</v>
      </c>
      <c r="J193" s="46">
        <v>0</v>
      </c>
      <c r="K193" s="46">
        <v>10728187.76</v>
      </c>
      <c r="L193" s="46">
        <v>0</v>
      </c>
      <c r="M193" s="46">
        <v>1218627313.8</v>
      </c>
      <c r="N193" s="46">
        <v>1218627313.8</v>
      </c>
      <c r="O193" s="46">
        <v>2.44</v>
      </c>
      <c r="P193" s="78">
        <f t="shared" si="6"/>
        <v>0.99127332153710357</v>
      </c>
      <c r="Q193" s="61"/>
      <c r="R193" s="61"/>
      <c r="S193" s="62"/>
      <c r="T193" s="62"/>
      <c r="U193" s="62"/>
      <c r="V193" s="62"/>
      <c r="W193" s="62"/>
      <c r="X193" s="63"/>
    </row>
    <row r="194" spans="1:24" ht="14.4" x14ac:dyDescent="0.2">
      <c r="A194" s="47" t="s">
        <v>690</v>
      </c>
      <c r="B194" s="47" t="s">
        <v>764</v>
      </c>
      <c r="C194" s="74" t="str">
        <f t="shared" si="5"/>
        <v>21375101 CENTRO INVEST. Y CONSERVACIÓN PATRIMONIO</v>
      </c>
      <c r="D194" s="47" t="s">
        <v>685</v>
      </c>
      <c r="E194" s="47" t="s">
        <v>362</v>
      </c>
      <c r="F194" s="47" t="s">
        <v>363</v>
      </c>
      <c r="G194" s="46">
        <v>0</v>
      </c>
      <c r="H194" s="46">
        <v>169248229</v>
      </c>
      <c r="I194" s="46">
        <v>169248229</v>
      </c>
      <c r="J194" s="46">
        <v>0</v>
      </c>
      <c r="K194" s="46">
        <v>10728187.76</v>
      </c>
      <c r="L194" s="46">
        <v>0</v>
      </c>
      <c r="M194" s="46">
        <v>158520040.66999999</v>
      </c>
      <c r="N194" s="46">
        <v>158520040.66999999</v>
      </c>
      <c r="O194" s="46">
        <v>0.56999999999999995</v>
      </c>
      <c r="P194" s="78">
        <f t="shared" si="6"/>
        <v>0.9366126996223989</v>
      </c>
      <c r="Q194" s="61"/>
      <c r="R194" s="61"/>
      <c r="S194" s="62"/>
      <c r="T194" s="62"/>
      <c r="U194" s="62"/>
      <c r="V194" s="62"/>
      <c r="W194" s="62"/>
      <c r="X194" s="63"/>
    </row>
    <row r="195" spans="1:24" ht="14.4" x14ac:dyDescent="0.2">
      <c r="A195" s="47" t="s">
        <v>690</v>
      </c>
      <c r="B195" s="47" t="s">
        <v>764</v>
      </c>
      <c r="C195" s="74" t="str">
        <f t="shared" si="5"/>
        <v>21375101 CENTRO INVEST. Y CONSERVACIÓN PATRIMONIO</v>
      </c>
      <c r="D195" s="47" t="s">
        <v>689</v>
      </c>
      <c r="E195" s="47" t="s">
        <v>362</v>
      </c>
      <c r="F195" s="47" t="s">
        <v>363</v>
      </c>
      <c r="G195" s="46">
        <v>1050679670</v>
      </c>
      <c r="H195" s="46">
        <v>1060107275</v>
      </c>
      <c r="I195" s="46">
        <v>1060107275</v>
      </c>
      <c r="J195" s="46">
        <v>0</v>
      </c>
      <c r="K195" s="46">
        <v>0</v>
      </c>
      <c r="L195" s="46">
        <v>0</v>
      </c>
      <c r="M195" s="46">
        <v>1060107273.13</v>
      </c>
      <c r="N195" s="46">
        <v>1060107273.13</v>
      </c>
      <c r="O195" s="46">
        <v>1.87</v>
      </c>
      <c r="P195" s="78">
        <f t="shared" si="6"/>
        <v>0.99999999823602759</v>
      </c>
      <c r="Q195" s="61"/>
      <c r="R195" s="61"/>
      <c r="S195" s="62"/>
      <c r="T195" s="62"/>
      <c r="U195" s="62"/>
      <c r="V195" s="62"/>
      <c r="W195" s="62"/>
      <c r="X195" s="63"/>
    </row>
    <row r="196" spans="1:24" ht="14.4" x14ac:dyDescent="0.2">
      <c r="A196" s="47" t="s">
        <v>690</v>
      </c>
      <c r="B196" s="47" t="s">
        <v>764</v>
      </c>
      <c r="C196" s="74" t="str">
        <f t="shared" si="5"/>
        <v>21375101 CENTRO INVEST. Y CONSERVACIÓN PATRIMONIO</v>
      </c>
      <c r="D196" s="47" t="s">
        <v>689</v>
      </c>
      <c r="E196" s="47" t="s">
        <v>338</v>
      </c>
      <c r="F196" s="47" t="s">
        <v>339</v>
      </c>
      <c r="G196" s="46">
        <v>1800000</v>
      </c>
      <c r="H196" s="46">
        <v>0</v>
      </c>
      <c r="I196" s="46">
        <v>0</v>
      </c>
      <c r="J196" s="46">
        <v>0</v>
      </c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78">
        <f t="shared" si="6"/>
        <v>0</v>
      </c>
      <c r="Q196" s="61"/>
      <c r="R196" s="61"/>
      <c r="S196" s="62"/>
      <c r="T196" s="62"/>
      <c r="U196" s="62"/>
      <c r="V196" s="62"/>
      <c r="W196" s="62"/>
      <c r="X196" s="63"/>
    </row>
    <row r="197" spans="1:24" ht="14.4" x14ac:dyDescent="0.2">
      <c r="A197" s="47" t="s">
        <v>690</v>
      </c>
      <c r="B197" s="47" t="s">
        <v>764</v>
      </c>
      <c r="C197" s="74" t="str">
        <f t="shared" si="5"/>
        <v>21375101 CENTRO INVEST. Y CONSERVACIÓN PATRIMONIO</v>
      </c>
      <c r="D197" s="47" t="s">
        <v>689</v>
      </c>
      <c r="E197" s="47" t="s">
        <v>342</v>
      </c>
      <c r="F197" s="47" t="s">
        <v>343</v>
      </c>
      <c r="G197" s="46">
        <v>300000</v>
      </c>
      <c r="H197" s="46">
        <v>0</v>
      </c>
      <c r="I197" s="46">
        <v>0</v>
      </c>
      <c r="J197" s="46">
        <v>0</v>
      </c>
      <c r="K197" s="46">
        <v>0</v>
      </c>
      <c r="L197" s="46">
        <v>0</v>
      </c>
      <c r="M197" s="46">
        <v>0</v>
      </c>
      <c r="N197" s="46">
        <v>0</v>
      </c>
      <c r="O197" s="46">
        <v>0</v>
      </c>
      <c r="P197" s="78">
        <f t="shared" si="6"/>
        <v>0</v>
      </c>
      <c r="Q197" s="61"/>
      <c r="R197" s="61"/>
      <c r="S197" s="62"/>
      <c r="T197" s="62"/>
      <c r="U197" s="62"/>
      <c r="V197" s="62"/>
      <c r="W197" s="62"/>
      <c r="X197" s="63"/>
    </row>
    <row r="198" spans="1:24" ht="14.4" x14ac:dyDescent="0.2">
      <c r="A198" s="47" t="s">
        <v>690</v>
      </c>
      <c r="B198" s="47" t="s">
        <v>764</v>
      </c>
      <c r="C198" s="74" t="str">
        <f t="shared" ref="C198:C261" si="7">+CONCATENATE(A198," ",B198)</f>
        <v>21375101 CENTRO INVEST. Y CONSERVACIÓN PATRIMONIO</v>
      </c>
      <c r="D198" s="47" t="s">
        <v>689</v>
      </c>
      <c r="E198" s="47" t="s">
        <v>344</v>
      </c>
      <c r="F198" s="47" t="s">
        <v>345</v>
      </c>
      <c r="G198" s="46">
        <v>1500000</v>
      </c>
      <c r="H198" s="46">
        <v>0</v>
      </c>
      <c r="I198" s="46">
        <v>0</v>
      </c>
      <c r="J198" s="46">
        <v>0</v>
      </c>
      <c r="K198" s="46">
        <v>0</v>
      </c>
      <c r="L198" s="46">
        <v>0</v>
      </c>
      <c r="M198" s="46">
        <v>0</v>
      </c>
      <c r="N198" s="46">
        <v>0</v>
      </c>
      <c r="O198" s="46">
        <v>0</v>
      </c>
      <c r="P198" s="78">
        <f t="shared" ref="P198:P261" si="8">+IFERROR(M198/H198,0)</f>
        <v>0</v>
      </c>
      <c r="Q198" s="61"/>
      <c r="R198" s="61"/>
      <c r="S198" s="62"/>
      <c r="T198" s="62"/>
      <c r="U198" s="62"/>
      <c r="V198" s="62"/>
      <c r="W198" s="62"/>
      <c r="X198" s="63"/>
    </row>
    <row r="199" spans="1:24" ht="14.4" x14ac:dyDescent="0.2">
      <c r="A199" s="47" t="s">
        <v>690</v>
      </c>
      <c r="B199" s="47" t="s">
        <v>764</v>
      </c>
      <c r="C199" s="74" t="str">
        <f t="shared" si="7"/>
        <v>21375101 CENTRO INVEST. Y CONSERVACIÓN PATRIMONIO</v>
      </c>
      <c r="D199" s="47" t="s">
        <v>689</v>
      </c>
      <c r="E199" s="47" t="s">
        <v>364</v>
      </c>
      <c r="F199" s="47" t="s">
        <v>365</v>
      </c>
      <c r="G199" s="46">
        <v>4500000</v>
      </c>
      <c r="H199" s="46">
        <v>4372395</v>
      </c>
      <c r="I199" s="46">
        <v>4372395</v>
      </c>
      <c r="J199" s="46">
        <v>0</v>
      </c>
      <c r="K199" s="46">
        <v>0</v>
      </c>
      <c r="L199" s="46">
        <v>0</v>
      </c>
      <c r="M199" s="46">
        <v>0</v>
      </c>
      <c r="N199" s="46">
        <v>0</v>
      </c>
      <c r="O199" s="46">
        <v>4372395</v>
      </c>
      <c r="P199" s="78">
        <f t="shared" si="8"/>
        <v>0</v>
      </c>
      <c r="Q199" s="61"/>
      <c r="R199" s="61"/>
      <c r="S199" s="62"/>
      <c r="T199" s="62"/>
      <c r="U199" s="62"/>
      <c r="V199" s="62"/>
      <c r="W199" s="62"/>
      <c r="X199" s="63"/>
    </row>
    <row r="200" spans="1:24" ht="14.4" x14ac:dyDescent="0.2">
      <c r="A200" s="47" t="s">
        <v>690</v>
      </c>
      <c r="B200" s="47" t="s">
        <v>764</v>
      </c>
      <c r="C200" s="74" t="str">
        <f t="shared" si="7"/>
        <v>21375101 CENTRO INVEST. Y CONSERVACIÓN PATRIMONIO</v>
      </c>
      <c r="D200" s="47" t="s">
        <v>689</v>
      </c>
      <c r="E200" s="47" t="s">
        <v>368</v>
      </c>
      <c r="F200" s="47" t="s">
        <v>369</v>
      </c>
      <c r="G200" s="46">
        <v>4500000</v>
      </c>
      <c r="H200" s="46">
        <v>4372395</v>
      </c>
      <c r="I200" s="46">
        <v>4372395</v>
      </c>
      <c r="J200" s="46">
        <v>0</v>
      </c>
      <c r="K200" s="46">
        <v>0</v>
      </c>
      <c r="L200" s="46">
        <v>0</v>
      </c>
      <c r="M200" s="46">
        <v>0</v>
      </c>
      <c r="N200" s="46">
        <v>0</v>
      </c>
      <c r="O200" s="46">
        <v>4372395</v>
      </c>
      <c r="P200" s="78">
        <f t="shared" si="8"/>
        <v>0</v>
      </c>
      <c r="Q200" s="61"/>
      <c r="R200" s="61"/>
      <c r="S200" s="62"/>
      <c r="T200" s="62"/>
      <c r="U200" s="62"/>
      <c r="V200" s="62"/>
      <c r="W200" s="62"/>
      <c r="X200" s="63"/>
    </row>
    <row r="201" spans="1:24" ht="14.4" x14ac:dyDescent="0.2">
      <c r="A201" s="47" t="s">
        <v>690</v>
      </c>
      <c r="B201" s="47" t="s">
        <v>764</v>
      </c>
      <c r="C201" s="74" t="str">
        <f t="shared" si="7"/>
        <v>21375101 CENTRO INVEST. Y CONSERVACIÓN PATRIMONIO</v>
      </c>
      <c r="D201" s="47" t="s">
        <v>685</v>
      </c>
      <c r="E201" s="47" t="s">
        <v>372</v>
      </c>
      <c r="F201" s="47" t="s">
        <v>373</v>
      </c>
      <c r="G201" s="46">
        <v>184961688</v>
      </c>
      <c r="H201" s="46">
        <v>85717803</v>
      </c>
      <c r="I201" s="46">
        <v>85717803</v>
      </c>
      <c r="J201" s="46">
        <v>0</v>
      </c>
      <c r="K201" s="46">
        <v>0</v>
      </c>
      <c r="L201" s="46">
        <v>0</v>
      </c>
      <c r="M201" s="46">
        <v>66013704.729999997</v>
      </c>
      <c r="N201" s="46">
        <v>66013704.729999997</v>
      </c>
      <c r="O201" s="46">
        <v>19704098.27</v>
      </c>
      <c r="P201" s="78">
        <f t="shared" si="8"/>
        <v>0.77012828630243824</v>
      </c>
      <c r="Q201" s="61"/>
      <c r="R201" s="61"/>
      <c r="S201" s="62"/>
      <c r="T201" s="62"/>
      <c r="U201" s="62"/>
      <c r="V201" s="62"/>
      <c r="W201" s="62"/>
      <c r="X201" s="63"/>
    </row>
    <row r="202" spans="1:24" ht="14.4" x14ac:dyDescent="0.2">
      <c r="A202" s="47" t="s">
        <v>690</v>
      </c>
      <c r="B202" s="47" t="s">
        <v>764</v>
      </c>
      <c r="C202" s="74" t="str">
        <f t="shared" si="7"/>
        <v>21375101 CENTRO INVEST. Y CONSERVACIÓN PATRIMONIO</v>
      </c>
      <c r="D202" s="47" t="s">
        <v>685</v>
      </c>
      <c r="E202" s="47" t="s">
        <v>374</v>
      </c>
      <c r="F202" s="47" t="s">
        <v>375</v>
      </c>
      <c r="G202" s="46">
        <v>9177576</v>
      </c>
      <c r="H202" s="46">
        <v>9165256</v>
      </c>
      <c r="I202" s="46">
        <v>9165256</v>
      </c>
      <c r="J202" s="46">
        <v>0</v>
      </c>
      <c r="K202" s="46">
        <v>0</v>
      </c>
      <c r="L202" s="46">
        <v>0</v>
      </c>
      <c r="M202" s="46">
        <v>8307455.75</v>
      </c>
      <c r="N202" s="46">
        <v>8307455.75</v>
      </c>
      <c r="O202" s="46">
        <v>857800.25</v>
      </c>
      <c r="P202" s="78">
        <f t="shared" si="8"/>
        <v>0.90640738785692399</v>
      </c>
      <c r="Q202" s="61"/>
      <c r="R202" s="61"/>
      <c r="S202" s="62"/>
      <c r="T202" s="62"/>
      <c r="U202" s="62"/>
      <c r="V202" s="62"/>
      <c r="W202" s="62"/>
      <c r="X202" s="63"/>
    </row>
    <row r="203" spans="1:24" ht="14.4" x14ac:dyDescent="0.2">
      <c r="A203" s="47" t="s">
        <v>690</v>
      </c>
      <c r="B203" s="47" t="s">
        <v>764</v>
      </c>
      <c r="C203" s="74" t="str">
        <f t="shared" si="7"/>
        <v>21375101 CENTRO INVEST. Y CONSERVACIÓN PATRIMONIO</v>
      </c>
      <c r="D203" s="47" t="s">
        <v>685</v>
      </c>
      <c r="E203" s="47" t="s">
        <v>378</v>
      </c>
      <c r="F203" s="47" t="s">
        <v>377</v>
      </c>
      <c r="G203" s="46">
        <v>7916920</v>
      </c>
      <c r="H203" s="46">
        <v>7906293</v>
      </c>
      <c r="I203" s="46">
        <v>7906293</v>
      </c>
      <c r="J203" s="46">
        <v>0</v>
      </c>
      <c r="K203" s="46">
        <v>0</v>
      </c>
      <c r="L203" s="46">
        <v>0</v>
      </c>
      <c r="M203" s="46">
        <v>7158835.8200000003</v>
      </c>
      <c r="N203" s="46">
        <v>7158835.8200000003</v>
      </c>
      <c r="O203" s="46">
        <v>747457.18</v>
      </c>
      <c r="P203" s="78">
        <f t="shared" si="8"/>
        <v>0.90546047559836196</v>
      </c>
      <c r="Q203" s="61"/>
      <c r="R203" s="61"/>
      <c r="S203" s="62"/>
      <c r="T203" s="62"/>
      <c r="U203" s="62"/>
      <c r="V203" s="62"/>
      <c r="W203" s="62"/>
      <c r="X203" s="63"/>
    </row>
    <row r="204" spans="1:24" ht="14.4" x14ac:dyDescent="0.2">
      <c r="A204" s="47" t="s">
        <v>690</v>
      </c>
      <c r="B204" s="47" t="s">
        <v>764</v>
      </c>
      <c r="C204" s="74" t="str">
        <f t="shared" si="7"/>
        <v>21375101 CENTRO INVEST. Y CONSERVACIÓN PATRIMONIO</v>
      </c>
      <c r="D204" s="47" t="s">
        <v>685</v>
      </c>
      <c r="E204" s="47" t="s">
        <v>399</v>
      </c>
      <c r="F204" s="47" t="s">
        <v>398</v>
      </c>
      <c r="G204" s="46">
        <v>1260656</v>
      </c>
      <c r="H204" s="46">
        <v>1258963</v>
      </c>
      <c r="I204" s="46">
        <v>1258963</v>
      </c>
      <c r="J204" s="46">
        <v>0</v>
      </c>
      <c r="K204" s="46">
        <v>0</v>
      </c>
      <c r="L204" s="46">
        <v>0</v>
      </c>
      <c r="M204" s="46">
        <v>1148619.93</v>
      </c>
      <c r="N204" s="46">
        <v>1148619.93</v>
      </c>
      <c r="O204" s="46">
        <v>110343.07</v>
      </c>
      <c r="P204" s="78">
        <f t="shared" si="8"/>
        <v>0.91235400087214635</v>
      </c>
      <c r="Q204" s="61"/>
      <c r="R204" s="61"/>
      <c r="S204" s="62"/>
      <c r="T204" s="62"/>
      <c r="U204" s="62"/>
      <c r="V204" s="62"/>
      <c r="W204" s="62"/>
      <c r="X204" s="63"/>
    </row>
    <row r="205" spans="1:24" ht="14.4" x14ac:dyDescent="0.2">
      <c r="A205" s="47" t="s">
        <v>690</v>
      </c>
      <c r="B205" s="47" t="s">
        <v>764</v>
      </c>
      <c r="C205" s="74" t="str">
        <f t="shared" si="7"/>
        <v>21375101 CENTRO INVEST. Y CONSERVACIÓN PATRIMONIO</v>
      </c>
      <c r="D205" s="47" t="s">
        <v>685</v>
      </c>
      <c r="E205" s="47" t="s">
        <v>602</v>
      </c>
      <c r="F205" s="47" t="s">
        <v>603</v>
      </c>
      <c r="G205" s="46">
        <v>55000000</v>
      </c>
      <c r="H205" s="46">
        <v>30000000</v>
      </c>
      <c r="I205" s="46">
        <v>30000000</v>
      </c>
      <c r="J205" s="46">
        <v>0</v>
      </c>
      <c r="K205" s="46">
        <v>0</v>
      </c>
      <c r="L205" s="46">
        <v>0</v>
      </c>
      <c r="M205" s="46">
        <v>27890750</v>
      </c>
      <c r="N205" s="46">
        <v>27890750</v>
      </c>
      <c r="O205" s="46">
        <v>2109250</v>
      </c>
      <c r="P205" s="78">
        <f t="shared" si="8"/>
        <v>0.92969166666666669</v>
      </c>
      <c r="Q205" s="61"/>
      <c r="R205" s="61"/>
      <c r="S205" s="62"/>
      <c r="T205" s="62"/>
      <c r="U205" s="62"/>
      <c r="V205" s="62"/>
      <c r="W205" s="62"/>
      <c r="X205" s="63"/>
    </row>
    <row r="206" spans="1:24" ht="14.4" x14ac:dyDescent="0.2">
      <c r="A206" s="47" t="s">
        <v>690</v>
      </c>
      <c r="B206" s="47" t="s">
        <v>764</v>
      </c>
      <c r="C206" s="74" t="str">
        <f t="shared" si="7"/>
        <v>21375101 CENTRO INVEST. Y CONSERVACIÓN PATRIMONIO</v>
      </c>
      <c r="D206" s="47" t="s">
        <v>685</v>
      </c>
      <c r="E206" s="47" t="s">
        <v>606</v>
      </c>
      <c r="F206" s="47" t="s">
        <v>607</v>
      </c>
      <c r="G206" s="46">
        <v>55000000</v>
      </c>
      <c r="H206" s="46">
        <v>30000000</v>
      </c>
      <c r="I206" s="46">
        <v>30000000</v>
      </c>
      <c r="J206" s="46">
        <v>0</v>
      </c>
      <c r="K206" s="46">
        <v>0</v>
      </c>
      <c r="L206" s="46">
        <v>0</v>
      </c>
      <c r="M206" s="46">
        <v>27890750</v>
      </c>
      <c r="N206" s="46">
        <v>27890750</v>
      </c>
      <c r="O206" s="46">
        <v>2109250</v>
      </c>
      <c r="P206" s="78">
        <f t="shared" si="8"/>
        <v>0.92969166666666669</v>
      </c>
      <c r="Q206" s="61"/>
      <c r="R206" s="61"/>
      <c r="S206" s="62"/>
      <c r="T206" s="62"/>
      <c r="U206" s="62"/>
      <c r="V206" s="62"/>
      <c r="W206" s="62"/>
      <c r="X206" s="63"/>
    </row>
    <row r="207" spans="1:24" ht="14.4" x14ac:dyDescent="0.2">
      <c r="A207" s="47" t="s">
        <v>690</v>
      </c>
      <c r="B207" s="47" t="s">
        <v>764</v>
      </c>
      <c r="C207" s="74" t="str">
        <f t="shared" si="7"/>
        <v>21375101 CENTRO INVEST. Y CONSERVACIÓN PATRIMONIO</v>
      </c>
      <c r="D207" s="47" t="s">
        <v>685</v>
      </c>
      <c r="E207" s="47" t="s">
        <v>608</v>
      </c>
      <c r="F207" s="47" t="s">
        <v>609</v>
      </c>
      <c r="G207" s="46">
        <v>6000000</v>
      </c>
      <c r="H207" s="46">
        <v>9268435</v>
      </c>
      <c r="I207" s="46">
        <v>9268435</v>
      </c>
      <c r="J207" s="46">
        <v>0</v>
      </c>
      <c r="K207" s="46">
        <v>0</v>
      </c>
      <c r="L207" s="46">
        <v>0</v>
      </c>
      <c r="M207" s="46">
        <v>5099011.04</v>
      </c>
      <c r="N207" s="46">
        <v>5099011.04</v>
      </c>
      <c r="O207" s="46">
        <v>4169423.96</v>
      </c>
      <c r="P207" s="78">
        <f t="shared" si="8"/>
        <v>0.5501480066483716</v>
      </c>
      <c r="Q207" s="61"/>
      <c r="R207" s="61"/>
      <c r="S207" s="62"/>
      <c r="T207" s="62"/>
      <c r="U207" s="62"/>
      <c r="V207" s="62"/>
      <c r="W207" s="62"/>
      <c r="X207" s="63"/>
    </row>
    <row r="208" spans="1:24" ht="14.4" x14ac:dyDescent="0.2">
      <c r="A208" s="47" t="s">
        <v>690</v>
      </c>
      <c r="B208" s="47" t="s">
        <v>764</v>
      </c>
      <c r="C208" s="74" t="str">
        <f t="shared" si="7"/>
        <v>21375101 CENTRO INVEST. Y CONSERVACIÓN PATRIMONIO</v>
      </c>
      <c r="D208" s="47" t="s">
        <v>685</v>
      </c>
      <c r="E208" s="47" t="s">
        <v>610</v>
      </c>
      <c r="F208" s="47" t="s">
        <v>611</v>
      </c>
      <c r="G208" s="46">
        <v>0</v>
      </c>
      <c r="H208" s="46">
        <v>3268435</v>
      </c>
      <c r="I208" s="46">
        <v>3268435</v>
      </c>
      <c r="J208" s="46">
        <v>0</v>
      </c>
      <c r="K208" s="46">
        <v>0</v>
      </c>
      <c r="L208" s="46">
        <v>0</v>
      </c>
      <c r="M208" s="46">
        <v>3037415.04</v>
      </c>
      <c r="N208" s="46">
        <v>3037415.04</v>
      </c>
      <c r="O208" s="46">
        <v>231019.96</v>
      </c>
      <c r="P208" s="78">
        <f t="shared" si="8"/>
        <v>0.92931786619590107</v>
      </c>
      <c r="Q208" s="61"/>
      <c r="R208" s="61"/>
      <c r="S208" s="62"/>
      <c r="T208" s="62"/>
      <c r="U208" s="62"/>
      <c r="V208" s="62"/>
      <c r="W208" s="62"/>
      <c r="X208" s="63"/>
    </row>
    <row r="209" spans="1:24" ht="14.4" x14ac:dyDescent="0.2">
      <c r="A209" s="47" t="s">
        <v>690</v>
      </c>
      <c r="B209" s="47" t="s">
        <v>764</v>
      </c>
      <c r="C209" s="74" t="str">
        <f t="shared" si="7"/>
        <v>21375101 CENTRO INVEST. Y CONSERVACIÓN PATRIMONIO</v>
      </c>
      <c r="D209" s="47" t="s">
        <v>685</v>
      </c>
      <c r="E209" s="47" t="s">
        <v>612</v>
      </c>
      <c r="F209" s="47" t="s">
        <v>613</v>
      </c>
      <c r="G209" s="46">
        <v>6000000</v>
      </c>
      <c r="H209" s="46">
        <v>6000000</v>
      </c>
      <c r="I209" s="46">
        <v>6000000</v>
      </c>
      <c r="J209" s="46">
        <v>0</v>
      </c>
      <c r="K209" s="46">
        <v>0</v>
      </c>
      <c r="L209" s="46">
        <v>0</v>
      </c>
      <c r="M209" s="46">
        <v>2061596</v>
      </c>
      <c r="N209" s="46">
        <v>2061596</v>
      </c>
      <c r="O209" s="46">
        <v>3938404</v>
      </c>
      <c r="P209" s="78">
        <f t="shared" si="8"/>
        <v>0.34359933333333331</v>
      </c>
      <c r="Q209" s="61"/>
      <c r="R209" s="61"/>
      <c r="S209" s="62"/>
      <c r="T209" s="62"/>
      <c r="U209" s="62"/>
      <c r="V209" s="62"/>
      <c r="W209" s="62"/>
      <c r="X209" s="63"/>
    </row>
    <row r="210" spans="1:24" ht="14.4" x14ac:dyDescent="0.2">
      <c r="A210" s="47" t="s">
        <v>690</v>
      </c>
      <c r="B210" s="47" t="s">
        <v>764</v>
      </c>
      <c r="C210" s="74" t="str">
        <f t="shared" si="7"/>
        <v>21375101 CENTRO INVEST. Y CONSERVACIÓN PATRIMONIO</v>
      </c>
      <c r="D210" s="47" t="s">
        <v>685</v>
      </c>
      <c r="E210" s="47" t="s">
        <v>614</v>
      </c>
      <c r="F210" s="47" t="s">
        <v>615</v>
      </c>
      <c r="G210" s="46">
        <v>23587693</v>
      </c>
      <c r="H210" s="46">
        <v>23587693</v>
      </c>
      <c r="I210" s="46">
        <v>23587693</v>
      </c>
      <c r="J210" s="46">
        <v>0</v>
      </c>
      <c r="K210" s="46">
        <v>0</v>
      </c>
      <c r="L210" s="46">
        <v>0</v>
      </c>
      <c r="M210" s="46">
        <v>23587693</v>
      </c>
      <c r="N210" s="46">
        <v>23587693</v>
      </c>
      <c r="O210" s="46">
        <v>0</v>
      </c>
      <c r="P210" s="78">
        <f t="shared" si="8"/>
        <v>1</v>
      </c>
      <c r="Q210" s="61"/>
      <c r="R210" s="61"/>
      <c r="S210" s="62"/>
      <c r="T210" s="62"/>
      <c r="U210" s="62"/>
      <c r="V210" s="62"/>
      <c r="W210" s="62"/>
      <c r="X210" s="63"/>
    </row>
    <row r="211" spans="1:24" ht="14.4" x14ac:dyDescent="0.2">
      <c r="A211" s="47" t="s">
        <v>690</v>
      </c>
      <c r="B211" s="47" t="s">
        <v>764</v>
      </c>
      <c r="C211" s="75" t="str">
        <f t="shared" si="7"/>
        <v>21375101 CENTRO INVEST. Y CONSERVACIÓN PATRIMONIO</v>
      </c>
      <c r="D211" s="47" t="s">
        <v>685</v>
      </c>
      <c r="E211" s="47" t="s">
        <v>628</v>
      </c>
      <c r="F211" s="47" t="s">
        <v>629</v>
      </c>
      <c r="G211" s="46">
        <v>9160549</v>
      </c>
      <c r="H211" s="46">
        <v>9160549</v>
      </c>
      <c r="I211" s="46">
        <v>9160549</v>
      </c>
      <c r="J211" s="46">
        <v>0</v>
      </c>
      <c r="K211" s="46">
        <v>0</v>
      </c>
      <c r="L211" s="46">
        <v>0</v>
      </c>
      <c r="M211" s="46">
        <v>9160549</v>
      </c>
      <c r="N211" s="46">
        <v>9160549</v>
      </c>
      <c r="O211" s="46">
        <v>0</v>
      </c>
      <c r="P211" s="78">
        <f t="shared" si="8"/>
        <v>1</v>
      </c>
      <c r="Q211" s="61"/>
      <c r="R211" s="61"/>
      <c r="S211" s="62"/>
      <c r="T211" s="62"/>
      <c r="U211" s="62"/>
      <c r="V211" s="62"/>
      <c r="W211" s="62"/>
      <c r="X211" s="63"/>
    </row>
    <row r="212" spans="1:24" ht="14.4" x14ac:dyDescent="0.2">
      <c r="A212" s="47" t="s">
        <v>690</v>
      </c>
      <c r="B212" s="47" t="s">
        <v>764</v>
      </c>
      <c r="C212" s="74" t="str">
        <f t="shared" si="7"/>
        <v>21375101 CENTRO INVEST. Y CONSERVACIÓN PATRIMONIO</v>
      </c>
      <c r="D212" s="47" t="s">
        <v>685</v>
      </c>
      <c r="E212" s="47" t="s">
        <v>630</v>
      </c>
      <c r="F212" s="47" t="s">
        <v>631</v>
      </c>
      <c r="G212" s="46">
        <v>14427144</v>
      </c>
      <c r="H212" s="46">
        <v>14427144</v>
      </c>
      <c r="I212" s="46">
        <v>14427144</v>
      </c>
      <c r="J212" s="46">
        <v>0</v>
      </c>
      <c r="K212" s="46">
        <v>0</v>
      </c>
      <c r="L212" s="46">
        <v>0</v>
      </c>
      <c r="M212" s="46">
        <v>14427144</v>
      </c>
      <c r="N212" s="46">
        <v>14427144</v>
      </c>
      <c r="O212" s="46">
        <v>0</v>
      </c>
      <c r="P212" s="78">
        <f t="shared" si="8"/>
        <v>1</v>
      </c>
      <c r="Q212" s="61"/>
      <c r="R212" s="61"/>
      <c r="S212" s="62"/>
      <c r="T212" s="62"/>
      <c r="U212" s="62"/>
      <c r="V212" s="62"/>
      <c r="W212" s="62"/>
      <c r="X212" s="63"/>
    </row>
    <row r="213" spans="1:24" ht="14.4" x14ac:dyDescent="0.2">
      <c r="A213" s="47" t="s">
        <v>690</v>
      </c>
      <c r="B213" s="47" t="s">
        <v>764</v>
      </c>
      <c r="C213" s="74" t="str">
        <f t="shared" si="7"/>
        <v>21375101 CENTRO INVEST. Y CONSERVACIÓN PATRIMONIO</v>
      </c>
      <c r="D213" s="47" t="s">
        <v>685</v>
      </c>
      <c r="E213" s="47" t="s">
        <v>632</v>
      </c>
      <c r="F213" s="47" t="s">
        <v>633</v>
      </c>
      <c r="G213" s="46">
        <v>90000000</v>
      </c>
      <c r="H213" s="46">
        <v>12500000</v>
      </c>
      <c r="I213" s="46">
        <v>12500000</v>
      </c>
      <c r="J213" s="46">
        <v>0</v>
      </c>
      <c r="K213" s="46">
        <v>0</v>
      </c>
      <c r="L213" s="46">
        <v>0</v>
      </c>
      <c r="M213" s="46">
        <v>0</v>
      </c>
      <c r="N213" s="46">
        <v>0</v>
      </c>
      <c r="O213" s="46">
        <v>12500000</v>
      </c>
      <c r="P213" s="78">
        <f t="shared" si="8"/>
        <v>0</v>
      </c>
      <c r="Q213" s="61"/>
      <c r="R213" s="61"/>
      <c r="S213" s="62"/>
      <c r="T213" s="62"/>
      <c r="U213" s="62"/>
      <c r="V213" s="62"/>
      <c r="W213" s="62"/>
      <c r="X213" s="63"/>
    </row>
    <row r="214" spans="1:24" ht="14.4" x14ac:dyDescent="0.2">
      <c r="A214" s="47" t="s">
        <v>690</v>
      </c>
      <c r="B214" s="47" t="s">
        <v>764</v>
      </c>
      <c r="C214" s="75" t="str">
        <f t="shared" si="7"/>
        <v>21375101 CENTRO INVEST. Y CONSERVACIÓN PATRIMONIO</v>
      </c>
      <c r="D214" s="47" t="s">
        <v>685</v>
      </c>
      <c r="E214" s="47" t="s">
        <v>634</v>
      </c>
      <c r="F214" s="47" t="s">
        <v>635</v>
      </c>
      <c r="G214" s="46">
        <v>90000000</v>
      </c>
      <c r="H214" s="46">
        <v>12500000</v>
      </c>
      <c r="I214" s="46">
        <v>12500000</v>
      </c>
      <c r="J214" s="46">
        <v>0</v>
      </c>
      <c r="K214" s="46">
        <v>0</v>
      </c>
      <c r="L214" s="46">
        <v>0</v>
      </c>
      <c r="M214" s="46">
        <v>0</v>
      </c>
      <c r="N214" s="46">
        <v>0</v>
      </c>
      <c r="O214" s="46">
        <v>12500000</v>
      </c>
      <c r="P214" s="80">
        <f t="shared" si="8"/>
        <v>0</v>
      </c>
      <c r="Q214" s="61"/>
      <c r="R214" s="61"/>
      <c r="S214" s="62"/>
      <c r="T214" s="62"/>
      <c r="U214" s="62"/>
      <c r="V214" s="62"/>
      <c r="W214" s="62"/>
      <c r="X214" s="63"/>
    </row>
    <row r="215" spans="1:24" ht="14.4" x14ac:dyDescent="0.2">
      <c r="A215" s="47" t="s">
        <v>690</v>
      </c>
      <c r="B215" s="47" t="s">
        <v>764</v>
      </c>
      <c r="C215" s="74" t="str">
        <f t="shared" si="7"/>
        <v>21375101 CENTRO INVEST. Y CONSERVACIÓN PATRIMONIO</v>
      </c>
      <c r="D215" s="47" t="s">
        <v>685</v>
      </c>
      <c r="E215" s="47" t="s">
        <v>636</v>
      </c>
      <c r="F215" s="47" t="s">
        <v>637</v>
      </c>
      <c r="G215" s="46">
        <v>1196419</v>
      </c>
      <c r="H215" s="46">
        <v>1196419</v>
      </c>
      <c r="I215" s="46">
        <v>1196419</v>
      </c>
      <c r="J215" s="46">
        <v>0</v>
      </c>
      <c r="K215" s="46">
        <v>0</v>
      </c>
      <c r="L215" s="46">
        <v>0</v>
      </c>
      <c r="M215" s="46">
        <v>1128794.94</v>
      </c>
      <c r="N215" s="46">
        <v>1128794.94</v>
      </c>
      <c r="O215" s="46">
        <v>67624.06</v>
      </c>
      <c r="P215" s="79">
        <f t="shared" si="8"/>
        <v>0.94347794543550378</v>
      </c>
      <c r="Q215" s="61"/>
      <c r="R215" s="61"/>
      <c r="S215" s="62"/>
      <c r="T215" s="62"/>
      <c r="U215" s="62"/>
      <c r="V215" s="62"/>
      <c r="W215" s="62"/>
      <c r="X215" s="63"/>
    </row>
    <row r="216" spans="1:24" ht="14.4" x14ac:dyDescent="0.2">
      <c r="A216" s="47" t="s">
        <v>690</v>
      </c>
      <c r="B216" s="47" t="s">
        <v>764</v>
      </c>
      <c r="C216" s="86" t="str">
        <f t="shared" si="7"/>
        <v>21375101 CENTRO INVEST. Y CONSERVACIÓN PATRIMONIO</v>
      </c>
      <c r="D216" s="47" t="s">
        <v>685</v>
      </c>
      <c r="E216" s="47" t="s">
        <v>638</v>
      </c>
      <c r="F216" s="47" t="s">
        <v>639</v>
      </c>
      <c r="G216" s="46">
        <v>1196419</v>
      </c>
      <c r="H216" s="46">
        <v>1196419</v>
      </c>
      <c r="I216" s="46">
        <v>1196419</v>
      </c>
      <c r="J216" s="46">
        <v>0</v>
      </c>
      <c r="K216" s="46">
        <v>0</v>
      </c>
      <c r="L216" s="46">
        <v>0</v>
      </c>
      <c r="M216" s="46">
        <v>1128794.94</v>
      </c>
      <c r="N216" s="46">
        <v>1128794.94</v>
      </c>
      <c r="O216" s="46">
        <v>67624.06</v>
      </c>
      <c r="P216" s="87">
        <f t="shared" si="8"/>
        <v>0.94347794543550378</v>
      </c>
      <c r="Q216" s="61"/>
      <c r="R216" s="61"/>
      <c r="S216" s="62"/>
      <c r="T216" s="62"/>
      <c r="U216" s="62"/>
      <c r="V216" s="62"/>
      <c r="W216" s="62"/>
      <c r="X216" s="63"/>
    </row>
    <row r="217" spans="1:24" ht="14.4" x14ac:dyDescent="0.2">
      <c r="A217" s="100" t="s">
        <v>691</v>
      </c>
      <c r="B217" s="100" t="s">
        <v>692</v>
      </c>
      <c r="C217" s="98" t="str">
        <f t="shared" si="7"/>
        <v>21375102 MUSEO NACIONAL DE COSTA RICA</v>
      </c>
      <c r="D217" s="100" t="s">
        <v>685</v>
      </c>
      <c r="E217" s="100" t="s">
        <v>686</v>
      </c>
      <c r="F217" s="100" t="s">
        <v>686</v>
      </c>
      <c r="G217" s="101">
        <v>3524603170</v>
      </c>
      <c r="H217" s="101">
        <v>3514364518</v>
      </c>
      <c r="I217" s="46">
        <v>3514364518</v>
      </c>
      <c r="J217" s="46">
        <v>0</v>
      </c>
      <c r="K217" s="46">
        <v>0</v>
      </c>
      <c r="L217" s="46">
        <v>0</v>
      </c>
      <c r="M217" s="101">
        <v>3293306226.4899998</v>
      </c>
      <c r="N217" s="101">
        <v>3162088360.8699999</v>
      </c>
      <c r="O217" s="101">
        <v>221058291.50999999</v>
      </c>
      <c r="P217" s="94">
        <f t="shared" si="8"/>
        <v>0.93709864461191328</v>
      </c>
      <c r="Q217" s="61"/>
      <c r="R217" s="61"/>
      <c r="S217" s="62"/>
      <c r="T217" s="62"/>
      <c r="U217" s="62"/>
      <c r="V217" s="62"/>
      <c r="W217" s="62"/>
      <c r="X217" s="63"/>
    </row>
    <row r="218" spans="1:24" ht="14.4" x14ac:dyDescent="0.2">
      <c r="A218" s="47" t="s">
        <v>691</v>
      </c>
      <c r="B218" s="47" t="s">
        <v>692</v>
      </c>
      <c r="C218" s="91" t="str">
        <f t="shared" si="7"/>
        <v>21375102 MUSEO NACIONAL DE COSTA RICA</v>
      </c>
      <c r="D218" s="47" t="s">
        <v>685</v>
      </c>
      <c r="E218" s="47" t="s">
        <v>10</v>
      </c>
      <c r="F218" s="47" t="s">
        <v>11</v>
      </c>
      <c r="G218" s="46">
        <v>2403431618</v>
      </c>
      <c r="H218" s="46">
        <v>2368188969</v>
      </c>
      <c r="I218" s="46">
        <v>2368188969</v>
      </c>
      <c r="J218" s="46">
        <v>0</v>
      </c>
      <c r="K218" s="46">
        <v>0</v>
      </c>
      <c r="L218" s="46">
        <v>0</v>
      </c>
      <c r="M218" s="46">
        <v>2215386175.1599998</v>
      </c>
      <c r="N218" s="46">
        <v>2176000802.1599998</v>
      </c>
      <c r="O218" s="46">
        <v>152802793.84</v>
      </c>
      <c r="P218" s="92">
        <f t="shared" si="8"/>
        <v>0.93547694215275257</v>
      </c>
      <c r="Q218" s="61"/>
      <c r="R218" s="61"/>
      <c r="S218" s="62"/>
      <c r="T218" s="62"/>
      <c r="U218" s="62"/>
      <c r="V218" s="62"/>
      <c r="W218" s="62"/>
      <c r="X218" s="63"/>
    </row>
    <row r="219" spans="1:24" ht="14.4" x14ac:dyDescent="0.2">
      <c r="A219" s="47" t="s">
        <v>691</v>
      </c>
      <c r="B219" s="47" t="s">
        <v>692</v>
      </c>
      <c r="C219" s="74" t="str">
        <f t="shared" si="7"/>
        <v>21375102 MUSEO NACIONAL DE COSTA RICA</v>
      </c>
      <c r="D219" s="47" t="s">
        <v>685</v>
      </c>
      <c r="E219" s="47" t="s">
        <v>12</v>
      </c>
      <c r="F219" s="47" t="s">
        <v>13</v>
      </c>
      <c r="G219" s="46">
        <v>1137177200</v>
      </c>
      <c r="H219" s="46">
        <v>1115532782</v>
      </c>
      <c r="I219" s="46">
        <v>1115532782</v>
      </c>
      <c r="J219" s="46">
        <v>0</v>
      </c>
      <c r="K219" s="46">
        <v>0</v>
      </c>
      <c r="L219" s="46">
        <v>0</v>
      </c>
      <c r="M219" s="46">
        <v>1070549916.97</v>
      </c>
      <c r="N219" s="46">
        <v>1070549916.97</v>
      </c>
      <c r="O219" s="46">
        <v>44982865.030000001</v>
      </c>
      <c r="P219" s="78">
        <f t="shared" si="8"/>
        <v>0.95967589141634035</v>
      </c>
      <c r="Q219" s="61"/>
      <c r="R219" s="61"/>
      <c r="S219" s="62"/>
      <c r="T219" s="62"/>
      <c r="U219" s="62"/>
      <c r="V219" s="62"/>
      <c r="W219" s="62"/>
      <c r="X219" s="63"/>
    </row>
    <row r="220" spans="1:24" ht="14.4" x14ac:dyDescent="0.2">
      <c r="A220" s="47" t="s">
        <v>691</v>
      </c>
      <c r="B220" s="47" t="s">
        <v>692</v>
      </c>
      <c r="C220" s="74" t="str">
        <f t="shared" si="7"/>
        <v>21375102 MUSEO NACIONAL DE COSTA RICA</v>
      </c>
      <c r="D220" s="47" t="s">
        <v>685</v>
      </c>
      <c r="E220" s="47" t="s">
        <v>14</v>
      </c>
      <c r="F220" s="47" t="s">
        <v>15</v>
      </c>
      <c r="G220" s="46">
        <v>1081177200</v>
      </c>
      <c r="H220" s="46">
        <v>1072932782</v>
      </c>
      <c r="I220" s="46">
        <v>1072932782</v>
      </c>
      <c r="J220" s="46">
        <v>0</v>
      </c>
      <c r="K220" s="46">
        <v>0</v>
      </c>
      <c r="L220" s="46">
        <v>0</v>
      </c>
      <c r="M220" s="46">
        <v>1043670309.22</v>
      </c>
      <c r="N220" s="46">
        <v>1043670309.22</v>
      </c>
      <c r="O220" s="46">
        <v>29262472.780000001</v>
      </c>
      <c r="P220" s="78">
        <f t="shared" si="8"/>
        <v>0.97272664861124547</v>
      </c>
      <c r="Q220" s="61"/>
      <c r="R220" s="61"/>
      <c r="S220" s="62"/>
      <c r="T220" s="62"/>
      <c r="U220" s="62"/>
      <c r="V220" s="62"/>
      <c r="W220" s="62"/>
      <c r="X220" s="63"/>
    </row>
    <row r="221" spans="1:24" ht="14.4" x14ac:dyDescent="0.2">
      <c r="A221" s="47" t="s">
        <v>691</v>
      </c>
      <c r="B221" s="47" t="s">
        <v>692</v>
      </c>
      <c r="C221" s="74" t="str">
        <f t="shared" si="7"/>
        <v>21375102 MUSEO NACIONAL DE COSTA RICA</v>
      </c>
      <c r="D221" s="47" t="s">
        <v>685</v>
      </c>
      <c r="E221" s="47" t="s">
        <v>16</v>
      </c>
      <c r="F221" s="47" t="s">
        <v>17</v>
      </c>
      <c r="G221" s="46">
        <v>40000000</v>
      </c>
      <c r="H221" s="46">
        <v>40000000</v>
      </c>
      <c r="I221" s="46">
        <v>40000000</v>
      </c>
      <c r="J221" s="46">
        <v>0</v>
      </c>
      <c r="K221" s="46">
        <v>0</v>
      </c>
      <c r="L221" s="46">
        <v>0</v>
      </c>
      <c r="M221" s="46">
        <v>26879607.75</v>
      </c>
      <c r="N221" s="46">
        <v>26879607.75</v>
      </c>
      <c r="O221" s="46">
        <v>13120392.25</v>
      </c>
      <c r="P221" s="78">
        <f t="shared" si="8"/>
        <v>0.67199019375000002</v>
      </c>
      <c r="Q221" s="61"/>
      <c r="R221" s="61"/>
      <c r="S221" s="62"/>
      <c r="T221" s="62"/>
      <c r="U221" s="62"/>
      <c r="V221" s="62"/>
      <c r="W221" s="62"/>
      <c r="X221" s="63"/>
    </row>
    <row r="222" spans="1:24" ht="14.4" x14ac:dyDescent="0.2">
      <c r="A222" s="47" t="s">
        <v>691</v>
      </c>
      <c r="B222" s="47" t="s">
        <v>692</v>
      </c>
      <c r="C222" s="74" t="str">
        <f t="shared" si="7"/>
        <v>21375102 MUSEO NACIONAL DE COSTA RICA</v>
      </c>
      <c r="D222" s="47" t="s">
        <v>685</v>
      </c>
      <c r="E222" s="47" t="s">
        <v>18</v>
      </c>
      <c r="F222" s="47" t="s">
        <v>19</v>
      </c>
      <c r="G222" s="46">
        <v>16000000</v>
      </c>
      <c r="H222" s="46">
        <v>2600000</v>
      </c>
      <c r="I222" s="46">
        <v>2600000</v>
      </c>
      <c r="J222" s="46">
        <v>0</v>
      </c>
      <c r="K222" s="46">
        <v>0</v>
      </c>
      <c r="L222" s="46">
        <v>0</v>
      </c>
      <c r="M222" s="46">
        <v>0</v>
      </c>
      <c r="N222" s="46">
        <v>0</v>
      </c>
      <c r="O222" s="46">
        <v>2600000</v>
      </c>
      <c r="P222" s="78">
        <f t="shared" si="8"/>
        <v>0</v>
      </c>
      <c r="Q222" s="61"/>
      <c r="R222" s="61"/>
      <c r="S222" s="62"/>
      <c r="T222" s="62"/>
      <c r="U222" s="62"/>
      <c r="V222" s="62"/>
      <c r="W222" s="62"/>
      <c r="X222" s="63"/>
    </row>
    <row r="223" spans="1:24" ht="14.4" x14ac:dyDescent="0.2">
      <c r="A223" s="47" t="s">
        <v>691</v>
      </c>
      <c r="B223" s="47" t="s">
        <v>692</v>
      </c>
      <c r="C223" s="74" t="str">
        <f t="shared" si="7"/>
        <v>21375102 MUSEO NACIONAL DE COSTA RICA</v>
      </c>
      <c r="D223" s="47" t="s">
        <v>685</v>
      </c>
      <c r="E223" s="47" t="s">
        <v>20</v>
      </c>
      <c r="F223" s="47" t="s">
        <v>21</v>
      </c>
      <c r="G223" s="46">
        <v>9000000</v>
      </c>
      <c r="H223" s="46">
        <v>17000000</v>
      </c>
      <c r="I223" s="46">
        <v>17000000</v>
      </c>
      <c r="J223" s="46">
        <v>0</v>
      </c>
      <c r="K223" s="46">
        <v>0</v>
      </c>
      <c r="L223" s="46">
        <v>0</v>
      </c>
      <c r="M223" s="46">
        <v>16973302.449999999</v>
      </c>
      <c r="N223" s="46">
        <v>16973302.449999999</v>
      </c>
      <c r="O223" s="46">
        <v>26697.55</v>
      </c>
      <c r="P223" s="78">
        <f t="shared" si="8"/>
        <v>0.99842955588235294</v>
      </c>
      <c r="Q223" s="61"/>
      <c r="R223" s="61"/>
      <c r="S223" s="62"/>
      <c r="T223" s="62"/>
      <c r="U223" s="62"/>
      <c r="V223" s="62"/>
      <c r="W223" s="62"/>
      <c r="X223" s="63"/>
    </row>
    <row r="224" spans="1:24" ht="14.4" x14ac:dyDescent="0.2">
      <c r="A224" s="47" t="s">
        <v>691</v>
      </c>
      <c r="B224" s="47" t="s">
        <v>692</v>
      </c>
      <c r="C224" s="74" t="str">
        <f t="shared" si="7"/>
        <v>21375102 MUSEO NACIONAL DE COSTA RICA</v>
      </c>
      <c r="D224" s="47" t="s">
        <v>685</v>
      </c>
      <c r="E224" s="47" t="s">
        <v>22</v>
      </c>
      <c r="F224" s="47" t="s">
        <v>23</v>
      </c>
      <c r="G224" s="46">
        <v>9000000</v>
      </c>
      <c r="H224" s="46">
        <v>17000000</v>
      </c>
      <c r="I224" s="46">
        <v>17000000</v>
      </c>
      <c r="J224" s="46">
        <v>0</v>
      </c>
      <c r="K224" s="46">
        <v>0</v>
      </c>
      <c r="L224" s="46">
        <v>0</v>
      </c>
      <c r="M224" s="46">
        <v>16973302.449999999</v>
      </c>
      <c r="N224" s="46">
        <v>16973302.449999999</v>
      </c>
      <c r="O224" s="46">
        <v>26697.55</v>
      </c>
      <c r="P224" s="78">
        <f t="shared" si="8"/>
        <v>0.99842955588235294</v>
      </c>
      <c r="Q224" s="61"/>
      <c r="R224" s="61"/>
      <c r="S224" s="62"/>
      <c r="T224" s="62"/>
      <c r="U224" s="62"/>
      <c r="V224" s="62"/>
      <c r="W224" s="62"/>
      <c r="X224" s="63"/>
    </row>
    <row r="225" spans="1:24" ht="14.4" x14ac:dyDescent="0.2">
      <c r="A225" s="47" t="s">
        <v>691</v>
      </c>
      <c r="B225" s="47" t="s">
        <v>692</v>
      </c>
      <c r="C225" s="74" t="str">
        <f t="shared" si="7"/>
        <v>21375102 MUSEO NACIONAL DE COSTA RICA</v>
      </c>
      <c r="D225" s="47" t="s">
        <v>685</v>
      </c>
      <c r="E225" s="47" t="s">
        <v>26</v>
      </c>
      <c r="F225" s="47" t="s">
        <v>27</v>
      </c>
      <c r="G225" s="46">
        <v>811828955</v>
      </c>
      <c r="H225" s="46">
        <v>793736122</v>
      </c>
      <c r="I225" s="46">
        <v>793736122</v>
      </c>
      <c r="J225" s="46">
        <v>0</v>
      </c>
      <c r="K225" s="46">
        <v>0</v>
      </c>
      <c r="L225" s="46">
        <v>0</v>
      </c>
      <c r="M225" s="46">
        <v>705076270.12</v>
      </c>
      <c r="N225" s="46">
        <v>705076270.12</v>
      </c>
      <c r="O225" s="46">
        <v>88659851.879999995</v>
      </c>
      <c r="P225" s="78">
        <f t="shared" si="8"/>
        <v>0.88830059584966203</v>
      </c>
      <c r="Q225" s="61"/>
      <c r="R225" s="61"/>
      <c r="S225" s="62"/>
      <c r="T225" s="62"/>
      <c r="U225" s="62"/>
      <c r="V225" s="62"/>
      <c r="W225" s="62"/>
      <c r="X225" s="63"/>
    </row>
    <row r="226" spans="1:24" ht="14.4" x14ac:dyDescent="0.2">
      <c r="A226" s="47" t="s">
        <v>691</v>
      </c>
      <c r="B226" s="47" t="s">
        <v>692</v>
      </c>
      <c r="C226" s="74" t="str">
        <f t="shared" si="7"/>
        <v>21375102 MUSEO NACIONAL DE COSTA RICA</v>
      </c>
      <c r="D226" s="47" t="s">
        <v>685</v>
      </c>
      <c r="E226" s="47" t="s">
        <v>28</v>
      </c>
      <c r="F226" s="47" t="s">
        <v>29</v>
      </c>
      <c r="G226" s="46">
        <v>222100000</v>
      </c>
      <c r="H226" s="46">
        <v>217421677</v>
      </c>
      <c r="I226" s="46">
        <v>217421677</v>
      </c>
      <c r="J226" s="46">
        <v>0</v>
      </c>
      <c r="K226" s="46">
        <v>0</v>
      </c>
      <c r="L226" s="46">
        <v>0</v>
      </c>
      <c r="M226" s="46">
        <v>196339586.63</v>
      </c>
      <c r="N226" s="46">
        <v>196339586.63</v>
      </c>
      <c r="O226" s="46">
        <v>21082090.370000001</v>
      </c>
      <c r="P226" s="78">
        <f t="shared" si="8"/>
        <v>0.90303593155525153</v>
      </c>
      <c r="Q226" s="61"/>
      <c r="R226" s="61"/>
      <c r="S226" s="62"/>
      <c r="T226" s="62"/>
      <c r="U226" s="62"/>
      <c r="V226" s="62"/>
      <c r="W226" s="62"/>
      <c r="X226" s="63"/>
    </row>
    <row r="227" spans="1:24" ht="14.4" x14ac:dyDescent="0.2">
      <c r="A227" s="47" t="s">
        <v>691</v>
      </c>
      <c r="B227" s="47" t="s">
        <v>692</v>
      </c>
      <c r="C227" s="74" t="str">
        <f t="shared" si="7"/>
        <v>21375102 MUSEO NACIONAL DE COSTA RICA</v>
      </c>
      <c r="D227" s="47" t="s">
        <v>685</v>
      </c>
      <c r="E227" s="47" t="s">
        <v>30</v>
      </c>
      <c r="F227" s="47" t="s">
        <v>31</v>
      </c>
      <c r="G227" s="46">
        <v>234253790</v>
      </c>
      <c r="H227" s="46">
        <v>238966066</v>
      </c>
      <c r="I227" s="46">
        <v>238966066</v>
      </c>
      <c r="J227" s="46">
        <v>0</v>
      </c>
      <c r="K227" s="46">
        <v>0</v>
      </c>
      <c r="L227" s="46">
        <v>0</v>
      </c>
      <c r="M227" s="46">
        <v>190873716.65000001</v>
      </c>
      <c r="N227" s="46">
        <v>190873716.65000001</v>
      </c>
      <c r="O227" s="46">
        <v>48092349.350000001</v>
      </c>
      <c r="P227" s="78">
        <f t="shared" si="8"/>
        <v>0.79874820657590773</v>
      </c>
      <c r="Q227" s="61"/>
      <c r="R227" s="61"/>
      <c r="S227" s="62"/>
      <c r="T227" s="62"/>
      <c r="U227" s="62"/>
      <c r="V227" s="62"/>
      <c r="W227" s="62"/>
      <c r="X227" s="63"/>
    </row>
    <row r="228" spans="1:24" ht="14.4" x14ac:dyDescent="0.2">
      <c r="A228" s="47" t="s">
        <v>691</v>
      </c>
      <c r="B228" s="47" t="s">
        <v>692</v>
      </c>
      <c r="C228" s="74" t="str">
        <f t="shared" si="7"/>
        <v>21375102 MUSEO NACIONAL DE COSTA RICA</v>
      </c>
      <c r="D228" s="47" t="s">
        <v>685</v>
      </c>
      <c r="E228" s="47" t="s">
        <v>32</v>
      </c>
      <c r="F228" s="47" t="s">
        <v>33</v>
      </c>
      <c r="G228" s="46">
        <v>151164314</v>
      </c>
      <c r="H228" s="46">
        <v>149848096</v>
      </c>
      <c r="I228" s="46">
        <v>149848096</v>
      </c>
      <c r="J228" s="46">
        <v>0</v>
      </c>
      <c r="K228" s="46">
        <v>0</v>
      </c>
      <c r="L228" s="46">
        <v>0</v>
      </c>
      <c r="M228" s="46">
        <v>141597467.09999999</v>
      </c>
      <c r="N228" s="46">
        <v>141597467.09999999</v>
      </c>
      <c r="O228" s="46">
        <v>8250628.9000000004</v>
      </c>
      <c r="P228" s="78">
        <f t="shared" si="8"/>
        <v>0.9449400484875029</v>
      </c>
      <c r="Q228" s="61"/>
      <c r="R228" s="61"/>
      <c r="S228" s="62"/>
      <c r="T228" s="62"/>
      <c r="U228" s="62"/>
      <c r="V228" s="62"/>
      <c r="W228" s="62"/>
      <c r="X228" s="63"/>
    </row>
    <row r="229" spans="1:24" ht="14.4" x14ac:dyDescent="0.2">
      <c r="A229" s="47" t="s">
        <v>691</v>
      </c>
      <c r="B229" s="47" t="s">
        <v>692</v>
      </c>
      <c r="C229" s="74" t="str">
        <f t="shared" si="7"/>
        <v>21375102 MUSEO NACIONAL DE COSTA RICA</v>
      </c>
      <c r="D229" s="47" t="s">
        <v>685</v>
      </c>
      <c r="E229" s="47" t="s">
        <v>34</v>
      </c>
      <c r="F229" s="47" t="s">
        <v>35</v>
      </c>
      <c r="G229" s="46">
        <v>126410851</v>
      </c>
      <c r="H229" s="46">
        <v>113510851</v>
      </c>
      <c r="I229" s="46">
        <v>113510851</v>
      </c>
      <c r="J229" s="46">
        <v>0</v>
      </c>
      <c r="K229" s="46">
        <v>0</v>
      </c>
      <c r="L229" s="46">
        <v>0</v>
      </c>
      <c r="M229" s="46">
        <v>111930337.31</v>
      </c>
      <c r="N229" s="46">
        <v>111930337.31</v>
      </c>
      <c r="O229" s="46">
        <v>1580513.69</v>
      </c>
      <c r="P229" s="78">
        <f t="shared" si="8"/>
        <v>0.98607610042497174</v>
      </c>
      <c r="Q229" s="61"/>
      <c r="R229" s="61"/>
      <c r="S229" s="62"/>
      <c r="T229" s="62"/>
      <c r="U229" s="62"/>
      <c r="V229" s="62"/>
      <c r="W229" s="62"/>
      <c r="X229" s="63"/>
    </row>
    <row r="230" spans="1:24" ht="14.4" x14ac:dyDescent="0.2">
      <c r="A230" s="47" t="s">
        <v>691</v>
      </c>
      <c r="B230" s="47" t="s">
        <v>692</v>
      </c>
      <c r="C230" s="74" t="str">
        <f t="shared" si="7"/>
        <v>21375102 MUSEO NACIONAL DE COSTA RICA</v>
      </c>
      <c r="D230" s="47" t="s">
        <v>685</v>
      </c>
      <c r="E230" s="47" t="s">
        <v>36</v>
      </c>
      <c r="F230" s="47" t="s">
        <v>37</v>
      </c>
      <c r="G230" s="46">
        <v>77900000</v>
      </c>
      <c r="H230" s="46">
        <v>73989432</v>
      </c>
      <c r="I230" s="46">
        <v>73989432</v>
      </c>
      <c r="J230" s="46">
        <v>0</v>
      </c>
      <c r="K230" s="46">
        <v>0</v>
      </c>
      <c r="L230" s="46">
        <v>0</v>
      </c>
      <c r="M230" s="46">
        <v>64335162.43</v>
      </c>
      <c r="N230" s="46">
        <v>64335162.43</v>
      </c>
      <c r="O230" s="46">
        <v>9654269.5700000003</v>
      </c>
      <c r="P230" s="78">
        <f t="shared" si="8"/>
        <v>0.86951826350011718</v>
      </c>
      <c r="Q230" s="61"/>
      <c r="R230" s="61"/>
      <c r="S230" s="62"/>
      <c r="T230" s="62"/>
      <c r="U230" s="62"/>
      <c r="V230" s="62"/>
      <c r="W230" s="62"/>
      <c r="X230" s="63"/>
    </row>
    <row r="231" spans="1:24" ht="14.4" x14ac:dyDescent="0.2">
      <c r="A231" s="47" t="s">
        <v>691</v>
      </c>
      <c r="B231" s="47" t="s">
        <v>692</v>
      </c>
      <c r="C231" s="74" t="str">
        <f t="shared" si="7"/>
        <v>21375102 MUSEO NACIONAL DE COSTA RICA</v>
      </c>
      <c r="D231" s="47" t="s">
        <v>685</v>
      </c>
      <c r="E231" s="47" t="s">
        <v>38</v>
      </c>
      <c r="F231" s="47" t="s">
        <v>39</v>
      </c>
      <c r="G231" s="46">
        <v>176176831</v>
      </c>
      <c r="H231" s="46">
        <v>174439280</v>
      </c>
      <c r="I231" s="46">
        <v>174439280</v>
      </c>
      <c r="J231" s="46">
        <v>0</v>
      </c>
      <c r="K231" s="46">
        <v>0</v>
      </c>
      <c r="L231" s="46">
        <v>0</v>
      </c>
      <c r="M231" s="46">
        <v>174439280</v>
      </c>
      <c r="N231" s="46">
        <v>154439280</v>
      </c>
      <c r="O231" s="46">
        <v>0</v>
      </c>
      <c r="P231" s="78">
        <f t="shared" si="8"/>
        <v>1</v>
      </c>
      <c r="Q231" s="61"/>
      <c r="R231" s="61"/>
      <c r="S231" s="62"/>
      <c r="T231" s="62"/>
      <c r="U231" s="62"/>
      <c r="V231" s="62"/>
      <c r="W231" s="62"/>
      <c r="X231" s="63"/>
    </row>
    <row r="232" spans="1:24" ht="14.4" x14ac:dyDescent="0.2">
      <c r="A232" s="47" t="s">
        <v>691</v>
      </c>
      <c r="B232" s="47" t="s">
        <v>692</v>
      </c>
      <c r="C232" s="74" t="str">
        <f t="shared" si="7"/>
        <v>21375102 MUSEO NACIONAL DE COSTA RICA</v>
      </c>
      <c r="D232" s="47" t="s">
        <v>685</v>
      </c>
      <c r="E232" s="47" t="s">
        <v>43</v>
      </c>
      <c r="F232" s="47" t="s">
        <v>41</v>
      </c>
      <c r="G232" s="46">
        <v>167142121</v>
      </c>
      <c r="H232" s="46">
        <v>165493676</v>
      </c>
      <c r="I232" s="46">
        <v>165493676</v>
      </c>
      <c r="J232" s="46">
        <v>0</v>
      </c>
      <c r="K232" s="46">
        <v>0</v>
      </c>
      <c r="L232" s="46">
        <v>0</v>
      </c>
      <c r="M232" s="46">
        <v>165493676</v>
      </c>
      <c r="N232" s="46">
        <v>150493676</v>
      </c>
      <c r="O232" s="46">
        <v>0</v>
      </c>
      <c r="P232" s="78">
        <f t="shared" si="8"/>
        <v>1</v>
      </c>
      <c r="Q232" s="61"/>
      <c r="R232" s="61"/>
      <c r="S232" s="62"/>
      <c r="T232" s="62"/>
      <c r="U232" s="62"/>
      <c r="V232" s="62"/>
      <c r="W232" s="62"/>
      <c r="X232" s="63"/>
    </row>
    <row r="233" spans="1:24" ht="14.4" x14ac:dyDescent="0.2">
      <c r="A233" s="47" t="s">
        <v>691</v>
      </c>
      <c r="B233" s="47" t="s">
        <v>692</v>
      </c>
      <c r="C233" s="74" t="str">
        <f t="shared" si="7"/>
        <v>21375102 MUSEO NACIONAL DE COSTA RICA</v>
      </c>
      <c r="D233" s="47" t="s">
        <v>685</v>
      </c>
      <c r="E233" s="47" t="s">
        <v>64</v>
      </c>
      <c r="F233" s="47" t="s">
        <v>62</v>
      </c>
      <c r="G233" s="46">
        <v>9034710</v>
      </c>
      <c r="H233" s="46">
        <v>8945604</v>
      </c>
      <c r="I233" s="46">
        <v>8945604</v>
      </c>
      <c r="J233" s="46">
        <v>0</v>
      </c>
      <c r="K233" s="46">
        <v>0</v>
      </c>
      <c r="L233" s="46">
        <v>0</v>
      </c>
      <c r="M233" s="46">
        <v>8945604</v>
      </c>
      <c r="N233" s="46">
        <v>3945604</v>
      </c>
      <c r="O233" s="46">
        <v>0</v>
      </c>
      <c r="P233" s="78">
        <f t="shared" si="8"/>
        <v>1</v>
      </c>
      <c r="Q233" s="61"/>
      <c r="R233" s="61"/>
      <c r="S233" s="62"/>
      <c r="T233" s="62"/>
      <c r="U233" s="62"/>
      <c r="V233" s="62"/>
      <c r="W233" s="62"/>
      <c r="X233" s="63"/>
    </row>
    <row r="234" spans="1:24" ht="14.4" x14ac:dyDescent="0.2">
      <c r="A234" s="47" t="s">
        <v>691</v>
      </c>
      <c r="B234" s="47" t="s">
        <v>692</v>
      </c>
      <c r="C234" s="74" t="str">
        <f t="shared" si="7"/>
        <v>21375102 MUSEO NACIONAL DE COSTA RICA</v>
      </c>
      <c r="D234" s="47" t="s">
        <v>685</v>
      </c>
      <c r="E234" s="47" t="s">
        <v>83</v>
      </c>
      <c r="F234" s="47" t="s">
        <v>84</v>
      </c>
      <c r="G234" s="46">
        <v>269248632</v>
      </c>
      <c r="H234" s="46">
        <v>267480785</v>
      </c>
      <c r="I234" s="46">
        <v>267480785</v>
      </c>
      <c r="J234" s="46">
        <v>0</v>
      </c>
      <c r="K234" s="46">
        <v>0</v>
      </c>
      <c r="L234" s="46">
        <v>0</v>
      </c>
      <c r="M234" s="46">
        <v>248347405.62</v>
      </c>
      <c r="N234" s="46">
        <v>228962032.62</v>
      </c>
      <c r="O234" s="46">
        <v>19133379.379999999</v>
      </c>
      <c r="P234" s="78">
        <f t="shared" si="8"/>
        <v>0.92846820985664447</v>
      </c>
      <c r="Q234" s="61"/>
      <c r="R234" s="61"/>
      <c r="S234" s="62"/>
      <c r="T234" s="62"/>
      <c r="U234" s="62"/>
      <c r="V234" s="62"/>
      <c r="W234" s="62"/>
      <c r="X234" s="63"/>
    </row>
    <row r="235" spans="1:24" ht="14.4" x14ac:dyDescent="0.2">
      <c r="A235" s="47" t="s">
        <v>691</v>
      </c>
      <c r="B235" s="47" t="s">
        <v>692</v>
      </c>
      <c r="C235" s="74" t="str">
        <f t="shared" si="7"/>
        <v>21375102 MUSEO NACIONAL DE COSTA RICA</v>
      </c>
      <c r="D235" s="47" t="s">
        <v>685</v>
      </c>
      <c r="E235" s="47" t="s">
        <v>88</v>
      </c>
      <c r="F235" s="47" t="s">
        <v>86</v>
      </c>
      <c r="G235" s="46">
        <v>97936248</v>
      </c>
      <c r="H235" s="46">
        <v>96970348</v>
      </c>
      <c r="I235" s="46">
        <v>96970348</v>
      </c>
      <c r="J235" s="46">
        <v>0</v>
      </c>
      <c r="K235" s="46">
        <v>0</v>
      </c>
      <c r="L235" s="46">
        <v>0</v>
      </c>
      <c r="M235" s="46">
        <v>96970348</v>
      </c>
      <c r="N235" s="46">
        <v>89970348</v>
      </c>
      <c r="O235" s="46">
        <v>0</v>
      </c>
      <c r="P235" s="78">
        <f t="shared" si="8"/>
        <v>1</v>
      </c>
      <c r="Q235" s="61"/>
      <c r="R235" s="61"/>
      <c r="S235" s="62"/>
      <c r="T235" s="62"/>
      <c r="U235" s="62"/>
      <c r="V235" s="62"/>
      <c r="W235" s="62"/>
      <c r="X235" s="63"/>
    </row>
    <row r="236" spans="1:24" ht="14.4" x14ac:dyDescent="0.2">
      <c r="A236" s="47" t="s">
        <v>691</v>
      </c>
      <c r="B236" s="47" t="s">
        <v>692</v>
      </c>
      <c r="C236" s="74" t="str">
        <f t="shared" si="7"/>
        <v>21375102 MUSEO NACIONAL DE COSTA RICA</v>
      </c>
      <c r="D236" s="47" t="s">
        <v>685</v>
      </c>
      <c r="E236" s="47" t="s">
        <v>109</v>
      </c>
      <c r="F236" s="47" t="s">
        <v>107</v>
      </c>
      <c r="G236" s="46">
        <v>54208256</v>
      </c>
      <c r="H236" s="46">
        <v>53673625</v>
      </c>
      <c r="I236" s="46">
        <v>53673625</v>
      </c>
      <c r="J236" s="46">
        <v>0</v>
      </c>
      <c r="K236" s="46">
        <v>0</v>
      </c>
      <c r="L236" s="46">
        <v>0</v>
      </c>
      <c r="M236" s="46">
        <v>53673625</v>
      </c>
      <c r="N236" s="46">
        <v>47673625</v>
      </c>
      <c r="O236" s="46">
        <v>0</v>
      </c>
      <c r="P236" s="78">
        <f t="shared" si="8"/>
        <v>1</v>
      </c>
      <c r="Q236" s="61"/>
      <c r="R236" s="61"/>
      <c r="S236" s="62"/>
      <c r="T236" s="62"/>
      <c r="U236" s="62"/>
      <c r="V236" s="62"/>
      <c r="W236" s="62"/>
      <c r="X236" s="63"/>
    </row>
    <row r="237" spans="1:24" ht="14.4" x14ac:dyDescent="0.2">
      <c r="A237" s="47" t="s">
        <v>691</v>
      </c>
      <c r="B237" s="47" t="s">
        <v>692</v>
      </c>
      <c r="C237" s="74" t="str">
        <f t="shared" si="7"/>
        <v>21375102 MUSEO NACIONAL DE COSTA RICA</v>
      </c>
      <c r="D237" s="47" t="s">
        <v>685</v>
      </c>
      <c r="E237" s="47" t="s">
        <v>130</v>
      </c>
      <c r="F237" s="47" t="s">
        <v>128</v>
      </c>
      <c r="G237" s="46">
        <v>27104128</v>
      </c>
      <c r="H237" s="46">
        <v>26836812</v>
      </c>
      <c r="I237" s="46">
        <v>26836812</v>
      </c>
      <c r="J237" s="46">
        <v>0</v>
      </c>
      <c r="K237" s="46">
        <v>0</v>
      </c>
      <c r="L237" s="46">
        <v>0</v>
      </c>
      <c r="M237" s="46">
        <v>26836812</v>
      </c>
      <c r="N237" s="46">
        <v>20451439</v>
      </c>
      <c r="O237" s="46">
        <v>0</v>
      </c>
      <c r="P237" s="78">
        <f t="shared" si="8"/>
        <v>1</v>
      </c>
      <c r="Q237" s="61"/>
      <c r="R237" s="61"/>
      <c r="S237" s="62"/>
      <c r="T237" s="62"/>
      <c r="U237" s="62"/>
      <c r="V237" s="62"/>
      <c r="W237" s="62"/>
      <c r="X237" s="63"/>
    </row>
    <row r="238" spans="1:24" ht="14.4" x14ac:dyDescent="0.2">
      <c r="A238" s="47" t="s">
        <v>691</v>
      </c>
      <c r="B238" s="47" t="s">
        <v>692</v>
      </c>
      <c r="C238" s="74" t="str">
        <f t="shared" si="7"/>
        <v>21375102 MUSEO NACIONAL DE COSTA RICA</v>
      </c>
      <c r="D238" s="47" t="s">
        <v>685</v>
      </c>
      <c r="E238" s="47" t="s">
        <v>164</v>
      </c>
      <c r="F238" s="47" t="s">
        <v>165</v>
      </c>
      <c r="G238" s="46">
        <v>90000000</v>
      </c>
      <c r="H238" s="46">
        <v>90000000</v>
      </c>
      <c r="I238" s="46">
        <v>90000000</v>
      </c>
      <c r="J238" s="46">
        <v>0</v>
      </c>
      <c r="K238" s="46">
        <v>0</v>
      </c>
      <c r="L238" s="46">
        <v>0</v>
      </c>
      <c r="M238" s="46">
        <v>70866620.620000005</v>
      </c>
      <c r="N238" s="46">
        <v>70866620.620000005</v>
      </c>
      <c r="O238" s="46">
        <v>19133379.379999999</v>
      </c>
      <c r="P238" s="78">
        <f t="shared" si="8"/>
        <v>0.78740689577777778</v>
      </c>
      <c r="Q238" s="61"/>
      <c r="R238" s="61"/>
      <c r="S238" s="62"/>
      <c r="T238" s="62"/>
      <c r="U238" s="62"/>
      <c r="V238" s="62"/>
      <c r="W238" s="62"/>
      <c r="X238" s="63"/>
    </row>
    <row r="239" spans="1:24" ht="14.4" x14ac:dyDescent="0.2">
      <c r="A239" s="47" t="s">
        <v>691</v>
      </c>
      <c r="B239" s="47" t="s">
        <v>692</v>
      </c>
      <c r="C239" s="74" t="str">
        <f t="shared" si="7"/>
        <v>21375102 MUSEO NACIONAL DE COSTA RICA</v>
      </c>
      <c r="D239" s="47" t="s">
        <v>685</v>
      </c>
      <c r="E239" s="47" t="s">
        <v>166</v>
      </c>
      <c r="F239" s="47" t="s">
        <v>167</v>
      </c>
      <c r="G239" s="46">
        <v>922128340</v>
      </c>
      <c r="H239" s="46">
        <v>937819914</v>
      </c>
      <c r="I239" s="46">
        <v>937819914</v>
      </c>
      <c r="J239" s="46">
        <v>0</v>
      </c>
      <c r="K239" s="46">
        <v>0</v>
      </c>
      <c r="L239" s="46">
        <v>0</v>
      </c>
      <c r="M239" s="46">
        <v>885187459.39999998</v>
      </c>
      <c r="N239" s="46">
        <v>793354966.77999997</v>
      </c>
      <c r="O239" s="46">
        <v>52632454.600000001</v>
      </c>
      <c r="P239" s="78">
        <f t="shared" si="8"/>
        <v>0.94387786630003245</v>
      </c>
      <c r="Q239" s="61"/>
      <c r="R239" s="61"/>
      <c r="S239" s="62"/>
      <c r="T239" s="62"/>
      <c r="U239" s="62"/>
      <c r="V239" s="62"/>
      <c r="W239" s="62"/>
      <c r="X239" s="63"/>
    </row>
    <row r="240" spans="1:24" ht="14.4" x14ac:dyDescent="0.2">
      <c r="A240" s="47" t="s">
        <v>691</v>
      </c>
      <c r="B240" s="47" t="s">
        <v>692</v>
      </c>
      <c r="C240" s="74" t="str">
        <f t="shared" si="7"/>
        <v>21375102 MUSEO NACIONAL DE COSTA RICA</v>
      </c>
      <c r="D240" s="47" t="s">
        <v>685</v>
      </c>
      <c r="E240" s="47" t="s">
        <v>168</v>
      </c>
      <c r="F240" s="47" t="s">
        <v>169</v>
      </c>
      <c r="G240" s="46">
        <v>15000000</v>
      </c>
      <c r="H240" s="46">
        <v>15000000</v>
      </c>
      <c r="I240" s="46">
        <v>15000000</v>
      </c>
      <c r="J240" s="46">
        <v>0</v>
      </c>
      <c r="K240" s="46">
        <v>0</v>
      </c>
      <c r="L240" s="46">
        <v>0</v>
      </c>
      <c r="M240" s="46">
        <v>13870539.84</v>
      </c>
      <c r="N240" s="46">
        <v>13870539.84</v>
      </c>
      <c r="O240" s="46">
        <v>1129460.1599999999</v>
      </c>
      <c r="P240" s="78">
        <f t="shared" si="8"/>
        <v>0.92470265600000001</v>
      </c>
      <c r="Q240" s="61"/>
      <c r="R240" s="61"/>
      <c r="S240" s="62"/>
      <c r="T240" s="62"/>
      <c r="U240" s="62"/>
      <c r="V240" s="62"/>
      <c r="W240" s="62"/>
      <c r="X240" s="63"/>
    </row>
    <row r="241" spans="1:24" ht="14.4" x14ac:dyDescent="0.2">
      <c r="A241" s="47" t="s">
        <v>691</v>
      </c>
      <c r="B241" s="47" t="s">
        <v>692</v>
      </c>
      <c r="C241" s="74" t="str">
        <f t="shared" si="7"/>
        <v>21375102 MUSEO NACIONAL DE COSTA RICA</v>
      </c>
      <c r="D241" s="47" t="s">
        <v>685</v>
      </c>
      <c r="E241" s="47" t="s">
        <v>172</v>
      </c>
      <c r="F241" s="47" t="s">
        <v>173</v>
      </c>
      <c r="G241" s="46">
        <v>1000000</v>
      </c>
      <c r="H241" s="46">
        <v>1000000</v>
      </c>
      <c r="I241" s="46">
        <v>1000000</v>
      </c>
      <c r="J241" s="46">
        <v>0</v>
      </c>
      <c r="K241" s="46">
        <v>0</v>
      </c>
      <c r="L241" s="46">
        <v>0</v>
      </c>
      <c r="M241" s="46">
        <v>988750</v>
      </c>
      <c r="N241" s="46">
        <v>988750</v>
      </c>
      <c r="O241" s="46">
        <v>11250</v>
      </c>
      <c r="P241" s="78">
        <f t="shared" si="8"/>
        <v>0.98875000000000002</v>
      </c>
      <c r="Q241" s="61"/>
      <c r="R241" s="61"/>
      <c r="S241" s="62"/>
      <c r="T241" s="62"/>
      <c r="U241" s="62"/>
      <c r="V241" s="62"/>
      <c r="W241" s="62"/>
      <c r="X241" s="63"/>
    </row>
    <row r="242" spans="1:24" ht="14.4" x14ac:dyDescent="0.2">
      <c r="A242" s="47" t="s">
        <v>691</v>
      </c>
      <c r="B242" s="47" t="s">
        <v>692</v>
      </c>
      <c r="C242" s="74" t="str">
        <f t="shared" si="7"/>
        <v>21375102 MUSEO NACIONAL DE COSTA RICA</v>
      </c>
      <c r="D242" s="47" t="s">
        <v>685</v>
      </c>
      <c r="E242" s="47" t="s">
        <v>176</v>
      </c>
      <c r="F242" s="47" t="s">
        <v>177</v>
      </c>
      <c r="G242" s="46">
        <v>14000000</v>
      </c>
      <c r="H242" s="46">
        <v>14000000</v>
      </c>
      <c r="I242" s="46">
        <v>14000000</v>
      </c>
      <c r="J242" s="46">
        <v>0</v>
      </c>
      <c r="K242" s="46">
        <v>0</v>
      </c>
      <c r="L242" s="46">
        <v>0</v>
      </c>
      <c r="M242" s="46">
        <v>12881789.84</v>
      </c>
      <c r="N242" s="46">
        <v>12881789.84</v>
      </c>
      <c r="O242" s="46">
        <v>1118210.1599999999</v>
      </c>
      <c r="P242" s="78">
        <f t="shared" si="8"/>
        <v>0.92012784571428574</v>
      </c>
      <c r="Q242" s="61"/>
      <c r="R242" s="61"/>
      <c r="S242" s="62"/>
      <c r="T242" s="62"/>
      <c r="U242" s="62"/>
      <c r="V242" s="62"/>
      <c r="W242" s="62"/>
      <c r="X242" s="63"/>
    </row>
    <row r="243" spans="1:24" ht="14.4" x14ac:dyDescent="0.2">
      <c r="A243" s="47" t="s">
        <v>691</v>
      </c>
      <c r="B243" s="47" t="s">
        <v>692</v>
      </c>
      <c r="C243" s="74" t="str">
        <f t="shared" si="7"/>
        <v>21375102 MUSEO NACIONAL DE COSTA RICA</v>
      </c>
      <c r="D243" s="47" t="s">
        <v>685</v>
      </c>
      <c r="E243" s="47" t="s">
        <v>180</v>
      </c>
      <c r="F243" s="47" t="s">
        <v>181</v>
      </c>
      <c r="G243" s="46">
        <v>165092000</v>
      </c>
      <c r="H243" s="46">
        <v>141563726</v>
      </c>
      <c r="I243" s="46">
        <v>141563726</v>
      </c>
      <c r="J243" s="46">
        <v>0</v>
      </c>
      <c r="K243" s="46">
        <v>0</v>
      </c>
      <c r="L243" s="46">
        <v>0</v>
      </c>
      <c r="M243" s="46">
        <v>121672333.13</v>
      </c>
      <c r="N243" s="46">
        <v>121672333.13</v>
      </c>
      <c r="O243" s="46">
        <v>19891392.870000001</v>
      </c>
      <c r="P243" s="78">
        <f t="shared" si="8"/>
        <v>0.85948806638502862</v>
      </c>
      <c r="Q243" s="61"/>
      <c r="R243" s="61"/>
      <c r="S243" s="62"/>
      <c r="T243" s="62"/>
      <c r="U243" s="62"/>
      <c r="V243" s="62"/>
      <c r="W243" s="62"/>
      <c r="X243" s="63"/>
    </row>
    <row r="244" spans="1:24" ht="14.4" x14ac:dyDescent="0.2">
      <c r="A244" s="47" t="s">
        <v>691</v>
      </c>
      <c r="B244" s="47" t="s">
        <v>692</v>
      </c>
      <c r="C244" s="74" t="str">
        <f t="shared" si="7"/>
        <v>21375102 MUSEO NACIONAL DE COSTA RICA</v>
      </c>
      <c r="D244" s="47" t="s">
        <v>685</v>
      </c>
      <c r="E244" s="47" t="s">
        <v>182</v>
      </c>
      <c r="F244" s="47" t="s">
        <v>183</v>
      </c>
      <c r="G244" s="46">
        <v>20592000</v>
      </c>
      <c r="H244" s="46">
        <v>9500000</v>
      </c>
      <c r="I244" s="46">
        <v>9500000</v>
      </c>
      <c r="J244" s="46">
        <v>0</v>
      </c>
      <c r="K244" s="46">
        <v>0</v>
      </c>
      <c r="L244" s="46">
        <v>0</v>
      </c>
      <c r="M244" s="46">
        <v>6489920.3099999996</v>
      </c>
      <c r="N244" s="46">
        <v>6489920.3099999996</v>
      </c>
      <c r="O244" s="46">
        <v>3010079.69</v>
      </c>
      <c r="P244" s="78">
        <f t="shared" si="8"/>
        <v>0.68314950631578941</v>
      </c>
      <c r="Q244" s="61"/>
      <c r="R244" s="61"/>
      <c r="S244" s="62"/>
      <c r="T244" s="62"/>
      <c r="U244" s="62"/>
      <c r="V244" s="62"/>
      <c r="W244" s="62"/>
      <c r="X244" s="63"/>
    </row>
    <row r="245" spans="1:24" ht="14.4" x14ac:dyDescent="0.2">
      <c r="A245" s="47" t="s">
        <v>691</v>
      </c>
      <c r="B245" s="47" t="s">
        <v>692</v>
      </c>
      <c r="C245" s="74" t="str">
        <f t="shared" si="7"/>
        <v>21375102 MUSEO NACIONAL DE COSTA RICA</v>
      </c>
      <c r="D245" s="47" t="s">
        <v>685</v>
      </c>
      <c r="E245" s="47" t="s">
        <v>184</v>
      </c>
      <c r="F245" s="47" t="s">
        <v>185</v>
      </c>
      <c r="G245" s="46">
        <v>78000000</v>
      </c>
      <c r="H245" s="46">
        <v>76163726</v>
      </c>
      <c r="I245" s="46">
        <v>76163726</v>
      </c>
      <c r="J245" s="46">
        <v>0</v>
      </c>
      <c r="K245" s="46">
        <v>0</v>
      </c>
      <c r="L245" s="46">
        <v>0</v>
      </c>
      <c r="M245" s="46">
        <v>70386951.75</v>
      </c>
      <c r="N245" s="46">
        <v>70386951.75</v>
      </c>
      <c r="O245" s="46">
        <v>5776774.25</v>
      </c>
      <c r="P245" s="78">
        <f t="shared" si="8"/>
        <v>0.92415320844466042</v>
      </c>
      <c r="Q245" s="61"/>
      <c r="R245" s="61"/>
      <c r="S245" s="62"/>
      <c r="T245" s="62"/>
      <c r="U245" s="62"/>
      <c r="V245" s="62"/>
      <c r="W245" s="62"/>
      <c r="X245" s="63"/>
    </row>
    <row r="246" spans="1:24" ht="14.4" x14ac:dyDescent="0.2">
      <c r="A246" s="47" t="s">
        <v>691</v>
      </c>
      <c r="B246" s="47" t="s">
        <v>692</v>
      </c>
      <c r="C246" s="74" t="str">
        <f t="shared" si="7"/>
        <v>21375102 MUSEO NACIONAL DE COSTA RICA</v>
      </c>
      <c r="D246" s="47" t="s">
        <v>685</v>
      </c>
      <c r="E246" s="47" t="s">
        <v>186</v>
      </c>
      <c r="F246" s="47" t="s">
        <v>187</v>
      </c>
      <c r="G246" s="46">
        <v>1000000</v>
      </c>
      <c r="H246" s="46">
        <v>400000</v>
      </c>
      <c r="I246" s="46">
        <v>400000</v>
      </c>
      <c r="J246" s="46">
        <v>0</v>
      </c>
      <c r="K246" s="46">
        <v>0</v>
      </c>
      <c r="L246" s="46">
        <v>0</v>
      </c>
      <c r="M246" s="46">
        <v>400000</v>
      </c>
      <c r="N246" s="46">
        <v>400000</v>
      </c>
      <c r="O246" s="46">
        <v>0</v>
      </c>
      <c r="P246" s="78">
        <f t="shared" si="8"/>
        <v>1</v>
      </c>
      <c r="Q246" s="61"/>
      <c r="R246" s="61"/>
      <c r="S246" s="62"/>
      <c r="T246" s="62"/>
      <c r="U246" s="62"/>
      <c r="V246" s="62"/>
      <c r="W246" s="62"/>
      <c r="X246" s="63"/>
    </row>
    <row r="247" spans="1:24" ht="14.4" x14ac:dyDescent="0.2">
      <c r="A247" s="47" t="s">
        <v>691</v>
      </c>
      <c r="B247" s="47" t="s">
        <v>692</v>
      </c>
      <c r="C247" s="74" t="str">
        <f t="shared" si="7"/>
        <v>21375102 MUSEO NACIONAL DE COSTA RICA</v>
      </c>
      <c r="D247" s="47" t="s">
        <v>685</v>
      </c>
      <c r="E247" s="47" t="s">
        <v>188</v>
      </c>
      <c r="F247" s="47" t="s">
        <v>189</v>
      </c>
      <c r="G247" s="46">
        <v>40000000</v>
      </c>
      <c r="H247" s="46">
        <v>30000000</v>
      </c>
      <c r="I247" s="46">
        <v>30000000</v>
      </c>
      <c r="J247" s="46">
        <v>0</v>
      </c>
      <c r="K247" s="46">
        <v>0</v>
      </c>
      <c r="L247" s="46">
        <v>0</v>
      </c>
      <c r="M247" s="46">
        <v>28402206.940000001</v>
      </c>
      <c r="N247" s="46">
        <v>28402206.940000001</v>
      </c>
      <c r="O247" s="46">
        <v>1597793.06</v>
      </c>
      <c r="P247" s="78">
        <f t="shared" si="8"/>
        <v>0.9467402313333334</v>
      </c>
      <c r="Q247" s="61"/>
      <c r="R247" s="61"/>
      <c r="S247" s="62"/>
      <c r="T247" s="62"/>
      <c r="U247" s="62"/>
      <c r="V247" s="62"/>
      <c r="W247" s="62"/>
      <c r="X247" s="63"/>
    </row>
    <row r="248" spans="1:24" ht="14.4" x14ac:dyDescent="0.2">
      <c r="A248" s="47" t="s">
        <v>691</v>
      </c>
      <c r="B248" s="47" t="s">
        <v>692</v>
      </c>
      <c r="C248" s="74" t="str">
        <f t="shared" si="7"/>
        <v>21375102 MUSEO NACIONAL DE COSTA RICA</v>
      </c>
      <c r="D248" s="47" t="s">
        <v>685</v>
      </c>
      <c r="E248" s="47" t="s">
        <v>190</v>
      </c>
      <c r="F248" s="47" t="s">
        <v>191</v>
      </c>
      <c r="G248" s="46">
        <v>25500000</v>
      </c>
      <c r="H248" s="46">
        <v>25500000</v>
      </c>
      <c r="I248" s="46">
        <v>25500000</v>
      </c>
      <c r="J248" s="46">
        <v>0</v>
      </c>
      <c r="K248" s="46">
        <v>0</v>
      </c>
      <c r="L248" s="46">
        <v>0</v>
      </c>
      <c r="M248" s="46">
        <v>15993254.130000001</v>
      </c>
      <c r="N248" s="46">
        <v>15993254.130000001</v>
      </c>
      <c r="O248" s="46">
        <v>9506745.8699999992</v>
      </c>
      <c r="P248" s="78">
        <f t="shared" si="8"/>
        <v>0.62718643647058825</v>
      </c>
      <c r="Q248" s="61"/>
      <c r="R248" s="61"/>
      <c r="S248" s="62"/>
      <c r="T248" s="62"/>
      <c r="U248" s="62"/>
      <c r="V248" s="62"/>
      <c r="W248" s="62"/>
      <c r="X248" s="63"/>
    </row>
    <row r="249" spans="1:24" ht="14.4" x14ac:dyDescent="0.2">
      <c r="A249" s="47" t="s">
        <v>691</v>
      </c>
      <c r="B249" s="47" t="s">
        <v>692</v>
      </c>
      <c r="C249" s="74" t="str">
        <f t="shared" si="7"/>
        <v>21375102 MUSEO NACIONAL DE COSTA RICA</v>
      </c>
      <c r="D249" s="47" t="s">
        <v>685</v>
      </c>
      <c r="E249" s="47" t="s">
        <v>192</v>
      </c>
      <c r="F249" s="47" t="s">
        <v>193</v>
      </c>
      <c r="G249" s="46">
        <v>66680420</v>
      </c>
      <c r="H249" s="46">
        <v>64895244</v>
      </c>
      <c r="I249" s="46">
        <v>64895244</v>
      </c>
      <c r="J249" s="46">
        <v>0</v>
      </c>
      <c r="K249" s="46">
        <v>0</v>
      </c>
      <c r="L249" s="46">
        <v>0</v>
      </c>
      <c r="M249" s="46">
        <v>56635398.289999999</v>
      </c>
      <c r="N249" s="46">
        <v>55889598.289999999</v>
      </c>
      <c r="O249" s="46">
        <v>8259845.71</v>
      </c>
      <c r="P249" s="78">
        <f t="shared" si="8"/>
        <v>0.87272032277126499</v>
      </c>
      <c r="Q249" s="61"/>
      <c r="R249" s="61"/>
      <c r="S249" s="62"/>
      <c r="T249" s="62"/>
      <c r="U249" s="62"/>
      <c r="V249" s="62"/>
      <c r="W249" s="62"/>
      <c r="X249" s="63"/>
    </row>
    <row r="250" spans="1:24" ht="14.4" x14ac:dyDescent="0.2">
      <c r="A250" s="47" t="s">
        <v>691</v>
      </c>
      <c r="B250" s="47" t="s">
        <v>692</v>
      </c>
      <c r="C250" s="74" t="str">
        <f t="shared" si="7"/>
        <v>21375102 MUSEO NACIONAL DE COSTA RICA</v>
      </c>
      <c r="D250" s="47" t="s">
        <v>685</v>
      </c>
      <c r="E250" s="47" t="s">
        <v>194</v>
      </c>
      <c r="F250" s="47" t="s">
        <v>195</v>
      </c>
      <c r="G250" s="46">
        <v>13250000</v>
      </c>
      <c r="H250" s="46">
        <v>9522500</v>
      </c>
      <c r="I250" s="46">
        <v>9522500</v>
      </c>
      <c r="J250" s="46">
        <v>0</v>
      </c>
      <c r="K250" s="46">
        <v>0</v>
      </c>
      <c r="L250" s="46">
        <v>0</v>
      </c>
      <c r="M250" s="46">
        <v>8322079.1200000001</v>
      </c>
      <c r="N250" s="46">
        <v>8322079.1200000001</v>
      </c>
      <c r="O250" s="46">
        <v>1200420.8799999999</v>
      </c>
      <c r="P250" s="78">
        <f t="shared" si="8"/>
        <v>0.87393847414019432</v>
      </c>
      <c r="Q250" s="61"/>
      <c r="R250" s="61"/>
      <c r="S250" s="62"/>
      <c r="T250" s="62"/>
      <c r="U250" s="62"/>
      <c r="V250" s="62"/>
      <c r="W250" s="62"/>
      <c r="X250" s="63"/>
    </row>
    <row r="251" spans="1:24" ht="14.4" x14ac:dyDescent="0.2">
      <c r="A251" s="47" t="s">
        <v>691</v>
      </c>
      <c r="B251" s="47" t="s">
        <v>692</v>
      </c>
      <c r="C251" s="74" t="str">
        <f t="shared" si="7"/>
        <v>21375102 MUSEO NACIONAL DE COSTA RICA</v>
      </c>
      <c r="D251" s="47" t="s">
        <v>685</v>
      </c>
      <c r="E251" s="47" t="s">
        <v>196</v>
      </c>
      <c r="F251" s="47" t="s">
        <v>197</v>
      </c>
      <c r="G251" s="46">
        <v>1425000</v>
      </c>
      <c r="H251" s="46">
        <v>1346350</v>
      </c>
      <c r="I251" s="46">
        <v>1346350</v>
      </c>
      <c r="J251" s="46">
        <v>0</v>
      </c>
      <c r="K251" s="46">
        <v>0</v>
      </c>
      <c r="L251" s="46">
        <v>0</v>
      </c>
      <c r="M251" s="46">
        <v>1342150.27</v>
      </c>
      <c r="N251" s="46">
        <v>596350.27</v>
      </c>
      <c r="O251" s="46">
        <v>4199.7299999999996</v>
      </c>
      <c r="P251" s="78">
        <f t="shared" si="8"/>
        <v>0.99688065510454194</v>
      </c>
      <c r="Q251" s="61"/>
      <c r="R251" s="61"/>
      <c r="S251" s="62"/>
      <c r="T251" s="62"/>
      <c r="U251" s="62"/>
      <c r="V251" s="62"/>
      <c r="W251" s="62"/>
      <c r="X251" s="63"/>
    </row>
    <row r="252" spans="1:24" ht="14.4" x14ac:dyDescent="0.2">
      <c r="A252" s="47" t="s">
        <v>691</v>
      </c>
      <c r="B252" s="47" t="s">
        <v>692</v>
      </c>
      <c r="C252" s="74" t="str">
        <f t="shared" si="7"/>
        <v>21375102 MUSEO NACIONAL DE COSTA RICA</v>
      </c>
      <c r="D252" s="47" t="s">
        <v>685</v>
      </c>
      <c r="E252" s="47" t="s">
        <v>198</v>
      </c>
      <c r="F252" s="47" t="s">
        <v>199</v>
      </c>
      <c r="G252" s="46">
        <v>11800000</v>
      </c>
      <c r="H252" s="46">
        <v>18970000</v>
      </c>
      <c r="I252" s="46">
        <v>18970000</v>
      </c>
      <c r="J252" s="46">
        <v>0</v>
      </c>
      <c r="K252" s="46">
        <v>0</v>
      </c>
      <c r="L252" s="46">
        <v>0</v>
      </c>
      <c r="M252" s="46">
        <v>18809068.890000001</v>
      </c>
      <c r="N252" s="46">
        <v>18809068.890000001</v>
      </c>
      <c r="O252" s="46">
        <v>160931.10999999999</v>
      </c>
      <c r="P252" s="78">
        <f t="shared" si="8"/>
        <v>0.99151654665260947</v>
      </c>
      <c r="Q252" s="61"/>
      <c r="R252" s="61"/>
      <c r="S252" s="62"/>
      <c r="T252" s="62"/>
      <c r="U252" s="62"/>
      <c r="V252" s="62"/>
      <c r="W252" s="62"/>
      <c r="X252" s="63"/>
    </row>
    <row r="253" spans="1:24" ht="14.4" x14ac:dyDescent="0.2">
      <c r="A253" s="47" t="s">
        <v>691</v>
      </c>
      <c r="B253" s="47" t="s">
        <v>692</v>
      </c>
      <c r="C253" s="74" t="str">
        <f t="shared" si="7"/>
        <v>21375102 MUSEO NACIONAL DE COSTA RICA</v>
      </c>
      <c r="D253" s="47" t="s">
        <v>685</v>
      </c>
      <c r="E253" s="47" t="s">
        <v>200</v>
      </c>
      <c r="F253" s="47" t="s">
        <v>201</v>
      </c>
      <c r="G253" s="46">
        <v>2150000</v>
      </c>
      <c r="H253" s="46">
        <v>2150000</v>
      </c>
      <c r="I253" s="46">
        <v>2150000</v>
      </c>
      <c r="J253" s="46">
        <v>0</v>
      </c>
      <c r="K253" s="46">
        <v>0</v>
      </c>
      <c r="L253" s="46">
        <v>0</v>
      </c>
      <c r="M253" s="46">
        <v>1993618.32</v>
      </c>
      <c r="N253" s="46">
        <v>1993618.32</v>
      </c>
      <c r="O253" s="46">
        <v>156381.68</v>
      </c>
      <c r="P253" s="78">
        <f t="shared" si="8"/>
        <v>0.92726433488372095</v>
      </c>
      <c r="Q253" s="61"/>
      <c r="R253" s="61"/>
      <c r="S253" s="62"/>
      <c r="T253" s="62"/>
      <c r="U253" s="62"/>
      <c r="V253" s="62"/>
      <c r="W253" s="62"/>
      <c r="X253" s="63"/>
    </row>
    <row r="254" spans="1:24" ht="14.4" x14ac:dyDescent="0.2">
      <c r="A254" s="47" t="s">
        <v>691</v>
      </c>
      <c r="B254" s="47" t="s">
        <v>692</v>
      </c>
      <c r="C254" s="74" t="str">
        <f t="shared" si="7"/>
        <v>21375102 MUSEO NACIONAL DE COSTA RICA</v>
      </c>
      <c r="D254" s="47" t="s">
        <v>685</v>
      </c>
      <c r="E254" s="47" t="s">
        <v>202</v>
      </c>
      <c r="F254" s="47" t="s">
        <v>203</v>
      </c>
      <c r="G254" s="46">
        <v>305420</v>
      </c>
      <c r="H254" s="46">
        <v>905420</v>
      </c>
      <c r="I254" s="46">
        <v>905420</v>
      </c>
      <c r="J254" s="46">
        <v>0</v>
      </c>
      <c r="K254" s="46">
        <v>0</v>
      </c>
      <c r="L254" s="46">
        <v>0</v>
      </c>
      <c r="M254" s="46">
        <v>496451.94</v>
      </c>
      <c r="N254" s="46">
        <v>496451.94</v>
      </c>
      <c r="O254" s="46">
        <v>408968.06</v>
      </c>
      <c r="P254" s="78">
        <f t="shared" si="8"/>
        <v>0.54831121468489763</v>
      </c>
      <c r="Q254" s="61"/>
      <c r="R254" s="61"/>
      <c r="S254" s="62"/>
      <c r="T254" s="62"/>
      <c r="U254" s="62"/>
      <c r="V254" s="62"/>
      <c r="W254" s="62"/>
      <c r="X254" s="63"/>
    </row>
    <row r="255" spans="1:24" ht="14.4" x14ac:dyDescent="0.2">
      <c r="A255" s="47" t="s">
        <v>691</v>
      </c>
      <c r="B255" s="47" t="s">
        <v>692</v>
      </c>
      <c r="C255" s="74" t="str">
        <f t="shared" si="7"/>
        <v>21375102 MUSEO NACIONAL DE COSTA RICA</v>
      </c>
      <c r="D255" s="47" t="s">
        <v>685</v>
      </c>
      <c r="E255" s="47" t="s">
        <v>204</v>
      </c>
      <c r="F255" s="47" t="s">
        <v>205</v>
      </c>
      <c r="G255" s="46">
        <v>21000000</v>
      </c>
      <c r="H255" s="46">
        <v>12754063</v>
      </c>
      <c r="I255" s="46">
        <v>12754063</v>
      </c>
      <c r="J255" s="46">
        <v>0</v>
      </c>
      <c r="K255" s="46">
        <v>0</v>
      </c>
      <c r="L255" s="46">
        <v>0</v>
      </c>
      <c r="M255" s="46">
        <v>11222449.23</v>
      </c>
      <c r="N255" s="46">
        <v>11222449.23</v>
      </c>
      <c r="O255" s="46">
        <v>1531613.77</v>
      </c>
      <c r="P255" s="78">
        <f t="shared" si="8"/>
        <v>0.87991169794284385</v>
      </c>
      <c r="Q255" s="61"/>
      <c r="R255" s="61"/>
      <c r="S255" s="62"/>
      <c r="T255" s="62"/>
      <c r="U255" s="62"/>
      <c r="V255" s="62"/>
      <c r="W255" s="62"/>
      <c r="X255" s="63"/>
    </row>
    <row r="256" spans="1:24" ht="14.4" x14ac:dyDescent="0.2">
      <c r="A256" s="47" t="s">
        <v>691</v>
      </c>
      <c r="B256" s="47" t="s">
        <v>692</v>
      </c>
      <c r="C256" s="74" t="str">
        <f t="shared" si="7"/>
        <v>21375102 MUSEO NACIONAL DE COSTA RICA</v>
      </c>
      <c r="D256" s="47" t="s">
        <v>685</v>
      </c>
      <c r="E256" s="47" t="s">
        <v>206</v>
      </c>
      <c r="F256" s="47" t="s">
        <v>207</v>
      </c>
      <c r="G256" s="46">
        <v>16750000</v>
      </c>
      <c r="H256" s="46">
        <v>19246911</v>
      </c>
      <c r="I256" s="46">
        <v>19246911</v>
      </c>
      <c r="J256" s="46">
        <v>0</v>
      </c>
      <c r="K256" s="46">
        <v>0</v>
      </c>
      <c r="L256" s="46">
        <v>0</v>
      </c>
      <c r="M256" s="46">
        <v>14449580.52</v>
      </c>
      <c r="N256" s="46">
        <v>14449580.52</v>
      </c>
      <c r="O256" s="46">
        <v>4797330.4800000004</v>
      </c>
      <c r="P256" s="78">
        <f t="shared" si="8"/>
        <v>0.75074803016442482</v>
      </c>
      <c r="Q256" s="61"/>
      <c r="R256" s="61"/>
      <c r="S256" s="62"/>
      <c r="T256" s="62"/>
      <c r="U256" s="62"/>
      <c r="V256" s="62"/>
      <c r="W256" s="62"/>
      <c r="X256" s="63"/>
    </row>
    <row r="257" spans="1:24" ht="14.4" x14ac:dyDescent="0.2">
      <c r="A257" s="47" t="s">
        <v>691</v>
      </c>
      <c r="B257" s="47" t="s">
        <v>692</v>
      </c>
      <c r="C257" s="74" t="str">
        <f t="shared" si="7"/>
        <v>21375102 MUSEO NACIONAL DE COSTA RICA</v>
      </c>
      <c r="D257" s="47" t="s">
        <v>685</v>
      </c>
      <c r="E257" s="47" t="s">
        <v>208</v>
      </c>
      <c r="F257" s="47" t="s">
        <v>209</v>
      </c>
      <c r="G257" s="46">
        <v>502784000</v>
      </c>
      <c r="H257" s="46">
        <v>523827800</v>
      </c>
      <c r="I257" s="46">
        <v>523827800</v>
      </c>
      <c r="J257" s="46">
        <v>0</v>
      </c>
      <c r="K257" s="46">
        <v>0</v>
      </c>
      <c r="L257" s="46">
        <v>0</v>
      </c>
      <c r="M257" s="46">
        <v>516239491.13</v>
      </c>
      <c r="N257" s="46">
        <v>425152798.50999999</v>
      </c>
      <c r="O257" s="46">
        <v>7588308.8700000001</v>
      </c>
      <c r="P257" s="78">
        <f t="shared" si="8"/>
        <v>0.98551373395990061</v>
      </c>
      <c r="Q257" s="61"/>
      <c r="R257" s="61"/>
      <c r="S257" s="62"/>
      <c r="T257" s="62"/>
      <c r="U257" s="62"/>
      <c r="V257" s="62"/>
      <c r="W257" s="62"/>
      <c r="X257" s="63"/>
    </row>
    <row r="258" spans="1:24" ht="14.4" x14ac:dyDescent="0.2">
      <c r="A258" s="47" t="s">
        <v>691</v>
      </c>
      <c r="B258" s="47" t="s">
        <v>692</v>
      </c>
      <c r="C258" s="74" t="str">
        <f t="shared" si="7"/>
        <v>21375102 MUSEO NACIONAL DE COSTA RICA</v>
      </c>
      <c r="D258" s="47" t="s">
        <v>685</v>
      </c>
      <c r="E258" s="47" t="s">
        <v>214</v>
      </c>
      <c r="F258" s="47" t="s">
        <v>215</v>
      </c>
      <c r="G258" s="46">
        <v>1000000</v>
      </c>
      <c r="H258" s="46">
        <v>1000000</v>
      </c>
      <c r="I258" s="46">
        <v>1000000</v>
      </c>
      <c r="J258" s="46">
        <v>0</v>
      </c>
      <c r="K258" s="46">
        <v>0</v>
      </c>
      <c r="L258" s="46">
        <v>0</v>
      </c>
      <c r="M258" s="46">
        <v>949378.13</v>
      </c>
      <c r="N258" s="46">
        <v>949378.13</v>
      </c>
      <c r="O258" s="46">
        <v>50621.87</v>
      </c>
      <c r="P258" s="78">
        <f t="shared" si="8"/>
        <v>0.94937813000000004</v>
      </c>
      <c r="Q258" s="61"/>
      <c r="R258" s="61"/>
      <c r="S258" s="62"/>
      <c r="T258" s="62"/>
      <c r="U258" s="62"/>
      <c r="V258" s="62"/>
      <c r="W258" s="62"/>
      <c r="X258" s="63"/>
    </row>
    <row r="259" spans="1:24" ht="14.4" x14ac:dyDescent="0.2">
      <c r="A259" s="47" t="s">
        <v>691</v>
      </c>
      <c r="B259" s="47" t="s">
        <v>692</v>
      </c>
      <c r="C259" s="74" t="str">
        <f t="shared" si="7"/>
        <v>21375102 MUSEO NACIONAL DE COSTA RICA</v>
      </c>
      <c r="D259" s="47" t="s">
        <v>685</v>
      </c>
      <c r="E259" s="47" t="s">
        <v>216</v>
      </c>
      <c r="F259" s="47" t="s">
        <v>217</v>
      </c>
      <c r="G259" s="46">
        <v>12000000</v>
      </c>
      <c r="H259" s="46">
        <v>12000000</v>
      </c>
      <c r="I259" s="46">
        <v>12000000</v>
      </c>
      <c r="J259" s="46">
        <v>0</v>
      </c>
      <c r="K259" s="46">
        <v>0</v>
      </c>
      <c r="L259" s="46">
        <v>0</v>
      </c>
      <c r="M259" s="46">
        <v>11925456.300000001</v>
      </c>
      <c r="N259" s="46">
        <v>11925456.300000001</v>
      </c>
      <c r="O259" s="46">
        <v>74543.7</v>
      </c>
      <c r="P259" s="78">
        <f t="shared" si="8"/>
        <v>0.99378802500000007</v>
      </c>
      <c r="Q259" s="61"/>
      <c r="R259" s="61"/>
      <c r="S259" s="62"/>
      <c r="T259" s="62"/>
      <c r="U259" s="62"/>
      <c r="V259" s="62"/>
      <c r="W259" s="62"/>
      <c r="X259" s="63"/>
    </row>
    <row r="260" spans="1:24" ht="14.4" x14ac:dyDescent="0.2">
      <c r="A260" s="47" t="s">
        <v>691</v>
      </c>
      <c r="B260" s="47" t="s">
        <v>692</v>
      </c>
      <c r="C260" s="74" t="str">
        <f t="shared" si="7"/>
        <v>21375102 MUSEO NACIONAL DE COSTA RICA</v>
      </c>
      <c r="D260" s="47" t="s">
        <v>685</v>
      </c>
      <c r="E260" s="47" t="s">
        <v>220</v>
      </c>
      <c r="F260" s="47" t="s">
        <v>221</v>
      </c>
      <c r="G260" s="46">
        <v>431229000</v>
      </c>
      <c r="H260" s="46">
        <v>432188935</v>
      </c>
      <c r="I260" s="46">
        <v>432188935</v>
      </c>
      <c r="J260" s="46">
        <v>0</v>
      </c>
      <c r="K260" s="46">
        <v>0</v>
      </c>
      <c r="L260" s="46">
        <v>0</v>
      </c>
      <c r="M260" s="46">
        <v>429253648.5</v>
      </c>
      <c r="N260" s="46">
        <v>338166955.88</v>
      </c>
      <c r="O260" s="46">
        <v>2935286.5</v>
      </c>
      <c r="P260" s="78">
        <f t="shared" si="8"/>
        <v>0.99320832565970252</v>
      </c>
      <c r="Q260" s="61"/>
      <c r="R260" s="61"/>
      <c r="S260" s="62"/>
      <c r="T260" s="62"/>
      <c r="U260" s="62"/>
      <c r="V260" s="62"/>
      <c r="W260" s="62"/>
      <c r="X260" s="63"/>
    </row>
    <row r="261" spans="1:24" ht="14.4" x14ac:dyDescent="0.2">
      <c r="A261" s="47" t="s">
        <v>691</v>
      </c>
      <c r="B261" s="47" t="s">
        <v>692</v>
      </c>
      <c r="C261" s="74" t="str">
        <f t="shared" si="7"/>
        <v>21375102 MUSEO NACIONAL DE COSTA RICA</v>
      </c>
      <c r="D261" s="47" t="s">
        <v>685</v>
      </c>
      <c r="E261" s="47" t="s">
        <v>222</v>
      </c>
      <c r="F261" s="47" t="s">
        <v>223</v>
      </c>
      <c r="G261" s="46">
        <v>58555000</v>
      </c>
      <c r="H261" s="46">
        <v>78638865</v>
      </c>
      <c r="I261" s="46">
        <v>78638865</v>
      </c>
      <c r="J261" s="46">
        <v>0</v>
      </c>
      <c r="K261" s="46">
        <v>0</v>
      </c>
      <c r="L261" s="46">
        <v>0</v>
      </c>
      <c r="M261" s="46">
        <v>74111008.200000003</v>
      </c>
      <c r="N261" s="46">
        <v>74111008.200000003</v>
      </c>
      <c r="O261" s="46">
        <v>4527856.8</v>
      </c>
      <c r="P261" s="78">
        <f t="shared" si="8"/>
        <v>0.94242214965844184</v>
      </c>
      <c r="Q261" s="61"/>
      <c r="R261" s="61"/>
      <c r="S261" s="62"/>
      <c r="T261" s="62"/>
      <c r="U261" s="62"/>
      <c r="V261" s="62"/>
      <c r="W261" s="62"/>
      <c r="X261" s="63"/>
    </row>
    <row r="262" spans="1:24" ht="14.4" x14ac:dyDescent="0.2">
      <c r="A262" s="47" t="s">
        <v>691</v>
      </c>
      <c r="B262" s="47" t="s">
        <v>692</v>
      </c>
      <c r="C262" s="74" t="str">
        <f t="shared" ref="C262:C325" si="9">+CONCATENATE(A262," ",B262)</f>
        <v>21375102 MUSEO NACIONAL DE COSTA RICA</v>
      </c>
      <c r="D262" s="47" t="s">
        <v>685</v>
      </c>
      <c r="E262" s="47" t="s">
        <v>224</v>
      </c>
      <c r="F262" s="47" t="s">
        <v>225</v>
      </c>
      <c r="G262" s="46">
        <v>24195000</v>
      </c>
      <c r="H262" s="46">
        <v>39564650</v>
      </c>
      <c r="I262" s="46">
        <v>39564650</v>
      </c>
      <c r="J262" s="46">
        <v>0</v>
      </c>
      <c r="K262" s="46">
        <v>0</v>
      </c>
      <c r="L262" s="46">
        <v>0</v>
      </c>
      <c r="M262" s="46">
        <v>36587236.859999999</v>
      </c>
      <c r="N262" s="46">
        <v>36587236.859999999</v>
      </c>
      <c r="O262" s="46">
        <v>2977413.14</v>
      </c>
      <c r="P262" s="78">
        <f t="shared" ref="P262:P325" si="10">+IFERROR(M262/H262,0)</f>
        <v>0.92474562165973917</v>
      </c>
      <c r="Q262" s="61"/>
      <c r="R262" s="61"/>
      <c r="S262" s="62"/>
      <c r="T262" s="62"/>
      <c r="U262" s="62"/>
      <c r="V262" s="62"/>
      <c r="W262" s="62"/>
      <c r="X262" s="63"/>
    </row>
    <row r="263" spans="1:24" ht="14.4" x14ac:dyDescent="0.2">
      <c r="A263" s="47" t="s">
        <v>691</v>
      </c>
      <c r="B263" s="47" t="s">
        <v>692</v>
      </c>
      <c r="C263" s="74" t="str">
        <f t="shared" si="9"/>
        <v>21375102 MUSEO NACIONAL DE COSTA RICA</v>
      </c>
      <c r="D263" s="47" t="s">
        <v>685</v>
      </c>
      <c r="E263" s="47" t="s">
        <v>226</v>
      </c>
      <c r="F263" s="47" t="s">
        <v>227</v>
      </c>
      <c r="G263" s="46">
        <v>945000</v>
      </c>
      <c r="H263" s="46">
        <v>1945000</v>
      </c>
      <c r="I263" s="46">
        <v>1945000</v>
      </c>
      <c r="J263" s="46">
        <v>0</v>
      </c>
      <c r="K263" s="46">
        <v>0</v>
      </c>
      <c r="L263" s="46">
        <v>0</v>
      </c>
      <c r="M263" s="46">
        <v>1945000</v>
      </c>
      <c r="N263" s="46">
        <v>1945000</v>
      </c>
      <c r="O263" s="46">
        <v>0</v>
      </c>
      <c r="P263" s="78">
        <f t="shared" si="10"/>
        <v>1</v>
      </c>
      <c r="Q263" s="61"/>
      <c r="R263" s="61"/>
      <c r="S263" s="62"/>
      <c r="T263" s="62"/>
      <c r="U263" s="62"/>
      <c r="V263" s="62"/>
      <c r="W263" s="62"/>
      <c r="X263" s="63"/>
    </row>
    <row r="264" spans="1:24" ht="14.4" x14ac:dyDescent="0.2">
      <c r="A264" s="47" t="s">
        <v>691</v>
      </c>
      <c r="B264" s="47" t="s">
        <v>692</v>
      </c>
      <c r="C264" s="74" t="str">
        <f t="shared" si="9"/>
        <v>21375102 MUSEO NACIONAL DE COSTA RICA</v>
      </c>
      <c r="D264" s="47" t="s">
        <v>685</v>
      </c>
      <c r="E264" s="47" t="s">
        <v>228</v>
      </c>
      <c r="F264" s="47" t="s">
        <v>229</v>
      </c>
      <c r="G264" s="46">
        <v>23250000</v>
      </c>
      <c r="H264" s="46">
        <v>37619650</v>
      </c>
      <c r="I264" s="46">
        <v>37619650</v>
      </c>
      <c r="J264" s="46">
        <v>0</v>
      </c>
      <c r="K264" s="46">
        <v>0</v>
      </c>
      <c r="L264" s="46">
        <v>0</v>
      </c>
      <c r="M264" s="46">
        <v>34642236.859999999</v>
      </c>
      <c r="N264" s="46">
        <v>34642236.859999999</v>
      </c>
      <c r="O264" s="46">
        <v>2977413.14</v>
      </c>
      <c r="P264" s="78">
        <f t="shared" si="10"/>
        <v>0.92085484208385771</v>
      </c>
      <c r="Q264" s="61"/>
      <c r="R264" s="61"/>
      <c r="S264" s="62"/>
      <c r="T264" s="62"/>
      <c r="U264" s="62"/>
      <c r="V264" s="62"/>
      <c r="W264" s="62"/>
      <c r="X264" s="63"/>
    </row>
    <row r="265" spans="1:24" ht="14.4" x14ac:dyDescent="0.2">
      <c r="A265" s="47" t="s">
        <v>691</v>
      </c>
      <c r="B265" s="47" t="s">
        <v>692</v>
      </c>
      <c r="C265" s="74" t="str">
        <f t="shared" si="9"/>
        <v>21375102 MUSEO NACIONAL DE COSTA RICA</v>
      </c>
      <c r="D265" s="47" t="s">
        <v>685</v>
      </c>
      <c r="E265" s="47" t="s">
        <v>234</v>
      </c>
      <c r="F265" s="47" t="s">
        <v>235</v>
      </c>
      <c r="G265" s="46">
        <v>58000000</v>
      </c>
      <c r="H265" s="46">
        <v>43191574</v>
      </c>
      <c r="I265" s="46">
        <v>43191574</v>
      </c>
      <c r="J265" s="46">
        <v>0</v>
      </c>
      <c r="K265" s="46">
        <v>0</v>
      </c>
      <c r="L265" s="46">
        <v>0</v>
      </c>
      <c r="M265" s="46">
        <v>43191573.030000001</v>
      </c>
      <c r="N265" s="46">
        <v>43191573.030000001</v>
      </c>
      <c r="O265" s="46">
        <v>0.97</v>
      </c>
      <c r="P265" s="78">
        <f t="shared" si="10"/>
        <v>0.99999997754191594</v>
      </c>
      <c r="Q265" s="61"/>
      <c r="R265" s="61"/>
      <c r="S265" s="62"/>
      <c r="T265" s="62"/>
      <c r="U265" s="62"/>
      <c r="V265" s="62"/>
      <c r="W265" s="62"/>
      <c r="X265" s="63"/>
    </row>
    <row r="266" spans="1:24" ht="14.4" x14ac:dyDescent="0.2">
      <c r="A266" s="47" t="s">
        <v>691</v>
      </c>
      <c r="B266" s="47" t="s">
        <v>692</v>
      </c>
      <c r="C266" s="74" t="str">
        <f t="shared" si="9"/>
        <v>21375102 MUSEO NACIONAL DE COSTA RICA</v>
      </c>
      <c r="D266" s="47" t="s">
        <v>685</v>
      </c>
      <c r="E266" s="47" t="s">
        <v>236</v>
      </c>
      <c r="F266" s="47" t="s">
        <v>237</v>
      </c>
      <c r="G266" s="46">
        <v>58000000</v>
      </c>
      <c r="H266" s="46">
        <v>43191574</v>
      </c>
      <c r="I266" s="46">
        <v>43191574</v>
      </c>
      <c r="J266" s="46">
        <v>0</v>
      </c>
      <c r="K266" s="46">
        <v>0</v>
      </c>
      <c r="L266" s="46">
        <v>0</v>
      </c>
      <c r="M266" s="46">
        <v>43191573.030000001</v>
      </c>
      <c r="N266" s="46">
        <v>43191573.030000001</v>
      </c>
      <c r="O266" s="46">
        <v>0.97</v>
      </c>
      <c r="P266" s="78">
        <f t="shared" si="10"/>
        <v>0.99999997754191594</v>
      </c>
      <c r="Q266" s="61"/>
      <c r="R266" s="61"/>
      <c r="S266" s="62"/>
      <c r="T266" s="62"/>
      <c r="U266" s="62"/>
      <c r="V266" s="62"/>
      <c r="W266" s="62"/>
      <c r="X266" s="63"/>
    </row>
    <row r="267" spans="1:24" ht="14.4" x14ac:dyDescent="0.2">
      <c r="A267" s="47" t="s">
        <v>691</v>
      </c>
      <c r="B267" s="47" t="s">
        <v>692</v>
      </c>
      <c r="C267" s="74" t="str">
        <f t="shared" si="9"/>
        <v>21375102 MUSEO NACIONAL DE COSTA RICA</v>
      </c>
      <c r="D267" s="47" t="s">
        <v>685</v>
      </c>
      <c r="E267" s="47" t="s">
        <v>238</v>
      </c>
      <c r="F267" s="47" t="s">
        <v>239</v>
      </c>
      <c r="G267" s="46">
        <v>22766920</v>
      </c>
      <c r="H267" s="46">
        <v>22766920</v>
      </c>
      <c r="I267" s="46">
        <v>22766920</v>
      </c>
      <c r="J267" s="46">
        <v>0</v>
      </c>
      <c r="K267" s="46">
        <v>0</v>
      </c>
      <c r="L267" s="46">
        <v>0</v>
      </c>
      <c r="M267" s="46">
        <v>20908586.09</v>
      </c>
      <c r="N267" s="46">
        <v>20908586.09</v>
      </c>
      <c r="O267" s="46">
        <v>1858333.91</v>
      </c>
      <c r="P267" s="78">
        <f t="shared" si="10"/>
        <v>0.91837569991900525</v>
      </c>
      <c r="Q267" s="61"/>
      <c r="R267" s="61"/>
      <c r="S267" s="62"/>
      <c r="T267" s="62"/>
      <c r="U267" s="62"/>
      <c r="V267" s="62"/>
      <c r="W267" s="62"/>
      <c r="X267" s="63"/>
    </row>
    <row r="268" spans="1:24" ht="14.4" x14ac:dyDescent="0.2">
      <c r="A268" s="47" t="s">
        <v>691</v>
      </c>
      <c r="B268" s="47" t="s">
        <v>692</v>
      </c>
      <c r="C268" s="74" t="str">
        <f t="shared" si="9"/>
        <v>21375102 MUSEO NACIONAL DE COSTA RICA</v>
      </c>
      <c r="D268" s="47" t="s">
        <v>685</v>
      </c>
      <c r="E268" s="47" t="s">
        <v>240</v>
      </c>
      <c r="F268" s="47" t="s">
        <v>241</v>
      </c>
      <c r="G268" s="46">
        <v>16266920</v>
      </c>
      <c r="H268" s="46">
        <v>16266920</v>
      </c>
      <c r="I268" s="46">
        <v>16266920</v>
      </c>
      <c r="J268" s="46">
        <v>0</v>
      </c>
      <c r="K268" s="46">
        <v>0</v>
      </c>
      <c r="L268" s="46">
        <v>0</v>
      </c>
      <c r="M268" s="46">
        <v>14452879.140000001</v>
      </c>
      <c r="N268" s="46">
        <v>14452879.140000001</v>
      </c>
      <c r="O268" s="46">
        <v>1814040.86</v>
      </c>
      <c r="P268" s="78">
        <f t="shared" si="10"/>
        <v>0.88848283141492057</v>
      </c>
      <c r="Q268" s="61"/>
      <c r="R268" s="61"/>
      <c r="S268" s="62"/>
      <c r="T268" s="62"/>
      <c r="U268" s="62"/>
      <c r="V268" s="62"/>
      <c r="W268" s="62"/>
      <c r="X268" s="63"/>
    </row>
    <row r="269" spans="1:24" ht="14.4" x14ac:dyDescent="0.2">
      <c r="A269" s="47" t="s">
        <v>691</v>
      </c>
      <c r="B269" s="47" t="s">
        <v>692</v>
      </c>
      <c r="C269" s="74" t="str">
        <f t="shared" si="9"/>
        <v>21375102 MUSEO NACIONAL DE COSTA RICA</v>
      </c>
      <c r="D269" s="47" t="s">
        <v>685</v>
      </c>
      <c r="E269" s="47" t="s">
        <v>242</v>
      </c>
      <c r="F269" s="47" t="s">
        <v>243</v>
      </c>
      <c r="G269" s="46">
        <v>6500000</v>
      </c>
      <c r="H269" s="46">
        <v>6500000</v>
      </c>
      <c r="I269" s="46">
        <v>6500000</v>
      </c>
      <c r="J269" s="46">
        <v>0</v>
      </c>
      <c r="K269" s="46">
        <v>0</v>
      </c>
      <c r="L269" s="46">
        <v>0</v>
      </c>
      <c r="M269" s="46">
        <v>6455706.9500000002</v>
      </c>
      <c r="N269" s="46">
        <v>6455706.9500000002</v>
      </c>
      <c r="O269" s="46">
        <v>44293.05</v>
      </c>
      <c r="P269" s="78">
        <f t="shared" si="10"/>
        <v>0.99318568461538459</v>
      </c>
      <c r="Q269" s="61"/>
      <c r="R269" s="61"/>
      <c r="S269" s="62"/>
      <c r="T269" s="62"/>
      <c r="U269" s="62"/>
      <c r="V269" s="62"/>
      <c r="W269" s="62"/>
      <c r="X269" s="63"/>
    </row>
    <row r="270" spans="1:24" ht="14.4" x14ac:dyDescent="0.2">
      <c r="A270" s="47" t="s">
        <v>691</v>
      </c>
      <c r="B270" s="47" t="s">
        <v>692</v>
      </c>
      <c r="C270" s="74" t="str">
        <f t="shared" si="9"/>
        <v>21375102 MUSEO NACIONAL DE COSTA RICA</v>
      </c>
      <c r="D270" s="47" t="s">
        <v>685</v>
      </c>
      <c r="E270" s="47" t="s">
        <v>246</v>
      </c>
      <c r="F270" s="47" t="s">
        <v>247</v>
      </c>
      <c r="G270" s="46">
        <v>65360000</v>
      </c>
      <c r="H270" s="46">
        <v>84860000</v>
      </c>
      <c r="I270" s="46">
        <v>84860000</v>
      </c>
      <c r="J270" s="46">
        <v>0</v>
      </c>
      <c r="K270" s="46">
        <v>0</v>
      </c>
      <c r="L270" s="46">
        <v>0</v>
      </c>
      <c r="M270" s="46">
        <v>75436430.359999999</v>
      </c>
      <c r="N270" s="46">
        <v>75436430.359999999</v>
      </c>
      <c r="O270" s="46">
        <v>9423569.6400000006</v>
      </c>
      <c r="P270" s="78">
        <f t="shared" si="10"/>
        <v>0.88895157152957816</v>
      </c>
      <c r="Q270" s="61"/>
      <c r="R270" s="61"/>
      <c r="S270" s="62"/>
      <c r="T270" s="62"/>
      <c r="U270" s="62"/>
      <c r="V270" s="62"/>
      <c r="W270" s="62"/>
      <c r="X270" s="63"/>
    </row>
    <row r="271" spans="1:24" ht="14.4" x14ac:dyDescent="0.2">
      <c r="A271" s="47" t="s">
        <v>691</v>
      </c>
      <c r="B271" s="47" t="s">
        <v>692</v>
      </c>
      <c r="C271" s="74" t="str">
        <f t="shared" si="9"/>
        <v>21375102 MUSEO NACIONAL DE COSTA RICA</v>
      </c>
      <c r="D271" s="47" t="s">
        <v>685</v>
      </c>
      <c r="E271" s="47" t="s">
        <v>248</v>
      </c>
      <c r="F271" s="47" t="s">
        <v>249</v>
      </c>
      <c r="G271" s="46">
        <v>6000000</v>
      </c>
      <c r="H271" s="46">
        <v>26000000</v>
      </c>
      <c r="I271" s="46">
        <v>26000000</v>
      </c>
      <c r="J271" s="46">
        <v>0</v>
      </c>
      <c r="K271" s="46">
        <v>0</v>
      </c>
      <c r="L271" s="46">
        <v>0</v>
      </c>
      <c r="M271" s="46">
        <v>24843145.899999999</v>
      </c>
      <c r="N271" s="46">
        <v>24843145.899999999</v>
      </c>
      <c r="O271" s="46">
        <v>1156854.1000000001</v>
      </c>
      <c r="P271" s="78">
        <f t="shared" si="10"/>
        <v>0.95550561153846147</v>
      </c>
      <c r="Q271" s="61"/>
      <c r="R271" s="61"/>
      <c r="S271" s="62"/>
      <c r="T271" s="62"/>
      <c r="U271" s="62"/>
      <c r="V271" s="62"/>
      <c r="W271" s="62"/>
      <c r="X271" s="63"/>
    </row>
    <row r="272" spans="1:24" ht="14.4" x14ac:dyDescent="0.2">
      <c r="A272" s="47" t="s">
        <v>691</v>
      </c>
      <c r="B272" s="47" t="s">
        <v>692</v>
      </c>
      <c r="C272" s="74" t="str">
        <f t="shared" si="9"/>
        <v>21375102 MUSEO NACIONAL DE COSTA RICA</v>
      </c>
      <c r="D272" s="47" t="s">
        <v>685</v>
      </c>
      <c r="E272" s="47" t="s">
        <v>250</v>
      </c>
      <c r="F272" s="47" t="s">
        <v>251</v>
      </c>
      <c r="G272" s="46">
        <v>2760000</v>
      </c>
      <c r="H272" s="46">
        <v>2760000</v>
      </c>
      <c r="I272" s="46">
        <v>2760000</v>
      </c>
      <c r="J272" s="46">
        <v>0</v>
      </c>
      <c r="K272" s="46">
        <v>0</v>
      </c>
      <c r="L272" s="46">
        <v>0</v>
      </c>
      <c r="M272" s="46">
        <v>2502939.23</v>
      </c>
      <c r="N272" s="46">
        <v>2502939.23</v>
      </c>
      <c r="O272" s="46">
        <v>257060.77</v>
      </c>
      <c r="P272" s="78">
        <f t="shared" si="10"/>
        <v>0.90686203985507241</v>
      </c>
      <c r="Q272" s="61"/>
      <c r="R272" s="61"/>
      <c r="S272" s="62"/>
      <c r="T272" s="62"/>
      <c r="U272" s="62"/>
      <c r="V272" s="62"/>
      <c r="W272" s="62"/>
      <c r="X272" s="63"/>
    </row>
    <row r="273" spans="1:24" ht="14.4" x14ac:dyDescent="0.2">
      <c r="A273" s="47" t="s">
        <v>691</v>
      </c>
      <c r="B273" s="47" t="s">
        <v>692</v>
      </c>
      <c r="C273" s="74" t="str">
        <f t="shared" si="9"/>
        <v>21375102 MUSEO NACIONAL DE COSTA RICA</v>
      </c>
      <c r="D273" s="47" t="s">
        <v>685</v>
      </c>
      <c r="E273" s="47" t="s">
        <v>252</v>
      </c>
      <c r="F273" s="47" t="s">
        <v>253</v>
      </c>
      <c r="G273" s="46">
        <v>6750000</v>
      </c>
      <c r="H273" s="46">
        <v>1300000</v>
      </c>
      <c r="I273" s="46">
        <v>1300000</v>
      </c>
      <c r="J273" s="46">
        <v>0</v>
      </c>
      <c r="K273" s="46">
        <v>0</v>
      </c>
      <c r="L273" s="46">
        <v>0</v>
      </c>
      <c r="M273" s="46">
        <v>936852.94</v>
      </c>
      <c r="N273" s="46">
        <v>936852.94</v>
      </c>
      <c r="O273" s="46">
        <v>363147.06</v>
      </c>
      <c r="P273" s="78">
        <f t="shared" si="10"/>
        <v>0.7206561076923077</v>
      </c>
      <c r="Q273" s="61"/>
      <c r="R273" s="61"/>
      <c r="S273" s="62"/>
      <c r="T273" s="62"/>
      <c r="U273" s="62"/>
      <c r="V273" s="62"/>
      <c r="W273" s="62"/>
      <c r="X273" s="63"/>
    </row>
    <row r="274" spans="1:24" ht="14.4" x14ac:dyDescent="0.2">
      <c r="A274" s="47" t="s">
        <v>691</v>
      </c>
      <c r="B274" s="47" t="s">
        <v>692</v>
      </c>
      <c r="C274" s="74" t="str">
        <f t="shared" si="9"/>
        <v>21375102 MUSEO NACIONAL DE COSTA RICA</v>
      </c>
      <c r="D274" s="47" t="s">
        <v>685</v>
      </c>
      <c r="E274" s="47" t="s">
        <v>254</v>
      </c>
      <c r="F274" s="47" t="s">
        <v>255</v>
      </c>
      <c r="G274" s="46">
        <v>9000000</v>
      </c>
      <c r="H274" s="46">
        <v>9000000</v>
      </c>
      <c r="I274" s="46">
        <v>9000000</v>
      </c>
      <c r="J274" s="46">
        <v>0</v>
      </c>
      <c r="K274" s="46">
        <v>0</v>
      </c>
      <c r="L274" s="46">
        <v>0</v>
      </c>
      <c r="M274" s="46">
        <v>6457046.2400000002</v>
      </c>
      <c r="N274" s="46">
        <v>6457046.2400000002</v>
      </c>
      <c r="O274" s="46">
        <v>2542953.7599999998</v>
      </c>
      <c r="P274" s="78">
        <f t="shared" si="10"/>
        <v>0.71744958222222222</v>
      </c>
      <c r="Q274" s="61"/>
      <c r="R274" s="61"/>
      <c r="S274" s="62"/>
      <c r="T274" s="62"/>
      <c r="U274" s="62"/>
      <c r="V274" s="62"/>
      <c r="W274" s="62"/>
      <c r="X274" s="63"/>
    </row>
    <row r="275" spans="1:24" ht="14.4" x14ac:dyDescent="0.2">
      <c r="A275" s="47" t="s">
        <v>691</v>
      </c>
      <c r="B275" s="47" t="s">
        <v>692</v>
      </c>
      <c r="C275" s="74" t="str">
        <f t="shared" si="9"/>
        <v>21375102 MUSEO NACIONAL DE COSTA RICA</v>
      </c>
      <c r="D275" s="47" t="s">
        <v>685</v>
      </c>
      <c r="E275" s="47" t="s">
        <v>256</v>
      </c>
      <c r="F275" s="47" t="s">
        <v>257</v>
      </c>
      <c r="G275" s="46">
        <v>7000000</v>
      </c>
      <c r="H275" s="46">
        <v>7000000</v>
      </c>
      <c r="I275" s="46">
        <v>7000000</v>
      </c>
      <c r="J275" s="46">
        <v>0</v>
      </c>
      <c r="K275" s="46">
        <v>0</v>
      </c>
      <c r="L275" s="46">
        <v>0</v>
      </c>
      <c r="M275" s="46">
        <v>6508457.5199999996</v>
      </c>
      <c r="N275" s="46">
        <v>6508457.5199999996</v>
      </c>
      <c r="O275" s="46">
        <v>491542.48</v>
      </c>
      <c r="P275" s="78">
        <f t="shared" si="10"/>
        <v>0.92977964571428562</v>
      </c>
      <c r="Q275" s="61"/>
      <c r="R275" s="61"/>
      <c r="S275" s="62"/>
      <c r="T275" s="62"/>
      <c r="U275" s="62"/>
      <c r="V275" s="62"/>
      <c r="W275" s="62"/>
      <c r="X275" s="63"/>
    </row>
    <row r="276" spans="1:24" ht="14.4" x14ac:dyDescent="0.2">
      <c r="A276" s="47" t="s">
        <v>691</v>
      </c>
      <c r="B276" s="47" t="s">
        <v>692</v>
      </c>
      <c r="C276" s="74" t="str">
        <f t="shared" si="9"/>
        <v>21375102 MUSEO NACIONAL DE COSTA RICA</v>
      </c>
      <c r="D276" s="47" t="s">
        <v>685</v>
      </c>
      <c r="E276" s="47" t="s">
        <v>258</v>
      </c>
      <c r="F276" s="47" t="s">
        <v>259</v>
      </c>
      <c r="G276" s="46">
        <v>18000000</v>
      </c>
      <c r="H276" s="46">
        <v>22950000</v>
      </c>
      <c r="I276" s="46">
        <v>22950000</v>
      </c>
      <c r="J276" s="46">
        <v>0</v>
      </c>
      <c r="K276" s="46">
        <v>0</v>
      </c>
      <c r="L276" s="46">
        <v>0</v>
      </c>
      <c r="M276" s="46">
        <v>19593179.789999999</v>
      </c>
      <c r="N276" s="46">
        <v>19593179.789999999</v>
      </c>
      <c r="O276" s="46">
        <v>3356820.21</v>
      </c>
      <c r="P276" s="78">
        <f t="shared" si="10"/>
        <v>0.85373332418300651</v>
      </c>
      <c r="Q276" s="61"/>
      <c r="R276" s="61"/>
      <c r="S276" s="62"/>
      <c r="T276" s="62"/>
      <c r="U276" s="62"/>
      <c r="V276" s="62"/>
      <c r="W276" s="62"/>
      <c r="X276" s="63"/>
    </row>
    <row r="277" spans="1:24" ht="14.4" x14ac:dyDescent="0.2">
      <c r="A277" s="47" t="s">
        <v>691</v>
      </c>
      <c r="B277" s="47" t="s">
        <v>692</v>
      </c>
      <c r="C277" s="74" t="str">
        <f t="shared" si="9"/>
        <v>21375102 MUSEO NACIONAL DE COSTA RICA</v>
      </c>
      <c r="D277" s="47" t="s">
        <v>685</v>
      </c>
      <c r="E277" s="47" t="s">
        <v>260</v>
      </c>
      <c r="F277" s="47" t="s">
        <v>261</v>
      </c>
      <c r="G277" s="46">
        <v>15000000</v>
      </c>
      <c r="H277" s="46">
        <v>15000000</v>
      </c>
      <c r="I277" s="46">
        <v>15000000</v>
      </c>
      <c r="J277" s="46">
        <v>0</v>
      </c>
      <c r="K277" s="46">
        <v>0</v>
      </c>
      <c r="L277" s="46">
        <v>0</v>
      </c>
      <c r="M277" s="46">
        <v>13794768.74</v>
      </c>
      <c r="N277" s="46">
        <v>13794768.74</v>
      </c>
      <c r="O277" s="46">
        <v>1205231.26</v>
      </c>
      <c r="P277" s="78">
        <f t="shared" si="10"/>
        <v>0.91965124933333331</v>
      </c>
      <c r="Q277" s="61"/>
      <c r="R277" s="61"/>
      <c r="S277" s="62"/>
      <c r="T277" s="62"/>
      <c r="U277" s="62"/>
      <c r="V277" s="62"/>
      <c r="W277" s="62"/>
      <c r="X277" s="63"/>
    </row>
    <row r="278" spans="1:24" ht="14.4" x14ac:dyDescent="0.2">
      <c r="A278" s="47" t="s">
        <v>691</v>
      </c>
      <c r="B278" s="47" t="s">
        <v>692</v>
      </c>
      <c r="C278" s="74" t="str">
        <f t="shared" si="9"/>
        <v>21375102 MUSEO NACIONAL DE COSTA RICA</v>
      </c>
      <c r="D278" s="47" t="s">
        <v>685</v>
      </c>
      <c r="E278" s="47" t="s">
        <v>262</v>
      </c>
      <c r="F278" s="47" t="s">
        <v>263</v>
      </c>
      <c r="G278" s="46">
        <v>850000</v>
      </c>
      <c r="H278" s="46">
        <v>850000</v>
      </c>
      <c r="I278" s="46">
        <v>850000</v>
      </c>
      <c r="J278" s="46">
        <v>0</v>
      </c>
      <c r="K278" s="46">
        <v>0</v>
      </c>
      <c r="L278" s="46">
        <v>0</v>
      </c>
      <c r="M278" s="46">
        <v>800040</v>
      </c>
      <c r="N278" s="46">
        <v>800040</v>
      </c>
      <c r="O278" s="46">
        <v>49960</v>
      </c>
      <c r="P278" s="78">
        <f t="shared" si="10"/>
        <v>0.94122352941176468</v>
      </c>
      <c r="Q278" s="61"/>
      <c r="R278" s="61"/>
      <c r="S278" s="62"/>
      <c r="T278" s="62"/>
      <c r="U278" s="62"/>
      <c r="V278" s="62"/>
      <c r="W278" s="62"/>
      <c r="X278" s="63"/>
    </row>
    <row r="279" spans="1:24" ht="14.4" x14ac:dyDescent="0.2">
      <c r="A279" s="47" t="s">
        <v>691</v>
      </c>
      <c r="B279" s="47" t="s">
        <v>692</v>
      </c>
      <c r="C279" s="74" t="str">
        <f t="shared" si="9"/>
        <v>21375102 MUSEO NACIONAL DE COSTA RICA</v>
      </c>
      <c r="D279" s="47" t="s">
        <v>685</v>
      </c>
      <c r="E279" s="47" t="s">
        <v>264</v>
      </c>
      <c r="F279" s="47" t="s">
        <v>265</v>
      </c>
      <c r="G279" s="46">
        <v>600000</v>
      </c>
      <c r="H279" s="46">
        <v>500000</v>
      </c>
      <c r="I279" s="46">
        <v>500000</v>
      </c>
      <c r="J279" s="46">
        <v>0</v>
      </c>
      <c r="K279" s="46">
        <v>0</v>
      </c>
      <c r="L279" s="46">
        <v>0</v>
      </c>
      <c r="M279" s="46">
        <v>500000</v>
      </c>
      <c r="N279" s="46">
        <v>500000</v>
      </c>
      <c r="O279" s="46">
        <v>0</v>
      </c>
      <c r="P279" s="78">
        <f t="shared" si="10"/>
        <v>1</v>
      </c>
      <c r="Q279" s="61"/>
      <c r="R279" s="61"/>
      <c r="S279" s="62"/>
      <c r="T279" s="62"/>
      <c r="U279" s="62"/>
      <c r="V279" s="62"/>
      <c r="W279" s="62"/>
      <c r="X279" s="63"/>
    </row>
    <row r="280" spans="1:24" ht="14.4" x14ac:dyDescent="0.2">
      <c r="A280" s="47" t="s">
        <v>691</v>
      </c>
      <c r="B280" s="47" t="s">
        <v>692</v>
      </c>
      <c r="C280" s="74" t="str">
        <f t="shared" si="9"/>
        <v>21375102 MUSEO NACIONAL DE COSTA RICA</v>
      </c>
      <c r="D280" s="47" t="s">
        <v>685</v>
      </c>
      <c r="E280" s="47" t="s">
        <v>268</v>
      </c>
      <c r="F280" s="47" t="s">
        <v>269</v>
      </c>
      <c r="G280" s="46">
        <v>600000</v>
      </c>
      <c r="H280" s="46">
        <v>500000</v>
      </c>
      <c r="I280" s="46">
        <v>500000</v>
      </c>
      <c r="J280" s="46">
        <v>0</v>
      </c>
      <c r="K280" s="46">
        <v>0</v>
      </c>
      <c r="L280" s="46">
        <v>0</v>
      </c>
      <c r="M280" s="46">
        <v>500000</v>
      </c>
      <c r="N280" s="46">
        <v>500000</v>
      </c>
      <c r="O280" s="46">
        <v>0</v>
      </c>
      <c r="P280" s="78">
        <f t="shared" si="10"/>
        <v>1</v>
      </c>
      <c r="Q280" s="61"/>
      <c r="R280" s="61"/>
      <c r="S280" s="62"/>
      <c r="T280" s="62"/>
      <c r="U280" s="62"/>
      <c r="V280" s="62"/>
      <c r="W280" s="62"/>
      <c r="X280" s="63"/>
    </row>
    <row r="281" spans="1:24" ht="14.4" x14ac:dyDescent="0.2">
      <c r="A281" s="47" t="s">
        <v>691</v>
      </c>
      <c r="B281" s="47" t="s">
        <v>692</v>
      </c>
      <c r="C281" s="74" t="str">
        <f t="shared" si="9"/>
        <v>21375102 MUSEO NACIONAL DE COSTA RICA</v>
      </c>
      <c r="D281" s="47" t="s">
        <v>685</v>
      </c>
      <c r="E281" s="47" t="s">
        <v>270</v>
      </c>
      <c r="F281" s="47" t="s">
        <v>271</v>
      </c>
      <c r="G281" s="46">
        <v>1650000</v>
      </c>
      <c r="H281" s="46">
        <v>1650000</v>
      </c>
      <c r="I281" s="46">
        <v>1650000</v>
      </c>
      <c r="J281" s="46">
        <v>0</v>
      </c>
      <c r="K281" s="46">
        <v>0</v>
      </c>
      <c r="L281" s="46">
        <v>0</v>
      </c>
      <c r="M281" s="46">
        <v>145870.67000000001</v>
      </c>
      <c r="N281" s="46">
        <v>145870.67000000001</v>
      </c>
      <c r="O281" s="46">
        <v>1504129.33</v>
      </c>
      <c r="P281" s="78">
        <f t="shared" si="10"/>
        <v>8.8406466666666669E-2</v>
      </c>
      <c r="Q281" s="61"/>
      <c r="R281" s="61"/>
      <c r="S281" s="62"/>
      <c r="T281" s="62"/>
      <c r="U281" s="62"/>
      <c r="V281" s="62"/>
      <c r="W281" s="62"/>
      <c r="X281" s="63"/>
    </row>
    <row r="282" spans="1:24" ht="14.4" x14ac:dyDescent="0.2">
      <c r="A282" s="47" t="s">
        <v>691</v>
      </c>
      <c r="B282" s="47" t="s">
        <v>692</v>
      </c>
      <c r="C282" s="74" t="str">
        <f t="shared" si="9"/>
        <v>21375102 MUSEO NACIONAL DE COSTA RICA</v>
      </c>
      <c r="D282" s="47" t="s">
        <v>685</v>
      </c>
      <c r="E282" s="47" t="s">
        <v>274</v>
      </c>
      <c r="F282" s="47" t="s">
        <v>275</v>
      </c>
      <c r="G282" s="46">
        <v>1500000</v>
      </c>
      <c r="H282" s="46">
        <v>1500000</v>
      </c>
      <c r="I282" s="46">
        <v>1500000</v>
      </c>
      <c r="J282" s="46">
        <v>0</v>
      </c>
      <c r="K282" s="46">
        <v>0</v>
      </c>
      <c r="L282" s="46">
        <v>0</v>
      </c>
      <c r="M282" s="46">
        <v>0</v>
      </c>
      <c r="N282" s="46">
        <v>0</v>
      </c>
      <c r="O282" s="46">
        <v>1500000</v>
      </c>
      <c r="P282" s="78">
        <f t="shared" si="10"/>
        <v>0</v>
      </c>
      <c r="Q282" s="61"/>
      <c r="R282" s="61"/>
      <c r="S282" s="62"/>
      <c r="T282" s="62"/>
      <c r="U282" s="62"/>
      <c r="V282" s="62"/>
      <c r="W282" s="62"/>
      <c r="X282" s="63"/>
    </row>
    <row r="283" spans="1:24" ht="14.4" x14ac:dyDescent="0.2">
      <c r="A283" s="47" t="s">
        <v>691</v>
      </c>
      <c r="B283" s="47" t="s">
        <v>692</v>
      </c>
      <c r="C283" s="74" t="str">
        <f t="shared" si="9"/>
        <v>21375102 MUSEO NACIONAL DE COSTA RICA</v>
      </c>
      <c r="D283" s="47" t="s">
        <v>685</v>
      </c>
      <c r="E283" s="47" t="s">
        <v>276</v>
      </c>
      <c r="F283" s="47" t="s">
        <v>277</v>
      </c>
      <c r="G283" s="46">
        <v>150000</v>
      </c>
      <c r="H283" s="46">
        <v>150000</v>
      </c>
      <c r="I283" s="46">
        <v>150000</v>
      </c>
      <c r="J283" s="46">
        <v>0</v>
      </c>
      <c r="K283" s="46">
        <v>0</v>
      </c>
      <c r="L283" s="46">
        <v>0</v>
      </c>
      <c r="M283" s="46">
        <v>145870.67000000001</v>
      </c>
      <c r="N283" s="46">
        <v>145870.67000000001</v>
      </c>
      <c r="O283" s="46">
        <v>4129.33</v>
      </c>
      <c r="P283" s="78">
        <f t="shared" si="10"/>
        <v>0.97247113333333346</v>
      </c>
      <c r="Q283" s="61"/>
      <c r="R283" s="61"/>
      <c r="S283" s="62"/>
      <c r="T283" s="62"/>
      <c r="U283" s="62"/>
      <c r="V283" s="62"/>
      <c r="W283" s="62"/>
      <c r="X283" s="63"/>
    </row>
    <row r="284" spans="1:24" ht="14.4" x14ac:dyDescent="0.2">
      <c r="A284" s="47" t="s">
        <v>691</v>
      </c>
      <c r="B284" s="47" t="s">
        <v>692</v>
      </c>
      <c r="C284" s="74" t="str">
        <f t="shared" si="9"/>
        <v>21375102 MUSEO NACIONAL DE COSTA RICA</v>
      </c>
      <c r="D284" s="47" t="s">
        <v>685</v>
      </c>
      <c r="E284" s="47" t="s">
        <v>278</v>
      </c>
      <c r="F284" s="47" t="s">
        <v>279</v>
      </c>
      <c r="G284" s="46">
        <v>101331290</v>
      </c>
      <c r="H284" s="46">
        <v>101331290</v>
      </c>
      <c r="I284" s="46">
        <v>101331290</v>
      </c>
      <c r="J284" s="46">
        <v>0</v>
      </c>
      <c r="K284" s="46">
        <v>0</v>
      </c>
      <c r="L284" s="46">
        <v>0</v>
      </c>
      <c r="M284" s="46">
        <v>92233415.890000001</v>
      </c>
      <c r="N284" s="46">
        <v>92233415.890000001</v>
      </c>
      <c r="O284" s="46">
        <v>9097874.1099999994</v>
      </c>
      <c r="P284" s="78">
        <f t="shared" si="10"/>
        <v>0.91021653716241058</v>
      </c>
      <c r="Q284" s="61"/>
      <c r="R284" s="61"/>
      <c r="S284" s="62"/>
      <c r="T284" s="62"/>
      <c r="U284" s="62"/>
      <c r="V284" s="62"/>
      <c r="W284" s="62"/>
      <c r="X284" s="63"/>
    </row>
    <row r="285" spans="1:24" ht="14.4" x14ac:dyDescent="0.2">
      <c r="A285" s="47" t="s">
        <v>691</v>
      </c>
      <c r="B285" s="47" t="s">
        <v>692</v>
      </c>
      <c r="C285" s="74" t="str">
        <f t="shared" si="9"/>
        <v>21375102 MUSEO NACIONAL DE COSTA RICA</v>
      </c>
      <c r="D285" s="47" t="s">
        <v>685</v>
      </c>
      <c r="E285" s="47" t="s">
        <v>280</v>
      </c>
      <c r="F285" s="47" t="s">
        <v>281</v>
      </c>
      <c r="G285" s="46">
        <v>24076000</v>
      </c>
      <c r="H285" s="46">
        <v>23899000</v>
      </c>
      <c r="I285" s="46">
        <v>23899000</v>
      </c>
      <c r="J285" s="46">
        <v>0</v>
      </c>
      <c r="K285" s="46">
        <v>0</v>
      </c>
      <c r="L285" s="46">
        <v>0</v>
      </c>
      <c r="M285" s="46">
        <v>21740755.609999999</v>
      </c>
      <c r="N285" s="46">
        <v>21740755.609999999</v>
      </c>
      <c r="O285" s="46">
        <v>2158244.39</v>
      </c>
      <c r="P285" s="78">
        <f t="shared" si="10"/>
        <v>0.90969310891669108</v>
      </c>
      <c r="Q285" s="61"/>
      <c r="R285" s="61"/>
      <c r="S285" s="62"/>
      <c r="T285" s="62"/>
      <c r="U285" s="62"/>
      <c r="V285" s="62"/>
      <c r="W285" s="62"/>
      <c r="X285" s="63"/>
    </row>
    <row r="286" spans="1:24" ht="14.4" x14ac:dyDescent="0.2">
      <c r="A286" s="47" t="s">
        <v>691</v>
      </c>
      <c r="B286" s="47" t="s">
        <v>692</v>
      </c>
      <c r="C286" s="74" t="str">
        <f t="shared" si="9"/>
        <v>21375102 MUSEO NACIONAL DE COSTA RICA</v>
      </c>
      <c r="D286" s="47" t="s">
        <v>685</v>
      </c>
      <c r="E286" s="47" t="s">
        <v>282</v>
      </c>
      <c r="F286" s="47" t="s">
        <v>283</v>
      </c>
      <c r="G286" s="46">
        <v>14250000</v>
      </c>
      <c r="H286" s="46">
        <v>14250000</v>
      </c>
      <c r="I286" s="46">
        <v>14250000</v>
      </c>
      <c r="J286" s="46">
        <v>0</v>
      </c>
      <c r="K286" s="46">
        <v>0</v>
      </c>
      <c r="L286" s="46">
        <v>0</v>
      </c>
      <c r="M286" s="46">
        <v>12549508.99</v>
      </c>
      <c r="N286" s="46">
        <v>12549508.99</v>
      </c>
      <c r="O286" s="46">
        <v>1700491.01</v>
      </c>
      <c r="P286" s="78">
        <f t="shared" si="10"/>
        <v>0.88066729754385964</v>
      </c>
      <c r="Q286" s="61"/>
      <c r="R286" s="61"/>
      <c r="S286" s="62"/>
      <c r="T286" s="62"/>
      <c r="U286" s="62"/>
      <c r="V286" s="62"/>
      <c r="W286" s="62"/>
      <c r="X286" s="63"/>
    </row>
    <row r="287" spans="1:24" ht="14.4" x14ac:dyDescent="0.2">
      <c r="A287" s="47" t="s">
        <v>691</v>
      </c>
      <c r="B287" s="47" t="s">
        <v>692</v>
      </c>
      <c r="C287" s="74" t="str">
        <f t="shared" si="9"/>
        <v>21375102 MUSEO NACIONAL DE COSTA RICA</v>
      </c>
      <c r="D287" s="47" t="s">
        <v>685</v>
      </c>
      <c r="E287" s="47" t="s">
        <v>284</v>
      </c>
      <c r="F287" s="47" t="s">
        <v>285</v>
      </c>
      <c r="G287" s="46">
        <v>950000</v>
      </c>
      <c r="H287" s="46">
        <v>950000</v>
      </c>
      <c r="I287" s="46">
        <v>950000</v>
      </c>
      <c r="J287" s="46">
        <v>0</v>
      </c>
      <c r="K287" s="46">
        <v>0</v>
      </c>
      <c r="L287" s="46">
        <v>0</v>
      </c>
      <c r="M287" s="46">
        <v>945821.04</v>
      </c>
      <c r="N287" s="46">
        <v>945821.04</v>
      </c>
      <c r="O287" s="46">
        <v>4178.96</v>
      </c>
      <c r="P287" s="78">
        <f t="shared" si="10"/>
        <v>0.99560109473684211</v>
      </c>
      <c r="Q287" s="61"/>
      <c r="R287" s="61"/>
      <c r="S287" s="62"/>
      <c r="T287" s="62"/>
      <c r="U287" s="62"/>
      <c r="V287" s="62"/>
      <c r="W287" s="62"/>
      <c r="X287" s="63"/>
    </row>
    <row r="288" spans="1:24" ht="14.4" x14ac:dyDescent="0.2">
      <c r="A288" s="47" t="s">
        <v>691</v>
      </c>
      <c r="B288" s="47" t="s">
        <v>692</v>
      </c>
      <c r="C288" s="74" t="str">
        <f t="shared" si="9"/>
        <v>21375102 MUSEO NACIONAL DE COSTA RICA</v>
      </c>
      <c r="D288" s="47" t="s">
        <v>685</v>
      </c>
      <c r="E288" s="47" t="s">
        <v>286</v>
      </c>
      <c r="F288" s="47" t="s">
        <v>287</v>
      </c>
      <c r="G288" s="46">
        <v>6100000</v>
      </c>
      <c r="H288" s="46">
        <v>6100000</v>
      </c>
      <c r="I288" s="46">
        <v>6100000</v>
      </c>
      <c r="J288" s="46">
        <v>0</v>
      </c>
      <c r="K288" s="46">
        <v>0</v>
      </c>
      <c r="L288" s="46">
        <v>0</v>
      </c>
      <c r="M288" s="46">
        <v>5721907.2300000004</v>
      </c>
      <c r="N288" s="46">
        <v>5721907.2300000004</v>
      </c>
      <c r="O288" s="46">
        <v>378092.77</v>
      </c>
      <c r="P288" s="78">
        <f t="shared" si="10"/>
        <v>0.93801757868852464</v>
      </c>
      <c r="Q288" s="61"/>
      <c r="R288" s="61"/>
      <c r="S288" s="62"/>
      <c r="T288" s="62"/>
      <c r="U288" s="62"/>
      <c r="V288" s="62"/>
      <c r="W288" s="62"/>
      <c r="X288" s="63"/>
    </row>
    <row r="289" spans="1:24" ht="14.4" x14ac:dyDescent="0.2">
      <c r="A289" s="47" t="s">
        <v>691</v>
      </c>
      <c r="B289" s="47" t="s">
        <v>692</v>
      </c>
      <c r="C289" s="74" t="str">
        <f t="shared" si="9"/>
        <v>21375102 MUSEO NACIONAL DE COSTA RICA</v>
      </c>
      <c r="D289" s="47" t="s">
        <v>685</v>
      </c>
      <c r="E289" s="47" t="s">
        <v>288</v>
      </c>
      <c r="F289" s="47" t="s">
        <v>289</v>
      </c>
      <c r="G289" s="46">
        <v>2776000</v>
      </c>
      <c r="H289" s="46">
        <v>2599000</v>
      </c>
      <c r="I289" s="46">
        <v>2599000</v>
      </c>
      <c r="J289" s="46">
        <v>0</v>
      </c>
      <c r="K289" s="46">
        <v>0</v>
      </c>
      <c r="L289" s="46">
        <v>0</v>
      </c>
      <c r="M289" s="46">
        <v>2523518.35</v>
      </c>
      <c r="N289" s="46">
        <v>2523518.35</v>
      </c>
      <c r="O289" s="46">
        <v>75481.649999999994</v>
      </c>
      <c r="P289" s="78">
        <f t="shared" si="10"/>
        <v>0.97095742593305123</v>
      </c>
      <c r="Q289" s="61"/>
      <c r="R289" s="61"/>
      <c r="S289" s="62"/>
      <c r="T289" s="62"/>
      <c r="U289" s="62"/>
      <c r="V289" s="62"/>
      <c r="W289" s="62"/>
      <c r="X289" s="63"/>
    </row>
    <row r="290" spans="1:24" ht="14.4" x14ac:dyDescent="0.2">
      <c r="A290" s="47" t="s">
        <v>691</v>
      </c>
      <c r="B290" s="47" t="s">
        <v>692</v>
      </c>
      <c r="C290" s="74" t="str">
        <f t="shared" si="9"/>
        <v>21375102 MUSEO NACIONAL DE COSTA RICA</v>
      </c>
      <c r="D290" s="47" t="s">
        <v>685</v>
      </c>
      <c r="E290" s="47" t="s">
        <v>290</v>
      </c>
      <c r="F290" s="47" t="s">
        <v>291</v>
      </c>
      <c r="G290" s="46">
        <v>456843</v>
      </c>
      <c r="H290" s="46">
        <v>1466843</v>
      </c>
      <c r="I290" s="46">
        <v>1466843</v>
      </c>
      <c r="J290" s="46">
        <v>0</v>
      </c>
      <c r="K290" s="46">
        <v>0</v>
      </c>
      <c r="L290" s="46">
        <v>0</v>
      </c>
      <c r="M290" s="46">
        <v>1463366.95</v>
      </c>
      <c r="N290" s="46">
        <v>1463366.95</v>
      </c>
      <c r="O290" s="46">
        <v>3476.05</v>
      </c>
      <c r="P290" s="78">
        <f t="shared" si="10"/>
        <v>0.99763025081757217</v>
      </c>
      <c r="Q290" s="61"/>
      <c r="R290" s="61"/>
      <c r="S290" s="62"/>
      <c r="T290" s="62"/>
      <c r="U290" s="62"/>
      <c r="V290" s="62"/>
      <c r="W290" s="62"/>
      <c r="X290" s="63"/>
    </row>
    <row r="291" spans="1:24" ht="14.4" x14ac:dyDescent="0.2">
      <c r="A291" s="47" t="s">
        <v>691</v>
      </c>
      <c r="B291" s="47" t="s">
        <v>692</v>
      </c>
      <c r="C291" s="74" t="str">
        <f t="shared" si="9"/>
        <v>21375102 MUSEO NACIONAL DE COSTA RICA</v>
      </c>
      <c r="D291" s="47" t="s">
        <v>685</v>
      </c>
      <c r="E291" s="47" t="s">
        <v>294</v>
      </c>
      <c r="F291" s="47" t="s">
        <v>295</v>
      </c>
      <c r="G291" s="46">
        <v>456843</v>
      </c>
      <c r="H291" s="46">
        <v>1466843</v>
      </c>
      <c r="I291" s="46">
        <v>1466843</v>
      </c>
      <c r="J291" s="46">
        <v>0</v>
      </c>
      <c r="K291" s="46">
        <v>0</v>
      </c>
      <c r="L291" s="46">
        <v>0</v>
      </c>
      <c r="M291" s="46">
        <v>1463366.95</v>
      </c>
      <c r="N291" s="46">
        <v>1463366.95</v>
      </c>
      <c r="O291" s="46">
        <v>3476.05</v>
      </c>
      <c r="P291" s="78">
        <f t="shared" si="10"/>
        <v>0.99763025081757217</v>
      </c>
      <c r="Q291" s="61"/>
      <c r="R291" s="61"/>
      <c r="S291" s="62"/>
      <c r="T291" s="62"/>
      <c r="U291" s="62"/>
      <c r="V291" s="62"/>
      <c r="W291" s="62"/>
      <c r="X291" s="63"/>
    </row>
    <row r="292" spans="1:24" ht="14.4" x14ac:dyDescent="0.2">
      <c r="A292" s="47" t="s">
        <v>691</v>
      </c>
      <c r="B292" s="47" t="s">
        <v>692</v>
      </c>
      <c r="C292" s="74" t="str">
        <f t="shared" si="9"/>
        <v>21375102 MUSEO NACIONAL DE COSTA RICA</v>
      </c>
      <c r="D292" s="47" t="s">
        <v>685</v>
      </c>
      <c r="E292" s="47" t="s">
        <v>296</v>
      </c>
      <c r="F292" s="47" t="s">
        <v>297</v>
      </c>
      <c r="G292" s="46">
        <v>14940000</v>
      </c>
      <c r="H292" s="46">
        <v>12830000</v>
      </c>
      <c r="I292" s="46">
        <v>12830000</v>
      </c>
      <c r="J292" s="46">
        <v>0</v>
      </c>
      <c r="K292" s="46">
        <v>0</v>
      </c>
      <c r="L292" s="46">
        <v>0</v>
      </c>
      <c r="M292" s="46">
        <v>12449130.189999999</v>
      </c>
      <c r="N292" s="46">
        <v>12449130.189999999</v>
      </c>
      <c r="O292" s="46">
        <v>380869.81</v>
      </c>
      <c r="P292" s="78">
        <f t="shared" si="10"/>
        <v>0.97031412236944659</v>
      </c>
      <c r="Q292" s="61"/>
      <c r="R292" s="61"/>
      <c r="S292" s="62"/>
      <c r="T292" s="62"/>
      <c r="U292" s="62"/>
      <c r="V292" s="62"/>
      <c r="W292" s="62"/>
      <c r="X292" s="63"/>
    </row>
    <row r="293" spans="1:24" ht="14.4" x14ac:dyDescent="0.2">
      <c r="A293" s="47" t="s">
        <v>691</v>
      </c>
      <c r="B293" s="47" t="s">
        <v>692</v>
      </c>
      <c r="C293" s="74" t="str">
        <f t="shared" si="9"/>
        <v>21375102 MUSEO NACIONAL DE COSTA RICA</v>
      </c>
      <c r="D293" s="47" t="s">
        <v>685</v>
      </c>
      <c r="E293" s="47" t="s">
        <v>298</v>
      </c>
      <c r="F293" s="47" t="s">
        <v>299</v>
      </c>
      <c r="G293" s="46">
        <v>3410000</v>
      </c>
      <c r="H293" s="46">
        <v>3100000</v>
      </c>
      <c r="I293" s="46">
        <v>3100000</v>
      </c>
      <c r="J293" s="46">
        <v>0</v>
      </c>
      <c r="K293" s="46">
        <v>0</v>
      </c>
      <c r="L293" s="46">
        <v>0</v>
      </c>
      <c r="M293" s="46">
        <v>3097351.74</v>
      </c>
      <c r="N293" s="46">
        <v>3097351.74</v>
      </c>
      <c r="O293" s="46">
        <v>2648.26</v>
      </c>
      <c r="P293" s="78">
        <f t="shared" si="10"/>
        <v>0.99914572258064527</v>
      </c>
      <c r="Q293" s="61"/>
      <c r="R293" s="61"/>
      <c r="S293" s="62"/>
      <c r="T293" s="62"/>
      <c r="U293" s="62"/>
      <c r="V293" s="62"/>
      <c r="W293" s="62"/>
      <c r="X293" s="63"/>
    </row>
    <row r="294" spans="1:24" ht="14.4" x14ac:dyDescent="0.2">
      <c r="A294" s="47" t="s">
        <v>691</v>
      </c>
      <c r="B294" s="47" t="s">
        <v>692</v>
      </c>
      <c r="C294" s="74" t="str">
        <f t="shared" si="9"/>
        <v>21375102 MUSEO NACIONAL DE COSTA RICA</v>
      </c>
      <c r="D294" s="47" t="s">
        <v>685</v>
      </c>
      <c r="E294" s="47" t="s">
        <v>300</v>
      </c>
      <c r="F294" s="47" t="s">
        <v>301</v>
      </c>
      <c r="G294" s="46">
        <v>1950000</v>
      </c>
      <c r="H294" s="46">
        <v>1750000</v>
      </c>
      <c r="I294" s="46">
        <v>1750000</v>
      </c>
      <c r="J294" s="46">
        <v>0</v>
      </c>
      <c r="K294" s="46">
        <v>0</v>
      </c>
      <c r="L294" s="46">
        <v>0</v>
      </c>
      <c r="M294" s="46">
        <v>1744551.63</v>
      </c>
      <c r="N294" s="46">
        <v>1744551.63</v>
      </c>
      <c r="O294" s="46">
        <v>5448.37</v>
      </c>
      <c r="P294" s="78">
        <f t="shared" si="10"/>
        <v>0.99688664571428565</v>
      </c>
      <c r="Q294" s="61"/>
      <c r="R294" s="61"/>
      <c r="S294" s="62"/>
      <c r="T294" s="62"/>
      <c r="U294" s="62"/>
      <c r="V294" s="62"/>
      <c r="W294" s="62"/>
      <c r="X294" s="63"/>
    </row>
    <row r="295" spans="1:24" ht="14.4" x14ac:dyDescent="0.2">
      <c r="A295" s="47" t="s">
        <v>691</v>
      </c>
      <c r="B295" s="47" t="s">
        <v>692</v>
      </c>
      <c r="C295" s="74" t="str">
        <f t="shared" si="9"/>
        <v>21375102 MUSEO NACIONAL DE COSTA RICA</v>
      </c>
      <c r="D295" s="47" t="s">
        <v>685</v>
      </c>
      <c r="E295" s="47" t="s">
        <v>302</v>
      </c>
      <c r="F295" s="47" t="s">
        <v>303</v>
      </c>
      <c r="G295" s="46">
        <v>500000</v>
      </c>
      <c r="H295" s="46">
        <v>500000</v>
      </c>
      <c r="I295" s="46">
        <v>500000</v>
      </c>
      <c r="J295" s="46">
        <v>0</v>
      </c>
      <c r="K295" s="46">
        <v>0</v>
      </c>
      <c r="L295" s="46">
        <v>0</v>
      </c>
      <c r="M295" s="46">
        <v>499962.62</v>
      </c>
      <c r="N295" s="46">
        <v>499962.62</v>
      </c>
      <c r="O295" s="46">
        <v>37.380000000000003</v>
      </c>
      <c r="P295" s="78">
        <f t="shared" si="10"/>
        <v>0.99992523999999994</v>
      </c>
      <c r="Q295" s="61"/>
      <c r="R295" s="61"/>
      <c r="S295" s="62"/>
      <c r="T295" s="62"/>
      <c r="U295" s="62"/>
      <c r="V295" s="62"/>
      <c r="W295" s="62"/>
      <c r="X295" s="63"/>
    </row>
    <row r="296" spans="1:24" ht="14.4" x14ac:dyDescent="0.2">
      <c r="A296" s="47" t="s">
        <v>691</v>
      </c>
      <c r="B296" s="47" t="s">
        <v>692</v>
      </c>
      <c r="C296" s="74" t="str">
        <f t="shared" si="9"/>
        <v>21375102 MUSEO NACIONAL DE COSTA RICA</v>
      </c>
      <c r="D296" s="47" t="s">
        <v>685</v>
      </c>
      <c r="E296" s="47" t="s">
        <v>304</v>
      </c>
      <c r="F296" s="47" t="s">
        <v>305</v>
      </c>
      <c r="G296" s="46">
        <v>3230000</v>
      </c>
      <c r="H296" s="46">
        <v>3630000</v>
      </c>
      <c r="I296" s="46">
        <v>3630000</v>
      </c>
      <c r="J296" s="46">
        <v>0</v>
      </c>
      <c r="K296" s="46">
        <v>0</v>
      </c>
      <c r="L296" s="46">
        <v>0</v>
      </c>
      <c r="M296" s="46">
        <v>3319876.53</v>
      </c>
      <c r="N296" s="46">
        <v>3319876.53</v>
      </c>
      <c r="O296" s="46">
        <v>310123.46999999997</v>
      </c>
      <c r="P296" s="78">
        <f t="shared" si="10"/>
        <v>0.91456653719008263</v>
      </c>
      <c r="Q296" s="61"/>
      <c r="R296" s="61"/>
      <c r="S296" s="62"/>
      <c r="T296" s="62"/>
      <c r="U296" s="62"/>
      <c r="V296" s="62"/>
      <c r="W296" s="62"/>
      <c r="X296" s="63"/>
    </row>
    <row r="297" spans="1:24" ht="14.4" x14ac:dyDescent="0.2">
      <c r="A297" s="47" t="s">
        <v>691</v>
      </c>
      <c r="B297" s="47" t="s">
        <v>692</v>
      </c>
      <c r="C297" s="74" t="str">
        <f t="shared" si="9"/>
        <v>21375102 MUSEO NACIONAL DE COSTA RICA</v>
      </c>
      <c r="D297" s="47" t="s">
        <v>685</v>
      </c>
      <c r="E297" s="47" t="s">
        <v>306</v>
      </c>
      <c r="F297" s="47" t="s">
        <v>307</v>
      </c>
      <c r="G297" s="46">
        <v>850000</v>
      </c>
      <c r="H297" s="46">
        <v>850000</v>
      </c>
      <c r="I297" s="46">
        <v>850000</v>
      </c>
      <c r="J297" s="46">
        <v>0</v>
      </c>
      <c r="K297" s="46">
        <v>0</v>
      </c>
      <c r="L297" s="46">
        <v>0</v>
      </c>
      <c r="M297" s="46">
        <v>796906.51</v>
      </c>
      <c r="N297" s="46">
        <v>796906.51</v>
      </c>
      <c r="O297" s="46">
        <v>53093.49</v>
      </c>
      <c r="P297" s="78">
        <f t="shared" si="10"/>
        <v>0.93753707058823532</v>
      </c>
      <c r="Q297" s="61"/>
      <c r="R297" s="61"/>
      <c r="S297" s="62"/>
      <c r="T297" s="62"/>
      <c r="U297" s="62"/>
      <c r="V297" s="62"/>
      <c r="W297" s="62"/>
      <c r="X297" s="63"/>
    </row>
    <row r="298" spans="1:24" ht="14.4" x14ac:dyDescent="0.2">
      <c r="A298" s="47" t="s">
        <v>691</v>
      </c>
      <c r="B298" s="47" t="s">
        <v>692</v>
      </c>
      <c r="C298" s="74" t="str">
        <f t="shared" si="9"/>
        <v>21375102 MUSEO NACIONAL DE COSTA RICA</v>
      </c>
      <c r="D298" s="47" t="s">
        <v>685</v>
      </c>
      <c r="E298" s="47" t="s">
        <v>308</v>
      </c>
      <c r="F298" s="47" t="s">
        <v>309</v>
      </c>
      <c r="G298" s="46">
        <v>2800000</v>
      </c>
      <c r="H298" s="46">
        <v>1300000</v>
      </c>
      <c r="I298" s="46">
        <v>1300000</v>
      </c>
      <c r="J298" s="46">
        <v>0</v>
      </c>
      <c r="K298" s="46">
        <v>0</v>
      </c>
      <c r="L298" s="46">
        <v>0</v>
      </c>
      <c r="M298" s="46">
        <v>1297849.07</v>
      </c>
      <c r="N298" s="46">
        <v>1297849.07</v>
      </c>
      <c r="O298" s="46">
        <v>2150.9299999999998</v>
      </c>
      <c r="P298" s="78">
        <f t="shared" si="10"/>
        <v>0.99834543846153856</v>
      </c>
      <c r="Q298" s="61"/>
      <c r="R298" s="61"/>
      <c r="S298" s="62"/>
      <c r="T298" s="62"/>
      <c r="U298" s="62"/>
      <c r="V298" s="62"/>
      <c r="W298" s="62"/>
      <c r="X298" s="63"/>
    </row>
    <row r="299" spans="1:24" ht="14.4" x14ac:dyDescent="0.2">
      <c r="A299" s="47" t="s">
        <v>691</v>
      </c>
      <c r="B299" s="47" t="s">
        <v>692</v>
      </c>
      <c r="C299" s="74" t="str">
        <f t="shared" si="9"/>
        <v>21375102 MUSEO NACIONAL DE COSTA RICA</v>
      </c>
      <c r="D299" s="47" t="s">
        <v>685</v>
      </c>
      <c r="E299" s="47" t="s">
        <v>310</v>
      </c>
      <c r="F299" s="47" t="s">
        <v>311</v>
      </c>
      <c r="G299" s="46">
        <v>2200000</v>
      </c>
      <c r="H299" s="46">
        <v>1700000</v>
      </c>
      <c r="I299" s="46">
        <v>1700000</v>
      </c>
      <c r="J299" s="46">
        <v>0</v>
      </c>
      <c r="K299" s="46">
        <v>0</v>
      </c>
      <c r="L299" s="46">
        <v>0</v>
      </c>
      <c r="M299" s="46">
        <v>1692632.09</v>
      </c>
      <c r="N299" s="46">
        <v>1692632.09</v>
      </c>
      <c r="O299" s="46">
        <v>7367.91</v>
      </c>
      <c r="P299" s="78">
        <f t="shared" si="10"/>
        <v>0.99566593529411773</v>
      </c>
      <c r="Q299" s="61"/>
      <c r="R299" s="61"/>
      <c r="S299" s="62"/>
      <c r="T299" s="62"/>
      <c r="U299" s="62"/>
      <c r="V299" s="62"/>
      <c r="W299" s="62"/>
      <c r="X299" s="63"/>
    </row>
    <row r="300" spans="1:24" ht="14.4" x14ac:dyDescent="0.2">
      <c r="A300" s="47" t="s">
        <v>691</v>
      </c>
      <c r="B300" s="47" t="s">
        <v>692</v>
      </c>
      <c r="C300" s="74" t="str">
        <f t="shared" si="9"/>
        <v>21375102 MUSEO NACIONAL DE COSTA RICA</v>
      </c>
      <c r="D300" s="47" t="s">
        <v>685</v>
      </c>
      <c r="E300" s="47" t="s">
        <v>312</v>
      </c>
      <c r="F300" s="47" t="s">
        <v>313</v>
      </c>
      <c r="G300" s="46">
        <v>28536790</v>
      </c>
      <c r="H300" s="46">
        <v>29103290</v>
      </c>
      <c r="I300" s="46">
        <v>29103290</v>
      </c>
      <c r="J300" s="46">
        <v>0</v>
      </c>
      <c r="K300" s="46">
        <v>0</v>
      </c>
      <c r="L300" s="46">
        <v>0</v>
      </c>
      <c r="M300" s="46">
        <v>23179390.690000001</v>
      </c>
      <c r="N300" s="46">
        <v>23179390.690000001</v>
      </c>
      <c r="O300" s="46">
        <v>5923899.3099999996</v>
      </c>
      <c r="P300" s="78">
        <f t="shared" si="10"/>
        <v>0.79645258972439203</v>
      </c>
      <c r="Q300" s="61"/>
      <c r="R300" s="61"/>
      <c r="S300" s="62"/>
      <c r="T300" s="62"/>
      <c r="U300" s="62"/>
      <c r="V300" s="62"/>
      <c r="W300" s="62"/>
      <c r="X300" s="63"/>
    </row>
    <row r="301" spans="1:24" ht="14.4" x14ac:dyDescent="0.2">
      <c r="A301" s="47" t="s">
        <v>691</v>
      </c>
      <c r="B301" s="47" t="s">
        <v>692</v>
      </c>
      <c r="C301" s="74" t="str">
        <f t="shared" si="9"/>
        <v>21375102 MUSEO NACIONAL DE COSTA RICA</v>
      </c>
      <c r="D301" s="47" t="s">
        <v>685</v>
      </c>
      <c r="E301" s="47" t="s">
        <v>314</v>
      </c>
      <c r="F301" s="47" t="s">
        <v>315</v>
      </c>
      <c r="G301" s="46">
        <v>8585000</v>
      </c>
      <c r="H301" s="46">
        <v>9151500</v>
      </c>
      <c r="I301" s="46">
        <v>9151500</v>
      </c>
      <c r="J301" s="46">
        <v>0</v>
      </c>
      <c r="K301" s="46">
        <v>0</v>
      </c>
      <c r="L301" s="46">
        <v>0</v>
      </c>
      <c r="M301" s="46">
        <v>8734025.0600000005</v>
      </c>
      <c r="N301" s="46">
        <v>8734025.0600000005</v>
      </c>
      <c r="O301" s="46">
        <v>417474.94</v>
      </c>
      <c r="P301" s="78">
        <f t="shared" si="10"/>
        <v>0.95438180189040056</v>
      </c>
      <c r="Q301" s="61"/>
      <c r="R301" s="61"/>
      <c r="S301" s="62"/>
      <c r="T301" s="62"/>
      <c r="U301" s="62"/>
      <c r="V301" s="62"/>
      <c r="W301" s="62"/>
      <c r="X301" s="63"/>
    </row>
    <row r="302" spans="1:24" ht="14.4" x14ac:dyDescent="0.2">
      <c r="A302" s="47" t="s">
        <v>691</v>
      </c>
      <c r="B302" s="47" t="s">
        <v>692</v>
      </c>
      <c r="C302" s="74" t="str">
        <f t="shared" si="9"/>
        <v>21375102 MUSEO NACIONAL DE COSTA RICA</v>
      </c>
      <c r="D302" s="47" t="s">
        <v>685</v>
      </c>
      <c r="E302" s="47" t="s">
        <v>316</v>
      </c>
      <c r="F302" s="47" t="s">
        <v>317</v>
      </c>
      <c r="G302" s="46">
        <v>19951790</v>
      </c>
      <c r="H302" s="46">
        <v>19951790</v>
      </c>
      <c r="I302" s="46">
        <v>19951790</v>
      </c>
      <c r="J302" s="46">
        <v>0</v>
      </c>
      <c r="K302" s="46">
        <v>0</v>
      </c>
      <c r="L302" s="46">
        <v>0</v>
      </c>
      <c r="M302" s="46">
        <v>14445365.630000001</v>
      </c>
      <c r="N302" s="46">
        <v>14445365.630000001</v>
      </c>
      <c r="O302" s="46">
        <v>5506424.3700000001</v>
      </c>
      <c r="P302" s="78">
        <f t="shared" si="10"/>
        <v>0.72401351608051212</v>
      </c>
      <c r="Q302" s="61"/>
      <c r="R302" s="61"/>
      <c r="S302" s="62"/>
      <c r="T302" s="62"/>
      <c r="U302" s="62"/>
      <c r="V302" s="62"/>
      <c r="W302" s="62"/>
      <c r="X302" s="63"/>
    </row>
    <row r="303" spans="1:24" ht="14.4" x14ac:dyDescent="0.2">
      <c r="A303" s="47" t="s">
        <v>691</v>
      </c>
      <c r="B303" s="47" t="s">
        <v>692</v>
      </c>
      <c r="C303" s="74" t="str">
        <f t="shared" si="9"/>
        <v>21375102 MUSEO NACIONAL DE COSTA RICA</v>
      </c>
      <c r="D303" s="47" t="s">
        <v>685</v>
      </c>
      <c r="E303" s="47" t="s">
        <v>318</v>
      </c>
      <c r="F303" s="47" t="s">
        <v>319</v>
      </c>
      <c r="G303" s="46">
        <v>33321657</v>
      </c>
      <c r="H303" s="46">
        <v>34032157</v>
      </c>
      <c r="I303" s="46">
        <v>34032157</v>
      </c>
      <c r="J303" s="46">
        <v>0</v>
      </c>
      <c r="K303" s="46">
        <v>0</v>
      </c>
      <c r="L303" s="46">
        <v>0</v>
      </c>
      <c r="M303" s="46">
        <v>33400772.449999999</v>
      </c>
      <c r="N303" s="46">
        <v>33400772.449999999</v>
      </c>
      <c r="O303" s="46">
        <v>631384.55000000005</v>
      </c>
      <c r="P303" s="78">
        <f t="shared" si="10"/>
        <v>0.98144741310402395</v>
      </c>
      <c r="Q303" s="61"/>
      <c r="R303" s="61"/>
      <c r="S303" s="62"/>
      <c r="T303" s="62"/>
      <c r="U303" s="62"/>
      <c r="V303" s="62"/>
      <c r="W303" s="62"/>
      <c r="X303" s="63"/>
    </row>
    <row r="304" spans="1:24" ht="14.4" x14ac:dyDescent="0.2">
      <c r="A304" s="47" t="s">
        <v>691</v>
      </c>
      <c r="B304" s="47" t="s">
        <v>692</v>
      </c>
      <c r="C304" s="74" t="str">
        <f t="shared" si="9"/>
        <v>21375102 MUSEO NACIONAL DE COSTA RICA</v>
      </c>
      <c r="D304" s="47" t="s">
        <v>685</v>
      </c>
      <c r="E304" s="47" t="s">
        <v>320</v>
      </c>
      <c r="F304" s="47" t="s">
        <v>321</v>
      </c>
      <c r="G304" s="46">
        <v>6735157</v>
      </c>
      <c r="H304" s="46">
        <v>6735157</v>
      </c>
      <c r="I304" s="46">
        <v>6735157</v>
      </c>
      <c r="J304" s="46">
        <v>0</v>
      </c>
      <c r="K304" s="46">
        <v>0</v>
      </c>
      <c r="L304" s="46">
        <v>0</v>
      </c>
      <c r="M304" s="46">
        <v>6640891.5700000003</v>
      </c>
      <c r="N304" s="46">
        <v>6640891.5700000003</v>
      </c>
      <c r="O304" s="46">
        <v>94265.43</v>
      </c>
      <c r="P304" s="78">
        <f t="shared" si="10"/>
        <v>0.98600397436912013</v>
      </c>
      <c r="Q304" s="61"/>
      <c r="R304" s="61"/>
      <c r="S304" s="62"/>
      <c r="T304" s="62"/>
      <c r="U304" s="62"/>
      <c r="V304" s="62"/>
      <c r="W304" s="62"/>
      <c r="X304" s="63"/>
    </row>
    <row r="305" spans="1:24" ht="14.4" x14ac:dyDescent="0.2">
      <c r="A305" s="47" t="s">
        <v>691</v>
      </c>
      <c r="B305" s="47" t="s">
        <v>692</v>
      </c>
      <c r="C305" s="74" t="str">
        <f t="shared" si="9"/>
        <v>21375102 MUSEO NACIONAL DE COSTA RICA</v>
      </c>
      <c r="D305" s="47" t="s">
        <v>685</v>
      </c>
      <c r="E305" s="47" t="s">
        <v>322</v>
      </c>
      <c r="F305" s="47" t="s">
        <v>323</v>
      </c>
      <c r="G305" s="46">
        <v>1416500</v>
      </c>
      <c r="H305" s="46">
        <v>150000</v>
      </c>
      <c r="I305" s="46">
        <v>150000</v>
      </c>
      <c r="J305" s="46">
        <v>0</v>
      </c>
      <c r="K305" s="46">
        <v>0</v>
      </c>
      <c r="L305" s="46">
        <v>0</v>
      </c>
      <c r="M305" s="46">
        <v>150000</v>
      </c>
      <c r="N305" s="46">
        <v>150000</v>
      </c>
      <c r="O305" s="46">
        <v>0</v>
      </c>
      <c r="P305" s="78">
        <f t="shared" si="10"/>
        <v>1</v>
      </c>
      <c r="Q305" s="61"/>
      <c r="R305" s="61"/>
      <c r="S305" s="62"/>
      <c r="T305" s="62"/>
      <c r="U305" s="62"/>
      <c r="V305" s="62"/>
      <c r="W305" s="62"/>
      <c r="X305" s="63"/>
    </row>
    <row r="306" spans="1:24" ht="14.4" x14ac:dyDescent="0.2">
      <c r="A306" s="47" t="s">
        <v>691</v>
      </c>
      <c r="B306" s="47" t="s">
        <v>692</v>
      </c>
      <c r="C306" s="74" t="str">
        <f t="shared" si="9"/>
        <v>21375102 MUSEO NACIONAL DE COSTA RICA</v>
      </c>
      <c r="D306" s="47" t="s">
        <v>685</v>
      </c>
      <c r="E306" s="47" t="s">
        <v>324</v>
      </c>
      <c r="F306" s="47" t="s">
        <v>325</v>
      </c>
      <c r="G306" s="46">
        <v>2950000</v>
      </c>
      <c r="H306" s="46">
        <v>2823000</v>
      </c>
      <c r="I306" s="46">
        <v>2823000</v>
      </c>
      <c r="J306" s="46">
        <v>0</v>
      </c>
      <c r="K306" s="46">
        <v>0</v>
      </c>
      <c r="L306" s="46">
        <v>0</v>
      </c>
      <c r="M306" s="46">
        <v>2630808.16</v>
      </c>
      <c r="N306" s="46">
        <v>2630808.16</v>
      </c>
      <c r="O306" s="46">
        <v>192191.84</v>
      </c>
      <c r="P306" s="78">
        <f t="shared" si="10"/>
        <v>0.93191929153382935</v>
      </c>
      <c r="Q306" s="61"/>
      <c r="R306" s="61"/>
      <c r="S306" s="62"/>
      <c r="T306" s="62"/>
      <c r="U306" s="62"/>
      <c r="V306" s="62"/>
      <c r="W306" s="62"/>
      <c r="X306" s="63"/>
    </row>
    <row r="307" spans="1:24" ht="14.4" x14ac:dyDescent="0.2">
      <c r="A307" s="47" t="s">
        <v>691</v>
      </c>
      <c r="B307" s="47" t="s">
        <v>692</v>
      </c>
      <c r="C307" s="74" t="str">
        <f t="shared" si="9"/>
        <v>21375102 MUSEO NACIONAL DE COSTA RICA</v>
      </c>
      <c r="D307" s="47" t="s">
        <v>685</v>
      </c>
      <c r="E307" s="47" t="s">
        <v>326</v>
      </c>
      <c r="F307" s="47" t="s">
        <v>327</v>
      </c>
      <c r="G307" s="46">
        <v>4150000</v>
      </c>
      <c r="H307" s="46">
        <v>4150000</v>
      </c>
      <c r="I307" s="46">
        <v>4150000</v>
      </c>
      <c r="J307" s="46">
        <v>0</v>
      </c>
      <c r="K307" s="46">
        <v>0</v>
      </c>
      <c r="L307" s="46">
        <v>0</v>
      </c>
      <c r="M307" s="46">
        <v>4146309</v>
      </c>
      <c r="N307" s="46">
        <v>4146309</v>
      </c>
      <c r="O307" s="46">
        <v>3691</v>
      </c>
      <c r="P307" s="78">
        <f t="shared" si="10"/>
        <v>0.99911060240963856</v>
      </c>
      <c r="Q307" s="61"/>
      <c r="R307" s="61"/>
      <c r="S307" s="62"/>
      <c r="T307" s="62"/>
      <c r="U307" s="62"/>
      <c r="V307" s="62"/>
      <c r="W307" s="62"/>
      <c r="X307" s="63"/>
    </row>
    <row r="308" spans="1:24" ht="14.4" x14ac:dyDescent="0.2">
      <c r="A308" s="47" t="s">
        <v>691</v>
      </c>
      <c r="B308" s="47" t="s">
        <v>692</v>
      </c>
      <c r="C308" s="74" t="str">
        <f t="shared" si="9"/>
        <v>21375102 MUSEO NACIONAL DE COSTA RICA</v>
      </c>
      <c r="D308" s="47" t="s">
        <v>685</v>
      </c>
      <c r="E308" s="47" t="s">
        <v>328</v>
      </c>
      <c r="F308" s="47" t="s">
        <v>329</v>
      </c>
      <c r="G308" s="46">
        <v>8500000</v>
      </c>
      <c r="H308" s="46">
        <v>10300000</v>
      </c>
      <c r="I308" s="46">
        <v>10300000</v>
      </c>
      <c r="J308" s="46">
        <v>0</v>
      </c>
      <c r="K308" s="46">
        <v>0</v>
      </c>
      <c r="L308" s="46">
        <v>0</v>
      </c>
      <c r="M308" s="46">
        <v>10064268.92</v>
      </c>
      <c r="N308" s="46">
        <v>10064268.92</v>
      </c>
      <c r="O308" s="46">
        <v>235731.08</v>
      </c>
      <c r="P308" s="78">
        <f t="shared" si="10"/>
        <v>0.97711348737864079</v>
      </c>
      <c r="Q308" s="61"/>
      <c r="R308" s="61"/>
      <c r="S308" s="62"/>
      <c r="T308" s="62"/>
      <c r="U308" s="62"/>
      <c r="V308" s="62"/>
      <c r="W308" s="62"/>
      <c r="X308" s="63"/>
    </row>
    <row r="309" spans="1:24" ht="14.4" x14ac:dyDescent="0.2">
      <c r="A309" s="47" t="s">
        <v>691</v>
      </c>
      <c r="B309" s="47" t="s">
        <v>692</v>
      </c>
      <c r="C309" s="74" t="str">
        <f t="shared" si="9"/>
        <v>21375102 MUSEO NACIONAL DE COSTA RICA</v>
      </c>
      <c r="D309" s="47" t="s">
        <v>685</v>
      </c>
      <c r="E309" s="47" t="s">
        <v>330</v>
      </c>
      <c r="F309" s="47" t="s">
        <v>331</v>
      </c>
      <c r="G309" s="46">
        <v>1100000</v>
      </c>
      <c r="H309" s="46">
        <v>1100000</v>
      </c>
      <c r="I309" s="46">
        <v>1100000</v>
      </c>
      <c r="J309" s="46">
        <v>0</v>
      </c>
      <c r="K309" s="46">
        <v>0</v>
      </c>
      <c r="L309" s="46">
        <v>0</v>
      </c>
      <c r="M309" s="46">
        <v>1016092.61</v>
      </c>
      <c r="N309" s="46">
        <v>1016092.61</v>
      </c>
      <c r="O309" s="46">
        <v>83907.39</v>
      </c>
      <c r="P309" s="78">
        <f t="shared" si="10"/>
        <v>0.92372055454545454</v>
      </c>
      <c r="Q309" s="61"/>
      <c r="R309" s="61"/>
      <c r="S309" s="62"/>
      <c r="T309" s="62"/>
      <c r="U309" s="62"/>
      <c r="V309" s="62"/>
      <c r="W309" s="62"/>
      <c r="X309" s="63"/>
    </row>
    <row r="310" spans="1:24" ht="14.4" x14ac:dyDescent="0.2">
      <c r="A310" s="47" t="s">
        <v>691</v>
      </c>
      <c r="B310" s="47" t="s">
        <v>692</v>
      </c>
      <c r="C310" s="74" t="str">
        <f t="shared" si="9"/>
        <v>21375102 MUSEO NACIONAL DE COSTA RICA</v>
      </c>
      <c r="D310" s="47" t="s">
        <v>685</v>
      </c>
      <c r="E310" s="47" t="s">
        <v>332</v>
      </c>
      <c r="F310" s="47" t="s">
        <v>333</v>
      </c>
      <c r="G310" s="46">
        <v>100000</v>
      </c>
      <c r="H310" s="46">
        <v>100000</v>
      </c>
      <c r="I310" s="46">
        <v>100000</v>
      </c>
      <c r="J310" s="46">
        <v>0</v>
      </c>
      <c r="K310" s="46">
        <v>0</v>
      </c>
      <c r="L310" s="46">
        <v>0</v>
      </c>
      <c r="M310" s="46">
        <v>99910.080000000002</v>
      </c>
      <c r="N310" s="46">
        <v>99910.080000000002</v>
      </c>
      <c r="O310" s="46">
        <v>89.92</v>
      </c>
      <c r="P310" s="78">
        <f t="shared" si="10"/>
        <v>0.99910080000000001</v>
      </c>
      <c r="Q310" s="61"/>
      <c r="R310" s="61"/>
      <c r="S310" s="62"/>
      <c r="T310" s="62"/>
      <c r="U310" s="62"/>
      <c r="V310" s="62"/>
      <c r="W310" s="62"/>
      <c r="X310" s="63"/>
    </row>
    <row r="311" spans="1:24" ht="14.4" x14ac:dyDescent="0.2">
      <c r="A311" s="47" t="s">
        <v>691</v>
      </c>
      <c r="B311" s="47" t="s">
        <v>692</v>
      </c>
      <c r="C311" s="74" t="str">
        <f t="shared" si="9"/>
        <v>21375102 MUSEO NACIONAL DE COSTA RICA</v>
      </c>
      <c r="D311" s="47" t="s">
        <v>685</v>
      </c>
      <c r="E311" s="47" t="s">
        <v>334</v>
      </c>
      <c r="F311" s="47" t="s">
        <v>335</v>
      </c>
      <c r="G311" s="46">
        <v>8370000</v>
      </c>
      <c r="H311" s="46">
        <v>8674000</v>
      </c>
      <c r="I311" s="46">
        <v>8674000</v>
      </c>
      <c r="J311" s="46">
        <v>0</v>
      </c>
      <c r="K311" s="46">
        <v>0</v>
      </c>
      <c r="L311" s="46">
        <v>0</v>
      </c>
      <c r="M311" s="46">
        <v>8652492.1099999994</v>
      </c>
      <c r="N311" s="46">
        <v>8652492.1099999994</v>
      </c>
      <c r="O311" s="46">
        <v>21507.89</v>
      </c>
      <c r="P311" s="78">
        <f t="shared" si="10"/>
        <v>0.99752041849204509</v>
      </c>
      <c r="Q311" s="61"/>
      <c r="R311" s="61"/>
      <c r="S311" s="62"/>
      <c r="T311" s="62"/>
      <c r="U311" s="62"/>
      <c r="V311" s="62"/>
      <c r="W311" s="62"/>
      <c r="X311" s="63"/>
    </row>
    <row r="312" spans="1:24" ht="14.4" x14ac:dyDescent="0.2">
      <c r="A312" s="47" t="s">
        <v>691</v>
      </c>
      <c r="B312" s="47" t="s">
        <v>692</v>
      </c>
      <c r="C312" s="74" t="str">
        <f t="shared" si="9"/>
        <v>21375102 MUSEO NACIONAL DE COSTA RICA</v>
      </c>
      <c r="D312" s="47" t="s">
        <v>685</v>
      </c>
      <c r="E312" s="47" t="s">
        <v>372</v>
      </c>
      <c r="F312" s="47" t="s">
        <v>373</v>
      </c>
      <c r="G312" s="46">
        <v>61711922</v>
      </c>
      <c r="H312" s="46">
        <v>71024345</v>
      </c>
      <c r="I312" s="46">
        <v>71024345</v>
      </c>
      <c r="J312" s="46">
        <v>0</v>
      </c>
      <c r="K312" s="46">
        <v>0</v>
      </c>
      <c r="L312" s="46">
        <v>0</v>
      </c>
      <c r="M312" s="46">
        <v>66204524.490000002</v>
      </c>
      <c r="N312" s="46">
        <v>66204524.490000002</v>
      </c>
      <c r="O312" s="46">
        <v>4819820.51</v>
      </c>
      <c r="P312" s="78">
        <f t="shared" si="10"/>
        <v>0.93213847294191876</v>
      </c>
      <c r="Q312" s="61"/>
      <c r="R312" s="61"/>
      <c r="S312" s="62"/>
      <c r="T312" s="62"/>
      <c r="U312" s="62"/>
      <c r="V312" s="62"/>
      <c r="W312" s="62"/>
      <c r="X312" s="63"/>
    </row>
    <row r="313" spans="1:24" ht="14.4" x14ac:dyDescent="0.2">
      <c r="A313" s="47" t="s">
        <v>691</v>
      </c>
      <c r="B313" s="47" t="s">
        <v>692</v>
      </c>
      <c r="C313" s="74" t="str">
        <f t="shared" si="9"/>
        <v>21375102 MUSEO NACIONAL DE COSTA RICA</v>
      </c>
      <c r="D313" s="47" t="s">
        <v>685</v>
      </c>
      <c r="E313" s="47" t="s">
        <v>374</v>
      </c>
      <c r="F313" s="47" t="s">
        <v>375</v>
      </c>
      <c r="G313" s="46">
        <v>33011922</v>
      </c>
      <c r="H313" s="46">
        <v>32724345</v>
      </c>
      <c r="I313" s="46">
        <v>32724345</v>
      </c>
      <c r="J313" s="46">
        <v>0</v>
      </c>
      <c r="K313" s="46">
        <v>0</v>
      </c>
      <c r="L313" s="46">
        <v>0</v>
      </c>
      <c r="M313" s="46">
        <v>32724345</v>
      </c>
      <c r="N313" s="46">
        <v>32724345</v>
      </c>
      <c r="O313" s="46">
        <v>0</v>
      </c>
      <c r="P313" s="78">
        <f t="shared" si="10"/>
        <v>1</v>
      </c>
      <c r="Q313" s="61"/>
      <c r="R313" s="61"/>
      <c r="S313" s="62"/>
      <c r="T313" s="62"/>
      <c r="U313" s="62"/>
      <c r="V313" s="62"/>
      <c r="W313" s="62"/>
      <c r="X313" s="63"/>
    </row>
    <row r="314" spans="1:24" ht="14.4" x14ac:dyDescent="0.2">
      <c r="A314" s="47" t="s">
        <v>691</v>
      </c>
      <c r="B314" s="47" t="s">
        <v>692</v>
      </c>
      <c r="C314" s="74" t="str">
        <f t="shared" si="9"/>
        <v>21375102 MUSEO NACIONAL DE COSTA RICA</v>
      </c>
      <c r="D314" s="47" t="s">
        <v>685</v>
      </c>
      <c r="E314" s="47" t="s">
        <v>379</v>
      </c>
      <c r="F314" s="47" t="s">
        <v>377</v>
      </c>
      <c r="G314" s="46">
        <v>28477317</v>
      </c>
      <c r="H314" s="46">
        <v>28229242</v>
      </c>
      <c r="I314" s="46">
        <v>28229242</v>
      </c>
      <c r="J314" s="46">
        <v>0</v>
      </c>
      <c r="K314" s="46">
        <v>0</v>
      </c>
      <c r="L314" s="46">
        <v>0</v>
      </c>
      <c r="M314" s="46">
        <v>28229242</v>
      </c>
      <c r="N314" s="46">
        <v>28229242</v>
      </c>
      <c r="O314" s="46">
        <v>0</v>
      </c>
      <c r="P314" s="78">
        <f t="shared" si="10"/>
        <v>1</v>
      </c>
      <c r="Q314" s="61"/>
      <c r="R314" s="61"/>
      <c r="S314" s="62"/>
      <c r="T314" s="62"/>
      <c r="U314" s="62"/>
      <c r="V314" s="62"/>
      <c r="W314" s="62"/>
      <c r="X314" s="63"/>
    </row>
    <row r="315" spans="1:24" ht="14.4" x14ac:dyDescent="0.2">
      <c r="A315" s="47" t="s">
        <v>691</v>
      </c>
      <c r="B315" s="47" t="s">
        <v>692</v>
      </c>
      <c r="C315" s="74" t="str">
        <f t="shared" si="9"/>
        <v>21375102 MUSEO NACIONAL DE COSTA RICA</v>
      </c>
      <c r="D315" s="47" t="s">
        <v>685</v>
      </c>
      <c r="E315" s="47" t="s">
        <v>400</v>
      </c>
      <c r="F315" s="47" t="s">
        <v>398</v>
      </c>
      <c r="G315" s="46">
        <v>4534605</v>
      </c>
      <c r="H315" s="46">
        <v>4495103</v>
      </c>
      <c r="I315" s="46">
        <v>4495103</v>
      </c>
      <c r="J315" s="46">
        <v>0</v>
      </c>
      <c r="K315" s="46">
        <v>0</v>
      </c>
      <c r="L315" s="46">
        <v>0</v>
      </c>
      <c r="M315" s="46">
        <v>4495103</v>
      </c>
      <c r="N315" s="46">
        <v>4495103</v>
      </c>
      <c r="O315" s="46">
        <v>0</v>
      </c>
      <c r="P315" s="78">
        <f t="shared" si="10"/>
        <v>1</v>
      </c>
      <c r="Q315" s="61"/>
      <c r="R315" s="61"/>
      <c r="S315" s="62"/>
      <c r="T315" s="62"/>
      <c r="U315" s="62"/>
      <c r="V315" s="62"/>
      <c r="W315" s="62"/>
      <c r="X315" s="63"/>
    </row>
    <row r="316" spans="1:24" ht="14.4" x14ac:dyDescent="0.2">
      <c r="A316" s="47" t="s">
        <v>691</v>
      </c>
      <c r="B316" s="47" t="s">
        <v>692</v>
      </c>
      <c r="C316" s="74" t="str">
        <f t="shared" si="9"/>
        <v>21375102 MUSEO NACIONAL DE COSTA RICA</v>
      </c>
      <c r="D316" s="47" t="s">
        <v>685</v>
      </c>
      <c r="E316" s="47" t="s">
        <v>608</v>
      </c>
      <c r="F316" s="47" t="s">
        <v>609</v>
      </c>
      <c r="G316" s="46">
        <v>28700000</v>
      </c>
      <c r="H316" s="46">
        <v>38200000</v>
      </c>
      <c r="I316" s="46">
        <v>38200000</v>
      </c>
      <c r="J316" s="46">
        <v>0</v>
      </c>
      <c r="K316" s="46">
        <v>0</v>
      </c>
      <c r="L316" s="46">
        <v>0</v>
      </c>
      <c r="M316" s="46">
        <v>33380179.489999998</v>
      </c>
      <c r="N316" s="46">
        <v>33380179.489999998</v>
      </c>
      <c r="O316" s="46">
        <v>4819820.51</v>
      </c>
      <c r="P316" s="78">
        <f t="shared" si="10"/>
        <v>0.87382668821989529</v>
      </c>
      <c r="Q316" s="61"/>
      <c r="R316" s="61"/>
      <c r="S316" s="62"/>
      <c r="T316" s="62"/>
      <c r="U316" s="62"/>
      <c r="V316" s="62"/>
      <c r="W316" s="62"/>
      <c r="X316" s="63"/>
    </row>
    <row r="317" spans="1:24" ht="14.4" x14ac:dyDescent="0.2">
      <c r="A317" s="47" t="s">
        <v>691</v>
      </c>
      <c r="B317" s="47" t="s">
        <v>692</v>
      </c>
      <c r="C317" s="74" t="str">
        <f t="shared" si="9"/>
        <v>21375102 MUSEO NACIONAL DE COSTA RICA</v>
      </c>
      <c r="D317" s="47" t="s">
        <v>685</v>
      </c>
      <c r="E317" s="47" t="s">
        <v>610</v>
      </c>
      <c r="F317" s="47" t="s">
        <v>611</v>
      </c>
      <c r="G317" s="46">
        <v>12700000</v>
      </c>
      <c r="H317" s="46">
        <v>17200000</v>
      </c>
      <c r="I317" s="46">
        <v>17200000</v>
      </c>
      <c r="J317" s="46">
        <v>0</v>
      </c>
      <c r="K317" s="46">
        <v>0</v>
      </c>
      <c r="L317" s="46">
        <v>0</v>
      </c>
      <c r="M317" s="46">
        <v>13588280.24</v>
      </c>
      <c r="N317" s="46">
        <v>13588280.24</v>
      </c>
      <c r="O317" s="46">
        <v>3611719.76</v>
      </c>
      <c r="P317" s="78">
        <f t="shared" si="10"/>
        <v>0.79001629302325582</v>
      </c>
      <c r="Q317" s="61"/>
      <c r="R317" s="61"/>
      <c r="S317" s="62"/>
      <c r="T317" s="62"/>
      <c r="U317" s="62"/>
      <c r="V317" s="62"/>
      <c r="W317" s="62"/>
      <c r="X317" s="63"/>
    </row>
    <row r="318" spans="1:24" ht="14.4" x14ac:dyDescent="0.2">
      <c r="A318" s="47" t="s">
        <v>691</v>
      </c>
      <c r="B318" s="47" t="s">
        <v>692</v>
      </c>
      <c r="C318" s="74" t="str">
        <f t="shared" si="9"/>
        <v>21375102 MUSEO NACIONAL DE COSTA RICA</v>
      </c>
      <c r="D318" s="47" t="s">
        <v>685</v>
      </c>
      <c r="E318" s="47" t="s">
        <v>612</v>
      </c>
      <c r="F318" s="47" t="s">
        <v>613</v>
      </c>
      <c r="G318" s="46">
        <v>16000000</v>
      </c>
      <c r="H318" s="46">
        <v>21000000</v>
      </c>
      <c r="I318" s="46">
        <v>21000000</v>
      </c>
      <c r="J318" s="46">
        <v>0</v>
      </c>
      <c r="K318" s="46">
        <v>0</v>
      </c>
      <c r="L318" s="46">
        <v>0</v>
      </c>
      <c r="M318" s="46">
        <v>19791899.25</v>
      </c>
      <c r="N318" s="46">
        <v>19791899.25</v>
      </c>
      <c r="O318" s="46">
        <v>1208100.75</v>
      </c>
      <c r="P318" s="78">
        <f t="shared" si="10"/>
        <v>0.94247139285714288</v>
      </c>
      <c r="Q318" s="61"/>
      <c r="R318" s="61"/>
      <c r="S318" s="62"/>
      <c r="T318" s="62"/>
      <c r="U318" s="62"/>
      <c r="V318" s="62"/>
      <c r="W318" s="62"/>
      <c r="X318" s="63"/>
    </row>
    <row r="319" spans="1:24" ht="14.4" x14ac:dyDescent="0.2">
      <c r="A319" s="47" t="s">
        <v>691</v>
      </c>
      <c r="B319" s="47" t="s">
        <v>692</v>
      </c>
      <c r="C319" s="75" t="str">
        <f t="shared" si="9"/>
        <v>21375102 MUSEO NACIONAL DE COSTA RICA</v>
      </c>
      <c r="D319" s="47" t="s">
        <v>685</v>
      </c>
      <c r="E319" s="47" t="s">
        <v>632</v>
      </c>
      <c r="F319" s="47" t="s">
        <v>633</v>
      </c>
      <c r="G319" s="46">
        <v>0</v>
      </c>
      <c r="H319" s="46">
        <v>100000</v>
      </c>
      <c r="I319" s="46">
        <v>100000</v>
      </c>
      <c r="J319" s="46">
        <v>0</v>
      </c>
      <c r="K319" s="46">
        <v>0</v>
      </c>
      <c r="L319" s="46">
        <v>0</v>
      </c>
      <c r="M319" s="46">
        <v>100000</v>
      </c>
      <c r="N319" s="46">
        <v>100000</v>
      </c>
      <c r="O319" s="46">
        <v>0</v>
      </c>
      <c r="P319" s="78">
        <f t="shared" si="10"/>
        <v>1</v>
      </c>
      <c r="Q319" s="61"/>
      <c r="R319" s="61"/>
      <c r="S319" s="62"/>
      <c r="T319" s="62"/>
      <c r="U319" s="62"/>
      <c r="V319" s="62"/>
      <c r="W319" s="62"/>
      <c r="X319" s="63"/>
    </row>
    <row r="320" spans="1:24" ht="14.4" x14ac:dyDescent="0.2">
      <c r="A320" s="47" t="s">
        <v>691</v>
      </c>
      <c r="B320" s="47" t="s">
        <v>692</v>
      </c>
      <c r="C320" s="74" t="str">
        <f t="shared" si="9"/>
        <v>21375102 MUSEO NACIONAL DE COSTA RICA</v>
      </c>
      <c r="D320" s="47" t="s">
        <v>685</v>
      </c>
      <c r="E320" s="47" t="s">
        <v>634</v>
      </c>
      <c r="F320" s="47" t="s">
        <v>635</v>
      </c>
      <c r="G320" s="46">
        <v>0</v>
      </c>
      <c r="H320" s="46">
        <v>100000</v>
      </c>
      <c r="I320" s="46">
        <v>100000</v>
      </c>
      <c r="J320" s="46">
        <v>0</v>
      </c>
      <c r="K320" s="46">
        <v>0</v>
      </c>
      <c r="L320" s="46">
        <v>0</v>
      </c>
      <c r="M320" s="46">
        <v>100000</v>
      </c>
      <c r="N320" s="46">
        <v>100000</v>
      </c>
      <c r="O320" s="46">
        <v>0</v>
      </c>
      <c r="P320" s="78">
        <f t="shared" si="10"/>
        <v>1</v>
      </c>
      <c r="Q320" s="61"/>
      <c r="R320" s="61"/>
      <c r="S320" s="62"/>
      <c r="T320" s="62"/>
      <c r="U320" s="62"/>
      <c r="V320" s="62"/>
      <c r="W320" s="62"/>
      <c r="X320" s="63"/>
    </row>
    <row r="321" spans="1:24" ht="14.4" x14ac:dyDescent="0.2">
      <c r="A321" s="47" t="s">
        <v>691</v>
      </c>
      <c r="B321" s="47" t="s">
        <v>692</v>
      </c>
      <c r="C321" s="74" t="str">
        <f t="shared" si="9"/>
        <v>21375102 MUSEO NACIONAL DE COSTA RICA</v>
      </c>
      <c r="D321" s="47" t="s">
        <v>689</v>
      </c>
      <c r="E321" s="47" t="s">
        <v>336</v>
      </c>
      <c r="F321" s="47" t="s">
        <v>337</v>
      </c>
      <c r="G321" s="46">
        <v>36000000</v>
      </c>
      <c r="H321" s="46">
        <v>36000000</v>
      </c>
      <c r="I321" s="46">
        <v>36000000</v>
      </c>
      <c r="J321" s="46">
        <v>0</v>
      </c>
      <c r="K321" s="46">
        <v>0</v>
      </c>
      <c r="L321" s="46">
        <v>0</v>
      </c>
      <c r="M321" s="46">
        <v>34294651.549999997</v>
      </c>
      <c r="N321" s="46">
        <v>34294651.549999997</v>
      </c>
      <c r="O321" s="46">
        <v>1705348.45</v>
      </c>
      <c r="P321" s="78">
        <f t="shared" si="10"/>
        <v>0.95262920972222209</v>
      </c>
      <c r="Q321" s="61"/>
      <c r="R321" s="61"/>
      <c r="S321" s="62"/>
      <c r="T321" s="62"/>
      <c r="U321" s="62"/>
      <c r="V321" s="62"/>
      <c r="W321" s="62"/>
      <c r="X321" s="63"/>
    </row>
    <row r="322" spans="1:24" ht="14.4" x14ac:dyDescent="0.2">
      <c r="A322" s="47" t="s">
        <v>691</v>
      </c>
      <c r="B322" s="47" t="s">
        <v>692</v>
      </c>
      <c r="C322" s="74" t="str">
        <f t="shared" si="9"/>
        <v>21375102 MUSEO NACIONAL DE COSTA RICA</v>
      </c>
      <c r="D322" s="47" t="s">
        <v>689</v>
      </c>
      <c r="E322" s="47" t="s">
        <v>338</v>
      </c>
      <c r="F322" s="47" t="s">
        <v>339</v>
      </c>
      <c r="G322" s="46">
        <v>16000000</v>
      </c>
      <c r="H322" s="46">
        <v>16000000</v>
      </c>
      <c r="I322" s="46">
        <v>16000000</v>
      </c>
      <c r="J322" s="46">
        <v>0</v>
      </c>
      <c r="K322" s="46">
        <v>0</v>
      </c>
      <c r="L322" s="46">
        <v>0</v>
      </c>
      <c r="M322" s="46">
        <v>15748894.890000001</v>
      </c>
      <c r="N322" s="46">
        <v>15748894.890000001</v>
      </c>
      <c r="O322" s="46">
        <v>251105.11</v>
      </c>
      <c r="P322" s="78">
        <f t="shared" si="10"/>
        <v>0.98430593062500005</v>
      </c>
      <c r="Q322" s="61"/>
      <c r="R322" s="61"/>
      <c r="S322" s="62"/>
      <c r="T322" s="62"/>
      <c r="U322" s="62"/>
      <c r="V322" s="62"/>
      <c r="W322" s="62"/>
      <c r="X322" s="63"/>
    </row>
    <row r="323" spans="1:24" ht="14.4" x14ac:dyDescent="0.2">
      <c r="A323" s="47" t="s">
        <v>691</v>
      </c>
      <c r="B323" s="47" t="s">
        <v>692</v>
      </c>
      <c r="C323" s="74" t="str">
        <f t="shared" si="9"/>
        <v>21375102 MUSEO NACIONAL DE COSTA RICA</v>
      </c>
      <c r="D323" s="47" t="s">
        <v>689</v>
      </c>
      <c r="E323" s="47" t="s">
        <v>346</v>
      </c>
      <c r="F323" s="47" t="s">
        <v>347</v>
      </c>
      <c r="G323" s="46">
        <v>3000000</v>
      </c>
      <c r="H323" s="46">
        <v>3000000</v>
      </c>
      <c r="I323" s="46">
        <v>3000000</v>
      </c>
      <c r="J323" s="46">
        <v>0</v>
      </c>
      <c r="K323" s="46">
        <v>0</v>
      </c>
      <c r="L323" s="46">
        <v>0</v>
      </c>
      <c r="M323" s="46">
        <v>2901556.73</v>
      </c>
      <c r="N323" s="46">
        <v>2901556.73</v>
      </c>
      <c r="O323" s="46">
        <v>98443.27</v>
      </c>
      <c r="P323" s="78">
        <f t="shared" si="10"/>
        <v>0.96718557666666671</v>
      </c>
      <c r="Q323" s="61"/>
      <c r="R323" s="61"/>
      <c r="S323" s="62"/>
      <c r="T323" s="62"/>
      <c r="U323" s="62"/>
      <c r="V323" s="62"/>
      <c r="W323" s="62"/>
      <c r="X323" s="63"/>
    </row>
    <row r="324" spans="1:24" ht="14.4" x14ac:dyDescent="0.2">
      <c r="A324" s="47" t="s">
        <v>691</v>
      </c>
      <c r="B324" s="47" t="s">
        <v>692</v>
      </c>
      <c r="C324" s="75" t="str">
        <f t="shared" si="9"/>
        <v>21375102 MUSEO NACIONAL DE COSTA RICA</v>
      </c>
      <c r="D324" s="47" t="s">
        <v>689</v>
      </c>
      <c r="E324" s="47" t="s">
        <v>348</v>
      </c>
      <c r="F324" s="47" t="s">
        <v>349</v>
      </c>
      <c r="G324" s="46">
        <v>13000000</v>
      </c>
      <c r="H324" s="46">
        <v>13000000</v>
      </c>
      <c r="I324" s="46">
        <v>13000000</v>
      </c>
      <c r="J324" s="46">
        <v>0</v>
      </c>
      <c r="K324" s="46">
        <v>0</v>
      </c>
      <c r="L324" s="46">
        <v>0</v>
      </c>
      <c r="M324" s="46">
        <v>12847338.16</v>
      </c>
      <c r="N324" s="46">
        <v>12847338.16</v>
      </c>
      <c r="O324" s="46">
        <v>152661.84</v>
      </c>
      <c r="P324" s="80">
        <f t="shared" si="10"/>
        <v>0.98825678153846153</v>
      </c>
      <c r="Q324" s="61"/>
      <c r="R324" s="61"/>
      <c r="S324" s="62"/>
      <c r="T324" s="62"/>
      <c r="U324" s="62"/>
      <c r="V324" s="62"/>
      <c r="W324" s="62"/>
      <c r="X324" s="63"/>
    </row>
    <row r="325" spans="1:24" ht="14.4" x14ac:dyDescent="0.2">
      <c r="A325" s="47" t="s">
        <v>691</v>
      </c>
      <c r="B325" s="47" t="s">
        <v>692</v>
      </c>
      <c r="C325" s="74" t="str">
        <f t="shared" si="9"/>
        <v>21375102 MUSEO NACIONAL DE COSTA RICA</v>
      </c>
      <c r="D325" s="47" t="s">
        <v>689</v>
      </c>
      <c r="E325" s="47" t="s">
        <v>364</v>
      </c>
      <c r="F325" s="47" t="s">
        <v>365</v>
      </c>
      <c r="G325" s="46">
        <v>20000000</v>
      </c>
      <c r="H325" s="46">
        <v>20000000</v>
      </c>
      <c r="I325" s="46">
        <v>20000000</v>
      </c>
      <c r="J325" s="46">
        <v>0</v>
      </c>
      <c r="K325" s="46">
        <v>0</v>
      </c>
      <c r="L325" s="46">
        <v>0</v>
      </c>
      <c r="M325" s="46">
        <v>18545756.66</v>
      </c>
      <c r="N325" s="46">
        <v>18545756.66</v>
      </c>
      <c r="O325" s="46">
        <v>1454243.34</v>
      </c>
      <c r="P325" s="79">
        <f t="shared" si="10"/>
        <v>0.92728783300000006</v>
      </c>
      <c r="Q325" s="61"/>
      <c r="R325" s="61"/>
      <c r="S325" s="62"/>
      <c r="T325" s="62"/>
      <c r="U325" s="62"/>
      <c r="V325" s="62"/>
      <c r="W325" s="62"/>
      <c r="X325" s="63"/>
    </row>
    <row r="326" spans="1:24" ht="14.4" x14ac:dyDescent="0.2">
      <c r="A326" s="47" t="s">
        <v>691</v>
      </c>
      <c r="B326" s="47" t="s">
        <v>692</v>
      </c>
      <c r="C326" s="86" t="str">
        <f t="shared" ref="C326:C389" si="11">+CONCATENATE(A326," ",B326)</f>
        <v>21375102 MUSEO NACIONAL DE COSTA RICA</v>
      </c>
      <c r="D326" s="47" t="s">
        <v>689</v>
      </c>
      <c r="E326" s="47" t="s">
        <v>368</v>
      </c>
      <c r="F326" s="47" t="s">
        <v>369</v>
      </c>
      <c r="G326" s="46">
        <v>20000000</v>
      </c>
      <c r="H326" s="46">
        <v>20000000</v>
      </c>
      <c r="I326" s="46">
        <v>20000000</v>
      </c>
      <c r="J326" s="46">
        <v>0</v>
      </c>
      <c r="K326" s="46">
        <v>0</v>
      </c>
      <c r="L326" s="46">
        <v>0</v>
      </c>
      <c r="M326" s="46">
        <v>18545756.66</v>
      </c>
      <c r="N326" s="46">
        <v>18545756.66</v>
      </c>
      <c r="O326" s="46">
        <v>1454243.34</v>
      </c>
      <c r="P326" s="87">
        <f t="shared" ref="P326:P389" si="12">+IFERROR(M326/H326,0)</f>
        <v>0.92728783300000006</v>
      </c>
      <c r="Q326" s="61"/>
      <c r="R326" s="61"/>
      <c r="S326" s="62"/>
      <c r="T326" s="62"/>
      <c r="U326" s="62"/>
      <c r="V326" s="62"/>
      <c r="W326" s="62"/>
      <c r="X326" s="63"/>
    </row>
    <row r="327" spans="1:24" ht="14.4" x14ac:dyDescent="0.2">
      <c r="A327" s="100" t="s">
        <v>693</v>
      </c>
      <c r="B327" s="100" t="s">
        <v>694</v>
      </c>
      <c r="C327" s="98" t="str">
        <f t="shared" si="11"/>
        <v>21375103 MUSEO DE ARTE COSTARRICENSE</v>
      </c>
      <c r="D327" s="100" t="s">
        <v>685</v>
      </c>
      <c r="E327" s="100" t="s">
        <v>686</v>
      </c>
      <c r="F327" s="100" t="s">
        <v>686</v>
      </c>
      <c r="G327" s="101">
        <v>1727065063</v>
      </c>
      <c r="H327" s="101">
        <v>1689526049</v>
      </c>
      <c r="I327" s="46">
        <v>1689526049</v>
      </c>
      <c r="J327" s="46">
        <v>0</v>
      </c>
      <c r="K327" s="46">
        <v>0</v>
      </c>
      <c r="L327" s="46">
        <v>0</v>
      </c>
      <c r="M327" s="101">
        <v>1473545847.1300001</v>
      </c>
      <c r="N327" s="101">
        <v>1411270864.3800001</v>
      </c>
      <c r="O327" s="101">
        <v>215980201.87</v>
      </c>
      <c r="P327" s="94">
        <f t="shared" si="12"/>
        <v>0.87216521343495435</v>
      </c>
      <c r="Q327" s="61"/>
      <c r="R327" s="61"/>
      <c r="S327" s="62"/>
      <c r="T327" s="62"/>
      <c r="U327" s="62"/>
      <c r="V327" s="62"/>
      <c r="W327" s="62"/>
      <c r="X327" s="63"/>
    </row>
    <row r="328" spans="1:24" ht="14.4" x14ac:dyDescent="0.2">
      <c r="A328" s="47" t="s">
        <v>693</v>
      </c>
      <c r="B328" s="47" t="s">
        <v>694</v>
      </c>
      <c r="C328" s="91" t="str">
        <f t="shared" si="11"/>
        <v>21375103 MUSEO DE ARTE COSTARRICENSE</v>
      </c>
      <c r="D328" s="47" t="s">
        <v>685</v>
      </c>
      <c r="E328" s="47" t="s">
        <v>10</v>
      </c>
      <c r="F328" s="47" t="s">
        <v>11</v>
      </c>
      <c r="G328" s="46">
        <v>950037989</v>
      </c>
      <c r="H328" s="46">
        <v>910077822</v>
      </c>
      <c r="I328" s="46">
        <v>910077822</v>
      </c>
      <c r="J328" s="46">
        <v>0</v>
      </c>
      <c r="K328" s="46">
        <v>0</v>
      </c>
      <c r="L328" s="46">
        <v>0</v>
      </c>
      <c r="M328" s="46">
        <v>858552446.69000006</v>
      </c>
      <c r="N328" s="46">
        <v>843150433.32000005</v>
      </c>
      <c r="O328" s="46">
        <v>51525375.310000002</v>
      </c>
      <c r="P328" s="92">
        <f t="shared" si="12"/>
        <v>0.94338355021467613</v>
      </c>
      <c r="Q328" s="61"/>
      <c r="R328" s="61"/>
      <c r="S328" s="62"/>
      <c r="T328" s="62"/>
      <c r="U328" s="62"/>
      <c r="V328" s="62"/>
      <c r="W328" s="62"/>
      <c r="X328" s="63"/>
    </row>
    <row r="329" spans="1:24" ht="14.4" x14ac:dyDescent="0.2">
      <c r="A329" s="47" t="s">
        <v>693</v>
      </c>
      <c r="B329" s="47" t="s">
        <v>694</v>
      </c>
      <c r="C329" s="74" t="str">
        <f t="shared" si="11"/>
        <v>21375103 MUSEO DE ARTE COSTARRICENSE</v>
      </c>
      <c r="D329" s="47" t="s">
        <v>685</v>
      </c>
      <c r="E329" s="47" t="s">
        <v>12</v>
      </c>
      <c r="F329" s="47" t="s">
        <v>13</v>
      </c>
      <c r="G329" s="46">
        <v>497065600</v>
      </c>
      <c r="H329" s="46">
        <v>472341472</v>
      </c>
      <c r="I329" s="46">
        <v>472341472</v>
      </c>
      <c r="J329" s="46">
        <v>0</v>
      </c>
      <c r="K329" s="46">
        <v>0</v>
      </c>
      <c r="L329" s="46">
        <v>0</v>
      </c>
      <c r="M329" s="46">
        <v>438518908.44</v>
      </c>
      <c r="N329" s="46">
        <v>437212673.06999999</v>
      </c>
      <c r="O329" s="46">
        <v>33822563.560000002</v>
      </c>
      <c r="P329" s="78">
        <f t="shared" si="12"/>
        <v>0.92839383038548862</v>
      </c>
      <c r="Q329" s="61"/>
      <c r="R329" s="61"/>
      <c r="S329" s="62"/>
      <c r="T329" s="62"/>
      <c r="U329" s="62"/>
      <c r="V329" s="62"/>
      <c r="W329" s="62"/>
      <c r="X329" s="63"/>
    </row>
    <row r="330" spans="1:24" ht="14.4" x14ac:dyDescent="0.2">
      <c r="A330" s="47" t="s">
        <v>693</v>
      </c>
      <c r="B330" s="47" t="s">
        <v>694</v>
      </c>
      <c r="C330" s="74" t="str">
        <f t="shared" si="11"/>
        <v>21375103 MUSEO DE ARTE COSTARRICENSE</v>
      </c>
      <c r="D330" s="47" t="s">
        <v>685</v>
      </c>
      <c r="E330" s="47" t="s">
        <v>14</v>
      </c>
      <c r="F330" s="47" t="s">
        <v>15</v>
      </c>
      <c r="G330" s="46">
        <v>483165600</v>
      </c>
      <c r="H330" s="46">
        <v>471392343</v>
      </c>
      <c r="I330" s="46">
        <v>471392343</v>
      </c>
      <c r="J330" s="46">
        <v>0</v>
      </c>
      <c r="K330" s="46">
        <v>0</v>
      </c>
      <c r="L330" s="46">
        <v>0</v>
      </c>
      <c r="M330" s="46">
        <v>437569779.82999998</v>
      </c>
      <c r="N330" s="46">
        <v>436263544.45999998</v>
      </c>
      <c r="O330" s="46">
        <v>33822563.170000002</v>
      </c>
      <c r="P330" s="78">
        <f t="shared" si="12"/>
        <v>0.92824965514978675</v>
      </c>
      <c r="Q330" s="61"/>
      <c r="R330" s="61"/>
      <c r="S330" s="62"/>
      <c r="T330" s="62"/>
      <c r="U330" s="62"/>
      <c r="V330" s="62"/>
      <c r="W330" s="62"/>
      <c r="X330" s="63"/>
    </row>
    <row r="331" spans="1:24" ht="14.4" x14ac:dyDescent="0.2">
      <c r="A331" s="47" t="s">
        <v>693</v>
      </c>
      <c r="B331" s="47" t="s">
        <v>694</v>
      </c>
      <c r="C331" s="74" t="str">
        <f t="shared" si="11"/>
        <v>21375103 MUSEO DE ARTE COSTARRICENSE</v>
      </c>
      <c r="D331" s="47" t="s">
        <v>685</v>
      </c>
      <c r="E331" s="47" t="s">
        <v>16</v>
      </c>
      <c r="F331" s="47" t="s">
        <v>17</v>
      </c>
      <c r="G331" s="46">
        <v>4100000</v>
      </c>
      <c r="H331" s="46">
        <v>949129</v>
      </c>
      <c r="I331" s="46">
        <v>949129</v>
      </c>
      <c r="J331" s="46">
        <v>0</v>
      </c>
      <c r="K331" s="46">
        <v>0</v>
      </c>
      <c r="L331" s="46">
        <v>0</v>
      </c>
      <c r="M331" s="46">
        <v>949128.61</v>
      </c>
      <c r="N331" s="46">
        <v>949128.61</v>
      </c>
      <c r="O331" s="46">
        <v>0.39</v>
      </c>
      <c r="P331" s="78">
        <f t="shared" si="12"/>
        <v>0.99999958909695097</v>
      </c>
      <c r="Q331" s="61"/>
      <c r="R331" s="61"/>
      <c r="S331" s="62"/>
      <c r="T331" s="62"/>
      <c r="U331" s="62"/>
      <c r="V331" s="62"/>
      <c r="W331" s="62"/>
      <c r="X331" s="63"/>
    </row>
    <row r="332" spans="1:24" ht="14.4" x14ac:dyDescent="0.2">
      <c r="A332" s="47" t="s">
        <v>693</v>
      </c>
      <c r="B332" s="47" t="s">
        <v>694</v>
      </c>
      <c r="C332" s="74" t="str">
        <f t="shared" si="11"/>
        <v>21375103 MUSEO DE ARTE COSTARRICENSE</v>
      </c>
      <c r="D332" s="47" t="s">
        <v>685</v>
      </c>
      <c r="E332" s="47" t="s">
        <v>18</v>
      </c>
      <c r="F332" s="47" t="s">
        <v>19</v>
      </c>
      <c r="G332" s="46">
        <v>9800000</v>
      </c>
      <c r="H332" s="46">
        <v>0</v>
      </c>
      <c r="I332" s="46">
        <v>0</v>
      </c>
      <c r="J332" s="46">
        <v>0</v>
      </c>
      <c r="K332" s="46">
        <v>0</v>
      </c>
      <c r="L332" s="46">
        <v>0</v>
      </c>
      <c r="M332" s="46">
        <v>0</v>
      </c>
      <c r="N332" s="46">
        <v>0</v>
      </c>
      <c r="O332" s="46">
        <v>0</v>
      </c>
      <c r="P332" s="78">
        <f t="shared" si="12"/>
        <v>0</v>
      </c>
      <c r="Q332" s="61"/>
      <c r="R332" s="61"/>
      <c r="S332" s="62"/>
      <c r="T332" s="62"/>
      <c r="U332" s="62"/>
      <c r="V332" s="62"/>
      <c r="W332" s="62"/>
      <c r="X332" s="63"/>
    </row>
    <row r="333" spans="1:24" ht="14.4" x14ac:dyDescent="0.2">
      <c r="A333" s="47" t="s">
        <v>693</v>
      </c>
      <c r="B333" s="47" t="s">
        <v>694</v>
      </c>
      <c r="C333" s="74" t="str">
        <f t="shared" si="11"/>
        <v>21375103 MUSEO DE ARTE COSTARRICENSE</v>
      </c>
      <c r="D333" s="47" t="s">
        <v>685</v>
      </c>
      <c r="E333" s="47" t="s">
        <v>20</v>
      </c>
      <c r="F333" s="47" t="s">
        <v>21</v>
      </c>
      <c r="G333" s="46">
        <v>4300000</v>
      </c>
      <c r="H333" s="46">
        <v>10300000</v>
      </c>
      <c r="I333" s="46">
        <v>10300000</v>
      </c>
      <c r="J333" s="46">
        <v>0</v>
      </c>
      <c r="K333" s="46">
        <v>0</v>
      </c>
      <c r="L333" s="46">
        <v>0</v>
      </c>
      <c r="M333" s="46">
        <v>9473584.8000000007</v>
      </c>
      <c r="N333" s="46">
        <v>9473584.8000000007</v>
      </c>
      <c r="O333" s="46">
        <v>826415.2</v>
      </c>
      <c r="P333" s="78">
        <f t="shared" si="12"/>
        <v>0.91976551456310685</v>
      </c>
      <c r="Q333" s="61"/>
      <c r="R333" s="61"/>
      <c r="S333" s="62"/>
      <c r="T333" s="62"/>
      <c r="U333" s="62"/>
      <c r="V333" s="62"/>
      <c r="W333" s="62"/>
      <c r="X333" s="63"/>
    </row>
    <row r="334" spans="1:24" ht="14.4" x14ac:dyDescent="0.2">
      <c r="A334" s="47" t="s">
        <v>693</v>
      </c>
      <c r="B334" s="47" t="s">
        <v>694</v>
      </c>
      <c r="C334" s="74" t="str">
        <f t="shared" si="11"/>
        <v>21375103 MUSEO DE ARTE COSTARRICENSE</v>
      </c>
      <c r="D334" s="47" t="s">
        <v>685</v>
      </c>
      <c r="E334" s="47" t="s">
        <v>22</v>
      </c>
      <c r="F334" s="47" t="s">
        <v>23</v>
      </c>
      <c r="G334" s="46">
        <v>4300000</v>
      </c>
      <c r="H334" s="46">
        <v>10300000</v>
      </c>
      <c r="I334" s="46">
        <v>10300000</v>
      </c>
      <c r="J334" s="46">
        <v>0</v>
      </c>
      <c r="K334" s="46">
        <v>0</v>
      </c>
      <c r="L334" s="46">
        <v>0</v>
      </c>
      <c r="M334" s="46">
        <v>9473584.8000000007</v>
      </c>
      <c r="N334" s="46">
        <v>9473584.8000000007</v>
      </c>
      <c r="O334" s="46">
        <v>826415.2</v>
      </c>
      <c r="P334" s="78">
        <f t="shared" si="12"/>
        <v>0.91976551456310685</v>
      </c>
      <c r="Q334" s="61"/>
      <c r="R334" s="61"/>
      <c r="S334" s="62"/>
      <c r="T334" s="62"/>
      <c r="U334" s="62"/>
      <c r="V334" s="62"/>
      <c r="W334" s="62"/>
      <c r="X334" s="63"/>
    </row>
    <row r="335" spans="1:24" ht="14.4" x14ac:dyDescent="0.2">
      <c r="A335" s="47" t="s">
        <v>693</v>
      </c>
      <c r="B335" s="47" t="s">
        <v>694</v>
      </c>
      <c r="C335" s="74" t="str">
        <f t="shared" si="11"/>
        <v>21375103 MUSEO DE ARTE COSTARRICENSE</v>
      </c>
      <c r="D335" s="47" t="s">
        <v>685</v>
      </c>
      <c r="E335" s="47" t="s">
        <v>26</v>
      </c>
      <c r="F335" s="47" t="s">
        <v>27</v>
      </c>
      <c r="G335" s="46">
        <v>295600038</v>
      </c>
      <c r="H335" s="46">
        <v>279318574</v>
      </c>
      <c r="I335" s="46">
        <v>279318574</v>
      </c>
      <c r="J335" s="46">
        <v>0</v>
      </c>
      <c r="K335" s="46">
        <v>0</v>
      </c>
      <c r="L335" s="46">
        <v>0</v>
      </c>
      <c r="M335" s="46">
        <v>271598122.58999997</v>
      </c>
      <c r="N335" s="46">
        <v>268198190.59</v>
      </c>
      <c r="O335" s="46">
        <v>7720451.4100000001</v>
      </c>
      <c r="P335" s="78">
        <f t="shared" si="12"/>
        <v>0.97235969201962191</v>
      </c>
      <c r="Q335" s="61"/>
      <c r="R335" s="61"/>
      <c r="S335" s="62"/>
      <c r="T335" s="62"/>
      <c r="U335" s="62"/>
      <c r="V335" s="62"/>
      <c r="W335" s="62"/>
      <c r="X335" s="63"/>
    </row>
    <row r="336" spans="1:24" ht="14.4" x14ac:dyDescent="0.2">
      <c r="A336" s="47" t="s">
        <v>693</v>
      </c>
      <c r="B336" s="47" t="s">
        <v>694</v>
      </c>
      <c r="C336" s="74" t="str">
        <f t="shared" si="11"/>
        <v>21375103 MUSEO DE ARTE COSTARRICENSE</v>
      </c>
      <c r="D336" s="47" t="s">
        <v>685</v>
      </c>
      <c r="E336" s="47" t="s">
        <v>28</v>
      </c>
      <c r="F336" s="47" t="s">
        <v>29</v>
      </c>
      <c r="G336" s="46">
        <v>110500000</v>
      </c>
      <c r="H336" s="46">
        <v>105575338</v>
      </c>
      <c r="I336" s="46">
        <v>105575338</v>
      </c>
      <c r="J336" s="46">
        <v>0</v>
      </c>
      <c r="K336" s="46">
        <v>0</v>
      </c>
      <c r="L336" s="46">
        <v>0</v>
      </c>
      <c r="M336" s="46">
        <v>104129813.26000001</v>
      </c>
      <c r="N336" s="46">
        <v>100729881.26000001</v>
      </c>
      <c r="O336" s="46">
        <v>1445524.74</v>
      </c>
      <c r="P336" s="78">
        <f t="shared" si="12"/>
        <v>0.98630812112578792</v>
      </c>
      <c r="Q336" s="61"/>
      <c r="R336" s="61"/>
      <c r="S336" s="62"/>
      <c r="T336" s="62"/>
      <c r="U336" s="62"/>
      <c r="V336" s="62"/>
      <c r="W336" s="62"/>
      <c r="X336" s="63"/>
    </row>
    <row r="337" spans="1:24" ht="14.4" x14ac:dyDescent="0.2">
      <c r="A337" s="47" t="s">
        <v>693</v>
      </c>
      <c r="B337" s="47" t="s">
        <v>694</v>
      </c>
      <c r="C337" s="74" t="str">
        <f t="shared" si="11"/>
        <v>21375103 MUSEO DE ARTE COSTARRICENSE</v>
      </c>
      <c r="D337" s="47" t="s">
        <v>685</v>
      </c>
      <c r="E337" s="47" t="s">
        <v>30</v>
      </c>
      <c r="F337" s="47" t="s">
        <v>31</v>
      </c>
      <c r="G337" s="46">
        <v>54988320</v>
      </c>
      <c r="H337" s="46">
        <v>52096760</v>
      </c>
      <c r="I337" s="46">
        <v>52096760</v>
      </c>
      <c r="J337" s="46">
        <v>0</v>
      </c>
      <c r="K337" s="46">
        <v>0</v>
      </c>
      <c r="L337" s="46">
        <v>0</v>
      </c>
      <c r="M337" s="46">
        <v>49912218.200000003</v>
      </c>
      <c r="N337" s="46">
        <v>49912218.200000003</v>
      </c>
      <c r="O337" s="46">
        <v>2184541.7999999998</v>
      </c>
      <c r="P337" s="78">
        <f t="shared" si="12"/>
        <v>0.95806760727538531</v>
      </c>
      <c r="Q337" s="61"/>
      <c r="R337" s="61"/>
      <c r="S337" s="62"/>
      <c r="T337" s="62"/>
      <c r="U337" s="62"/>
      <c r="V337" s="62"/>
      <c r="W337" s="62"/>
      <c r="X337" s="63"/>
    </row>
    <row r="338" spans="1:24" ht="14.4" x14ac:dyDescent="0.2">
      <c r="A338" s="47" t="s">
        <v>693</v>
      </c>
      <c r="B338" s="47" t="s">
        <v>694</v>
      </c>
      <c r="C338" s="74" t="str">
        <f t="shared" si="11"/>
        <v>21375103 MUSEO DE ARTE COSTARRICENSE</v>
      </c>
      <c r="D338" s="47" t="s">
        <v>685</v>
      </c>
      <c r="E338" s="47" t="s">
        <v>32</v>
      </c>
      <c r="F338" s="47" t="s">
        <v>33</v>
      </c>
      <c r="G338" s="46">
        <v>61468187</v>
      </c>
      <c r="H338" s="46">
        <v>58818846</v>
      </c>
      <c r="I338" s="46">
        <v>58818846</v>
      </c>
      <c r="J338" s="46">
        <v>0</v>
      </c>
      <c r="K338" s="46">
        <v>0</v>
      </c>
      <c r="L338" s="46">
        <v>0</v>
      </c>
      <c r="M338" s="46">
        <v>55352019.689999998</v>
      </c>
      <c r="N338" s="46">
        <v>55352019.689999998</v>
      </c>
      <c r="O338" s="46">
        <v>3466826.31</v>
      </c>
      <c r="P338" s="78">
        <f t="shared" si="12"/>
        <v>0.94105925998616158</v>
      </c>
      <c r="Q338" s="61"/>
      <c r="R338" s="61"/>
      <c r="S338" s="62"/>
      <c r="T338" s="62"/>
      <c r="U338" s="62"/>
      <c r="V338" s="62"/>
      <c r="W338" s="62"/>
      <c r="X338" s="63"/>
    </row>
    <row r="339" spans="1:24" ht="14.4" x14ac:dyDescent="0.2">
      <c r="A339" s="47" t="s">
        <v>693</v>
      </c>
      <c r="B339" s="47" t="s">
        <v>694</v>
      </c>
      <c r="C339" s="74" t="str">
        <f t="shared" si="11"/>
        <v>21375103 MUSEO DE ARTE COSTARRICENSE</v>
      </c>
      <c r="D339" s="47" t="s">
        <v>685</v>
      </c>
      <c r="E339" s="47" t="s">
        <v>34</v>
      </c>
      <c r="F339" s="47" t="s">
        <v>35</v>
      </c>
      <c r="G339" s="46">
        <v>53143531</v>
      </c>
      <c r="H339" s="46">
        <v>46673276</v>
      </c>
      <c r="I339" s="46">
        <v>46673276</v>
      </c>
      <c r="J339" s="46">
        <v>0</v>
      </c>
      <c r="K339" s="46">
        <v>0</v>
      </c>
      <c r="L339" s="46">
        <v>0</v>
      </c>
      <c r="M339" s="46">
        <v>46585319.700000003</v>
      </c>
      <c r="N339" s="46">
        <v>46585319.700000003</v>
      </c>
      <c r="O339" s="46">
        <v>87956.3</v>
      </c>
      <c r="P339" s="78">
        <f t="shared" si="12"/>
        <v>0.99811548904345182</v>
      </c>
      <c r="Q339" s="61"/>
      <c r="R339" s="61"/>
      <c r="S339" s="62"/>
      <c r="T339" s="62"/>
      <c r="U339" s="62"/>
      <c r="V339" s="62"/>
      <c r="W339" s="62"/>
      <c r="X339" s="63"/>
    </row>
    <row r="340" spans="1:24" ht="14.4" x14ac:dyDescent="0.2">
      <c r="A340" s="47" t="s">
        <v>693</v>
      </c>
      <c r="B340" s="47" t="s">
        <v>694</v>
      </c>
      <c r="C340" s="74" t="str">
        <f t="shared" si="11"/>
        <v>21375103 MUSEO DE ARTE COSTARRICENSE</v>
      </c>
      <c r="D340" s="47" t="s">
        <v>685</v>
      </c>
      <c r="E340" s="47" t="s">
        <v>36</v>
      </c>
      <c r="F340" s="47" t="s">
        <v>37</v>
      </c>
      <c r="G340" s="46">
        <v>15500000</v>
      </c>
      <c r="H340" s="46">
        <v>16154354</v>
      </c>
      <c r="I340" s="46">
        <v>16154354</v>
      </c>
      <c r="J340" s="46">
        <v>0</v>
      </c>
      <c r="K340" s="46">
        <v>0</v>
      </c>
      <c r="L340" s="46">
        <v>0</v>
      </c>
      <c r="M340" s="46">
        <v>15618751.74</v>
      </c>
      <c r="N340" s="46">
        <v>15618751.74</v>
      </c>
      <c r="O340" s="46">
        <v>535602.26</v>
      </c>
      <c r="P340" s="78">
        <f t="shared" si="12"/>
        <v>0.96684471195815069</v>
      </c>
      <c r="Q340" s="61"/>
      <c r="R340" s="61"/>
      <c r="S340" s="62"/>
      <c r="T340" s="62"/>
      <c r="U340" s="62"/>
      <c r="V340" s="62"/>
      <c r="W340" s="62"/>
      <c r="X340" s="63"/>
    </row>
    <row r="341" spans="1:24" ht="14.4" x14ac:dyDescent="0.2">
      <c r="A341" s="47" t="s">
        <v>693</v>
      </c>
      <c r="B341" s="47" t="s">
        <v>694</v>
      </c>
      <c r="C341" s="74" t="str">
        <f t="shared" si="11"/>
        <v>21375103 MUSEO DE ARTE COSTARRICENSE</v>
      </c>
      <c r="D341" s="47" t="s">
        <v>685</v>
      </c>
      <c r="E341" s="47" t="s">
        <v>38</v>
      </c>
      <c r="F341" s="47" t="s">
        <v>39</v>
      </c>
      <c r="G341" s="46">
        <v>71711002</v>
      </c>
      <c r="H341" s="46">
        <v>68263768</v>
      </c>
      <c r="I341" s="46">
        <v>68263768</v>
      </c>
      <c r="J341" s="46">
        <v>0</v>
      </c>
      <c r="K341" s="46">
        <v>0</v>
      </c>
      <c r="L341" s="46">
        <v>0</v>
      </c>
      <c r="M341" s="46">
        <v>64288793</v>
      </c>
      <c r="N341" s="46">
        <v>59210699</v>
      </c>
      <c r="O341" s="46">
        <v>3974975</v>
      </c>
      <c r="P341" s="78">
        <f t="shared" si="12"/>
        <v>0.94177035466310621</v>
      </c>
      <c r="Q341" s="61"/>
      <c r="R341" s="61"/>
      <c r="S341" s="62"/>
      <c r="T341" s="62"/>
      <c r="U341" s="62"/>
      <c r="V341" s="62"/>
      <c r="W341" s="62"/>
      <c r="X341" s="63"/>
    </row>
    <row r="342" spans="1:24" ht="14.4" x14ac:dyDescent="0.2">
      <c r="A342" s="47" t="s">
        <v>693</v>
      </c>
      <c r="B342" s="47" t="s">
        <v>694</v>
      </c>
      <c r="C342" s="74" t="str">
        <f t="shared" si="11"/>
        <v>21375103 MUSEO DE ARTE COSTARRICENSE</v>
      </c>
      <c r="D342" s="47" t="s">
        <v>685</v>
      </c>
      <c r="E342" s="47" t="s">
        <v>44</v>
      </c>
      <c r="F342" s="47" t="s">
        <v>41</v>
      </c>
      <c r="G342" s="46">
        <v>68033515</v>
      </c>
      <c r="H342" s="46">
        <v>64763062</v>
      </c>
      <c r="I342" s="46">
        <v>64763062</v>
      </c>
      <c r="J342" s="46">
        <v>0</v>
      </c>
      <c r="K342" s="46">
        <v>0</v>
      </c>
      <c r="L342" s="46">
        <v>0</v>
      </c>
      <c r="M342" s="46">
        <v>60788087</v>
      </c>
      <c r="N342" s="46">
        <v>55785088</v>
      </c>
      <c r="O342" s="46">
        <v>3974975</v>
      </c>
      <c r="P342" s="78">
        <f t="shared" si="12"/>
        <v>0.9386228063151183</v>
      </c>
      <c r="Q342" s="61"/>
      <c r="R342" s="61"/>
      <c r="S342" s="62"/>
      <c r="T342" s="62"/>
      <c r="U342" s="62"/>
      <c r="V342" s="62"/>
      <c r="W342" s="62"/>
      <c r="X342" s="63"/>
    </row>
    <row r="343" spans="1:24" ht="14.4" x14ac:dyDescent="0.2">
      <c r="A343" s="47" t="s">
        <v>693</v>
      </c>
      <c r="B343" s="47" t="s">
        <v>694</v>
      </c>
      <c r="C343" s="74" t="str">
        <f t="shared" si="11"/>
        <v>21375103 MUSEO DE ARTE COSTARRICENSE</v>
      </c>
      <c r="D343" s="47" t="s">
        <v>685</v>
      </c>
      <c r="E343" s="47" t="s">
        <v>65</v>
      </c>
      <c r="F343" s="47" t="s">
        <v>62</v>
      </c>
      <c r="G343" s="46">
        <v>3677487</v>
      </c>
      <c r="H343" s="46">
        <v>3500706</v>
      </c>
      <c r="I343" s="46">
        <v>3500706</v>
      </c>
      <c r="J343" s="46">
        <v>0</v>
      </c>
      <c r="K343" s="46">
        <v>0</v>
      </c>
      <c r="L343" s="46">
        <v>0</v>
      </c>
      <c r="M343" s="46">
        <v>3500706</v>
      </c>
      <c r="N343" s="46">
        <v>3425611</v>
      </c>
      <c r="O343" s="46">
        <v>0</v>
      </c>
      <c r="P343" s="78">
        <f t="shared" si="12"/>
        <v>1</v>
      </c>
      <c r="Q343" s="61"/>
      <c r="R343" s="61"/>
      <c r="S343" s="62"/>
      <c r="T343" s="62"/>
      <c r="U343" s="62"/>
      <c r="V343" s="62"/>
      <c r="W343" s="62"/>
      <c r="X343" s="63"/>
    </row>
    <row r="344" spans="1:24" ht="14.4" x14ac:dyDescent="0.2">
      <c r="A344" s="47" t="s">
        <v>693</v>
      </c>
      <c r="B344" s="47" t="s">
        <v>694</v>
      </c>
      <c r="C344" s="74" t="str">
        <f t="shared" si="11"/>
        <v>21375103 MUSEO DE ARTE COSTARRICENSE</v>
      </c>
      <c r="D344" s="47" t="s">
        <v>685</v>
      </c>
      <c r="E344" s="47" t="s">
        <v>83</v>
      </c>
      <c r="F344" s="47" t="s">
        <v>84</v>
      </c>
      <c r="G344" s="46">
        <v>81361349</v>
      </c>
      <c r="H344" s="46">
        <v>79854008</v>
      </c>
      <c r="I344" s="46">
        <v>79854008</v>
      </c>
      <c r="J344" s="46">
        <v>0</v>
      </c>
      <c r="K344" s="46">
        <v>0</v>
      </c>
      <c r="L344" s="46">
        <v>0</v>
      </c>
      <c r="M344" s="46">
        <v>74673037.859999999</v>
      </c>
      <c r="N344" s="46">
        <v>69055285.859999999</v>
      </c>
      <c r="O344" s="46">
        <v>5180970.1399999997</v>
      </c>
      <c r="P344" s="78">
        <f t="shared" si="12"/>
        <v>0.93511947277586871</v>
      </c>
      <c r="Q344" s="61"/>
      <c r="R344" s="61"/>
      <c r="S344" s="62"/>
      <c r="T344" s="62"/>
      <c r="U344" s="62"/>
      <c r="V344" s="62"/>
      <c r="W344" s="62"/>
      <c r="X344" s="63"/>
    </row>
    <row r="345" spans="1:24" ht="14.4" x14ac:dyDescent="0.2">
      <c r="A345" s="47" t="s">
        <v>693</v>
      </c>
      <c r="B345" s="47" t="s">
        <v>694</v>
      </c>
      <c r="C345" s="74" t="str">
        <f t="shared" si="11"/>
        <v>21375103 MUSEO DE ARTE COSTARRICENSE</v>
      </c>
      <c r="D345" s="47" t="s">
        <v>685</v>
      </c>
      <c r="E345" s="47" t="s">
        <v>89</v>
      </c>
      <c r="F345" s="47" t="s">
        <v>86</v>
      </c>
      <c r="G345" s="46">
        <v>39863962</v>
      </c>
      <c r="H345" s="46">
        <v>37947653</v>
      </c>
      <c r="I345" s="46">
        <v>37947653</v>
      </c>
      <c r="J345" s="46">
        <v>0</v>
      </c>
      <c r="K345" s="46">
        <v>0</v>
      </c>
      <c r="L345" s="46">
        <v>0</v>
      </c>
      <c r="M345" s="46">
        <v>35633484</v>
      </c>
      <c r="N345" s="46">
        <v>32703382</v>
      </c>
      <c r="O345" s="46">
        <v>2314169</v>
      </c>
      <c r="P345" s="78">
        <f t="shared" si="12"/>
        <v>0.93901680823317324</v>
      </c>
      <c r="Q345" s="61"/>
      <c r="R345" s="61"/>
      <c r="S345" s="62"/>
      <c r="T345" s="62"/>
      <c r="U345" s="62"/>
      <c r="V345" s="62"/>
      <c r="W345" s="62"/>
      <c r="X345" s="63"/>
    </row>
    <row r="346" spans="1:24" ht="14.4" x14ac:dyDescent="0.2">
      <c r="A346" s="47" t="s">
        <v>693</v>
      </c>
      <c r="B346" s="47" t="s">
        <v>694</v>
      </c>
      <c r="C346" s="74" t="str">
        <f t="shared" si="11"/>
        <v>21375103 MUSEO DE ARTE COSTARRICENSE</v>
      </c>
      <c r="D346" s="47" t="s">
        <v>685</v>
      </c>
      <c r="E346" s="47" t="s">
        <v>110</v>
      </c>
      <c r="F346" s="47" t="s">
        <v>107</v>
      </c>
      <c r="G346" s="46">
        <v>22064924</v>
      </c>
      <c r="H346" s="46">
        <v>21004236</v>
      </c>
      <c r="I346" s="46">
        <v>21004236</v>
      </c>
      <c r="J346" s="46">
        <v>0</v>
      </c>
      <c r="K346" s="46">
        <v>0</v>
      </c>
      <c r="L346" s="46">
        <v>0</v>
      </c>
      <c r="M346" s="46">
        <v>19892748</v>
      </c>
      <c r="N346" s="46">
        <v>18075923</v>
      </c>
      <c r="O346" s="46">
        <v>1111488</v>
      </c>
      <c r="P346" s="78">
        <f t="shared" si="12"/>
        <v>0.94708267418057956</v>
      </c>
      <c r="Q346" s="61"/>
      <c r="R346" s="61"/>
      <c r="S346" s="62"/>
      <c r="T346" s="62"/>
      <c r="U346" s="62"/>
      <c r="V346" s="62"/>
      <c r="W346" s="62"/>
      <c r="X346" s="63"/>
    </row>
    <row r="347" spans="1:24" ht="14.4" x14ac:dyDescent="0.2">
      <c r="A347" s="47" t="s">
        <v>693</v>
      </c>
      <c r="B347" s="47" t="s">
        <v>694</v>
      </c>
      <c r="C347" s="74" t="str">
        <f t="shared" si="11"/>
        <v>21375103 MUSEO DE ARTE COSTARRICENSE</v>
      </c>
      <c r="D347" s="47" t="s">
        <v>685</v>
      </c>
      <c r="E347" s="47" t="s">
        <v>131</v>
      </c>
      <c r="F347" s="47" t="s">
        <v>128</v>
      </c>
      <c r="G347" s="46">
        <v>11032463</v>
      </c>
      <c r="H347" s="46">
        <v>10502119</v>
      </c>
      <c r="I347" s="46">
        <v>10502119</v>
      </c>
      <c r="J347" s="46">
        <v>0</v>
      </c>
      <c r="K347" s="46">
        <v>0</v>
      </c>
      <c r="L347" s="46">
        <v>0</v>
      </c>
      <c r="M347" s="46">
        <v>9029511</v>
      </c>
      <c r="N347" s="46">
        <v>8218686</v>
      </c>
      <c r="O347" s="46">
        <v>1472608</v>
      </c>
      <c r="P347" s="78">
        <f t="shared" si="12"/>
        <v>0.85977991679583898</v>
      </c>
      <c r="Q347" s="61"/>
      <c r="R347" s="61"/>
      <c r="S347" s="62"/>
      <c r="T347" s="62"/>
      <c r="U347" s="62"/>
      <c r="V347" s="62"/>
      <c r="W347" s="62"/>
      <c r="X347" s="63"/>
    </row>
    <row r="348" spans="1:24" ht="14.4" x14ac:dyDescent="0.2">
      <c r="A348" s="47" t="s">
        <v>693</v>
      </c>
      <c r="B348" s="47" t="s">
        <v>694</v>
      </c>
      <c r="C348" s="74" t="str">
        <f t="shared" si="11"/>
        <v>21375103 MUSEO DE ARTE COSTARRICENSE</v>
      </c>
      <c r="D348" s="47" t="s">
        <v>685</v>
      </c>
      <c r="E348" s="47" t="s">
        <v>150</v>
      </c>
      <c r="F348" s="47" t="s">
        <v>149</v>
      </c>
      <c r="G348" s="46">
        <v>8400000</v>
      </c>
      <c r="H348" s="46">
        <v>10400000</v>
      </c>
      <c r="I348" s="46">
        <v>10400000</v>
      </c>
      <c r="J348" s="46">
        <v>0</v>
      </c>
      <c r="K348" s="46">
        <v>0</v>
      </c>
      <c r="L348" s="46">
        <v>0</v>
      </c>
      <c r="M348" s="46">
        <v>10117294.859999999</v>
      </c>
      <c r="N348" s="46">
        <v>10057294.859999999</v>
      </c>
      <c r="O348" s="46">
        <v>282705.14</v>
      </c>
      <c r="P348" s="78">
        <f t="shared" si="12"/>
        <v>0.97281681346153837</v>
      </c>
      <c r="Q348" s="61"/>
      <c r="R348" s="61"/>
      <c r="S348" s="62"/>
      <c r="T348" s="62"/>
      <c r="U348" s="62"/>
      <c r="V348" s="62"/>
      <c r="W348" s="62"/>
      <c r="X348" s="63"/>
    </row>
    <row r="349" spans="1:24" ht="14.4" x14ac:dyDescent="0.2">
      <c r="A349" s="47" t="s">
        <v>693</v>
      </c>
      <c r="B349" s="47" t="s">
        <v>694</v>
      </c>
      <c r="C349" s="74" t="str">
        <f t="shared" si="11"/>
        <v>21375103 MUSEO DE ARTE COSTARRICENSE</v>
      </c>
      <c r="D349" s="47" t="s">
        <v>685</v>
      </c>
      <c r="E349" s="47" t="s">
        <v>166</v>
      </c>
      <c r="F349" s="47" t="s">
        <v>167</v>
      </c>
      <c r="G349" s="46">
        <v>587329617</v>
      </c>
      <c r="H349" s="46">
        <v>574179617</v>
      </c>
      <c r="I349" s="46">
        <v>574179617</v>
      </c>
      <c r="J349" s="46">
        <v>0</v>
      </c>
      <c r="K349" s="46">
        <v>0</v>
      </c>
      <c r="L349" s="46">
        <v>0</v>
      </c>
      <c r="M349" s="46">
        <v>473581158.02999997</v>
      </c>
      <c r="N349" s="46">
        <v>426956871.63</v>
      </c>
      <c r="O349" s="46">
        <v>100598458.97</v>
      </c>
      <c r="P349" s="78">
        <f t="shared" si="12"/>
        <v>0.82479618573781588</v>
      </c>
      <c r="Q349" s="61"/>
      <c r="R349" s="61"/>
      <c r="S349" s="62"/>
      <c r="T349" s="62"/>
      <c r="U349" s="62"/>
      <c r="V349" s="62"/>
      <c r="W349" s="62"/>
      <c r="X349" s="63"/>
    </row>
    <row r="350" spans="1:24" ht="14.4" x14ac:dyDescent="0.2">
      <c r="A350" s="47" t="s">
        <v>693</v>
      </c>
      <c r="B350" s="47" t="s">
        <v>694</v>
      </c>
      <c r="C350" s="74" t="str">
        <f t="shared" si="11"/>
        <v>21375103 MUSEO DE ARTE COSTARRICENSE</v>
      </c>
      <c r="D350" s="47" t="s">
        <v>685</v>
      </c>
      <c r="E350" s="47" t="s">
        <v>168</v>
      </c>
      <c r="F350" s="47" t="s">
        <v>169</v>
      </c>
      <c r="G350" s="46">
        <v>106920082</v>
      </c>
      <c r="H350" s="46">
        <v>107906082</v>
      </c>
      <c r="I350" s="46">
        <v>107906082</v>
      </c>
      <c r="J350" s="46">
        <v>0</v>
      </c>
      <c r="K350" s="46">
        <v>0</v>
      </c>
      <c r="L350" s="46">
        <v>0</v>
      </c>
      <c r="M350" s="46">
        <v>107655464.45999999</v>
      </c>
      <c r="N350" s="46">
        <v>107525961.98</v>
      </c>
      <c r="O350" s="46">
        <v>250617.54</v>
      </c>
      <c r="P350" s="78">
        <f t="shared" si="12"/>
        <v>0.99767744750476617</v>
      </c>
      <c r="Q350" s="61"/>
      <c r="R350" s="61"/>
      <c r="S350" s="62"/>
      <c r="T350" s="62"/>
      <c r="U350" s="62"/>
      <c r="V350" s="62"/>
      <c r="W350" s="62"/>
      <c r="X350" s="63"/>
    </row>
    <row r="351" spans="1:24" ht="14.4" x14ac:dyDescent="0.2">
      <c r="A351" s="47" t="s">
        <v>693</v>
      </c>
      <c r="B351" s="47" t="s">
        <v>694</v>
      </c>
      <c r="C351" s="74" t="str">
        <f t="shared" si="11"/>
        <v>21375103 MUSEO DE ARTE COSTARRICENSE</v>
      </c>
      <c r="D351" s="47" t="s">
        <v>685</v>
      </c>
      <c r="E351" s="47" t="s">
        <v>170</v>
      </c>
      <c r="F351" s="47" t="s">
        <v>171</v>
      </c>
      <c r="G351" s="46">
        <v>98223851</v>
      </c>
      <c r="H351" s="46">
        <v>99209851</v>
      </c>
      <c r="I351" s="46">
        <v>99209851</v>
      </c>
      <c r="J351" s="46">
        <v>0</v>
      </c>
      <c r="K351" s="46">
        <v>0</v>
      </c>
      <c r="L351" s="46">
        <v>0</v>
      </c>
      <c r="M351" s="46">
        <v>99209285.689999998</v>
      </c>
      <c r="N351" s="46">
        <v>99102546.489999995</v>
      </c>
      <c r="O351" s="46">
        <v>565.30999999999995</v>
      </c>
      <c r="P351" s="78">
        <f t="shared" si="12"/>
        <v>0.99999430187633276</v>
      </c>
      <c r="Q351" s="61"/>
      <c r="R351" s="61"/>
      <c r="S351" s="62"/>
      <c r="T351" s="62"/>
      <c r="U351" s="62"/>
      <c r="V351" s="62"/>
      <c r="W351" s="62"/>
      <c r="X351" s="63"/>
    </row>
    <row r="352" spans="1:24" ht="14.4" x14ac:dyDescent="0.2">
      <c r="A352" s="47" t="s">
        <v>693</v>
      </c>
      <c r="B352" s="47" t="s">
        <v>694</v>
      </c>
      <c r="C352" s="74" t="str">
        <f t="shared" si="11"/>
        <v>21375103 MUSEO DE ARTE COSTARRICENSE</v>
      </c>
      <c r="D352" s="47" t="s">
        <v>685</v>
      </c>
      <c r="E352" s="47" t="s">
        <v>174</v>
      </c>
      <c r="F352" s="47" t="s">
        <v>175</v>
      </c>
      <c r="G352" s="46">
        <v>8696231</v>
      </c>
      <c r="H352" s="46">
        <v>8696231</v>
      </c>
      <c r="I352" s="46">
        <v>8696231</v>
      </c>
      <c r="J352" s="46">
        <v>0</v>
      </c>
      <c r="K352" s="46">
        <v>0</v>
      </c>
      <c r="L352" s="46">
        <v>0</v>
      </c>
      <c r="M352" s="46">
        <v>8446178.7699999996</v>
      </c>
      <c r="N352" s="46">
        <v>8423415.4900000002</v>
      </c>
      <c r="O352" s="46">
        <v>250052.23</v>
      </c>
      <c r="P352" s="78">
        <f t="shared" si="12"/>
        <v>0.9712459075661628</v>
      </c>
      <c r="Q352" s="61"/>
      <c r="R352" s="61"/>
      <c r="S352" s="62"/>
      <c r="T352" s="62"/>
      <c r="U352" s="62"/>
      <c r="V352" s="62"/>
      <c r="W352" s="62"/>
      <c r="X352" s="63"/>
    </row>
    <row r="353" spans="1:24" ht="14.4" x14ac:dyDescent="0.2">
      <c r="A353" s="47" t="s">
        <v>693</v>
      </c>
      <c r="B353" s="47" t="s">
        <v>694</v>
      </c>
      <c r="C353" s="74" t="str">
        <f t="shared" si="11"/>
        <v>21375103 MUSEO DE ARTE COSTARRICENSE</v>
      </c>
      <c r="D353" s="47" t="s">
        <v>685</v>
      </c>
      <c r="E353" s="47" t="s">
        <v>180</v>
      </c>
      <c r="F353" s="47" t="s">
        <v>181</v>
      </c>
      <c r="G353" s="46">
        <v>52575927</v>
      </c>
      <c r="H353" s="46">
        <v>50575927</v>
      </c>
      <c r="I353" s="46">
        <v>50575927</v>
      </c>
      <c r="J353" s="46">
        <v>0</v>
      </c>
      <c r="K353" s="46">
        <v>0</v>
      </c>
      <c r="L353" s="46">
        <v>0</v>
      </c>
      <c r="M353" s="46">
        <v>39916099.840000004</v>
      </c>
      <c r="N353" s="46">
        <v>37600332.359999999</v>
      </c>
      <c r="O353" s="46">
        <v>10659827.16</v>
      </c>
      <c r="P353" s="78">
        <f t="shared" si="12"/>
        <v>0.78923120558917292</v>
      </c>
      <c r="Q353" s="61"/>
      <c r="R353" s="61"/>
      <c r="S353" s="62"/>
      <c r="T353" s="62"/>
      <c r="U353" s="62"/>
      <c r="V353" s="62"/>
      <c r="W353" s="62"/>
      <c r="X353" s="63"/>
    </row>
    <row r="354" spans="1:24" ht="14.4" x14ac:dyDescent="0.2">
      <c r="A354" s="47" t="s">
        <v>693</v>
      </c>
      <c r="B354" s="47" t="s">
        <v>694</v>
      </c>
      <c r="C354" s="74" t="str">
        <f t="shared" si="11"/>
        <v>21375103 MUSEO DE ARTE COSTARRICENSE</v>
      </c>
      <c r="D354" s="47" t="s">
        <v>685</v>
      </c>
      <c r="E354" s="47" t="s">
        <v>182</v>
      </c>
      <c r="F354" s="47" t="s">
        <v>183</v>
      </c>
      <c r="G354" s="46">
        <v>1356000</v>
      </c>
      <c r="H354" s="46">
        <v>1356000</v>
      </c>
      <c r="I354" s="46">
        <v>1356000</v>
      </c>
      <c r="J354" s="46">
        <v>0</v>
      </c>
      <c r="K354" s="46">
        <v>0</v>
      </c>
      <c r="L354" s="46">
        <v>0</v>
      </c>
      <c r="M354" s="46">
        <v>944632</v>
      </c>
      <c r="N354" s="46">
        <v>944632</v>
      </c>
      <c r="O354" s="46">
        <v>411368</v>
      </c>
      <c r="P354" s="78">
        <f t="shared" si="12"/>
        <v>0.69663126843657819</v>
      </c>
      <c r="Q354" s="61"/>
      <c r="R354" s="61"/>
      <c r="S354" s="62"/>
      <c r="T354" s="62"/>
      <c r="U354" s="62"/>
      <c r="V354" s="62"/>
      <c r="W354" s="62"/>
      <c r="X354" s="63"/>
    </row>
    <row r="355" spans="1:24" ht="14.4" x14ac:dyDescent="0.2">
      <c r="A355" s="47" t="s">
        <v>693</v>
      </c>
      <c r="B355" s="47" t="s">
        <v>694</v>
      </c>
      <c r="C355" s="74" t="str">
        <f t="shared" si="11"/>
        <v>21375103 MUSEO DE ARTE COSTARRICENSE</v>
      </c>
      <c r="D355" s="47" t="s">
        <v>685</v>
      </c>
      <c r="E355" s="47" t="s">
        <v>184</v>
      </c>
      <c r="F355" s="47" t="s">
        <v>185</v>
      </c>
      <c r="G355" s="46">
        <v>18984000</v>
      </c>
      <c r="H355" s="46">
        <v>18984000</v>
      </c>
      <c r="I355" s="46">
        <v>18984000</v>
      </c>
      <c r="J355" s="46">
        <v>0</v>
      </c>
      <c r="K355" s="46">
        <v>0</v>
      </c>
      <c r="L355" s="46">
        <v>0</v>
      </c>
      <c r="M355" s="46">
        <v>14263995</v>
      </c>
      <c r="N355" s="46">
        <v>14263995</v>
      </c>
      <c r="O355" s="46">
        <v>4720005</v>
      </c>
      <c r="P355" s="78">
        <f t="shared" si="12"/>
        <v>0.75136931099873583</v>
      </c>
      <c r="Q355" s="61"/>
      <c r="R355" s="61"/>
      <c r="S355" s="62"/>
      <c r="T355" s="62"/>
      <c r="U355" s="62"/>
      <c r="V355" s="62"/>
      <c r="W355" s="62"/>
      <c r="X355" s="63"/>
    </row>
    <row r="356" spans="1:24" ht="14.4" x14ac:dyDescent="0.2">
      <c r="A356" s="47" t="s">
        <v>693</v>
      </c>
      <c r="B356" s="47" t="s">
        <v>694</v>
      </c>
      <c r="C356" s="74" t="str">
        <f t="shared" si="11"/>
        <v>21375103 MUSEO DE ARTE COSTARRICENSE</v>
      </c>
      <c r="D356" s="47" t="s">
        <v>685</v>
      </c>
      <c r="E356" s="47" t="s">
        <v>186</v>
      </c>
      <c r="F356" s="47" t="s">
        <v>187</v>
      </c>
      <c r="G356" s="46">
        <v>1592000</v>
      </c>
      <c r="H356" s="46">
        <v>1592000</v>
      </c>
      <c r="I356" s="46">
        <v>1592000</v>
      </c>
      <c r="J356" s="46">
        <v>0</v>
      </c>
      <c r="K356" s="46">
        <v>0</v>
      </c>
      <c r="L356" s="46">
        <v>0</v>
      </c>
      <c r="M356" s="46">
        <v>1301139.94</v>
      </c>
      <c r="N356" s="46">
        <v>158229.69</v>
      </c>
      <c r="O356" s="46">
        <v>290860.06</v>
      </c>
      <c r="P356" s="78">
        <f t="shared" si="12"/>
        <v>0.81729895728643209</v>
      </c>
      <c r="Q356" s="61"/>
      <c r="R356" s="61"/>
      <c r="S356" s="62"/>
      <c r="T356" s="62"/>
      <c r="U356" s="62"/>
      <c r="V356" s="62"/>
      <c r="W356" s="62"/>
      <c r="X356" s="63"/>
    </row>
    <row r="357" spans="1:24" ht="14.4" x14ac:dyDescent="0.2">
      <c r="A357" s="47" t="s">
        <v>693</v>
      </c>
      <c r="B357" s="47" t="s">
        <v>694</v>
      </c>
      <c r="C357" s="74" t="str">
        <f t="shared" si="11"/>
        <v>21375103 MUSEO DE ARTE COSTARRICENSE</v>
      </c>
      <c r="D357" s="47" t="s">
        <v>685</v>
      </c>
      <c r="E357" s="47" t="s">
        <v>188</v>
      </c>
      <c r="F357" s="47" t="s">
        <v>189</v>
      </c>
      <c r="G357" s="46">
        <v>30643927</v>
      </c>
      <c r="H357" s="46">
        <v>28643927</v>
      </c>
      <c r="I357" s="46">
        <v>28643927</v>
      </c>
      <c r="J357" s="46">
        <v>0</v>
      </c>
      <c r="K357" s="46">
        <v>0</v>
      </c>
      <c r="L357" s="46">
        <v>0</v>
      </c>
      <c r="M357" s="46">
        <v>23406332.899999999</v>
      </c>
      <c r="N357" s="46">
        <v>22233475.670000002</v>
      </c>
      <c r="O357" s="46">
        <v>5237594.0999999996</v>
      </c>
      <c r="P357" s="78">
        <f t="shared" si="12"/>
        <v>0.81714818292896774</v>
      </c>
      <c r="Q357" s="61"/>
      <c r="R357" s="61"/>
      <c r="S357" s="62"/>
      <c r="T357" s="62"/>
      <c r="U357" s="62"/>
      <c r="V357" s="62"/>
      <c r="W357" s="62"/>
      <c r="X357" s="63"/>
    </row>
    <row r="358" spans="1:24" ht="14.4" x14ac:dyDescent="0.2">
      <c r="A358" s="47" t="s">
        <v>693</v>
      </c>
      <c r="B358" s="47" t="s">
        <v>694</v>
      </c>
      <c r="C358" s="74" t="str">
        <f t="shared" si="11"/>
        <v>21375103 MUSEO DE ARTE COSTARRICENSE</v>
      </c>
      <c r="D358" s="47" t="s">
        <v>685</v>
      </c>
      <c r="E358" s="47" t="s">
        <v>192</v>
      </c>
      <c r="F358" s="47" t="s">
        <v>193</v>
      </c>
      <c r="G358" s="46">
        <v>43013304</v>
      </c>
      <c r="H358" s="46">
        <v>45178304</v>
      </c>
      <c r="I358" s="46">
        <v>45178304</v>
      </c>
      <c r="J358" s="46">
        <v>0</v>
      </c>
      <c r="K358" s="46">
        <v>0</v>
      </c>
      <c r="L358" s="46">
        <v>0</v>
      </c>
      <c r="M358" s="46">
        <v>43491215.590000004</v>
      </c>
      <c r="N358" s="46">
        <v>38214045.329999998</v>
      </c>
      <c r="O358" s="46">
        <v>1687088.41</v>
      </c>
      <c r="P358" s="78">
        <f t="shared" si="12"/>
        <v>0.96265711059007442</v>
      </c>
      <c r="Q358" s="61"/>
      <c r="R358" s="61"/>
      <c r="S358" s="62"/>
      <c r="T358" s="62"/>
      <c r="U358" s="62"/>
      <c r="V358" s="62"/>
      <c r="W358" s="62"/>
      <c r="X358" s="63"/>
    </row>
    <row r="359" spans="1:24" ht="14.4" x14ac:dyDescent="0.2">
      <c r="A359" s="47" t="s">
        <v>693</v>
      </c>
      <c r="B359" s="47" t="s">
        <v>694</v>
      </c>
      <c r="C359" s="74" t="str">
        <f t="shared" si="11"/>
        <v>21375103 MUSEO DE ARTE COSTARRICENSE</v>
      </c>
      <c r="D359" s="47" t="s">
        <v>685</v>
      </c>
      <c r="E359" s="47" t="s">
        <v>194</v>
      </c>
      <c r="F359" s="47" t="s">
        <v>195</v>
      </c>
      <c r="G359" s="46">
        <v>400000</v>
      </c>
      <c r="H359" s="46">
        <v>565000</v>
      </c>
      <c r="I359" s="46">
        <v>565000</v>
      </c>
      <c r="J359" s="46">
        <v>0</v>
      </c>
      <c r="K359" s="46">
        <v>0</v>
      </c>
      <c r="L359" s="46">
        <v>0</v>
      </c>
      <c r="M359" s="46">
        <v>456786</v>
      </c>
      <c r="N359" s="46">
        <v>215253.7</v>
      </c>
      <c r="O359" s="46">
        <v>108214</v>
      </c>
      <c r="P359" s="78">
        <f t="shared" si="12"/>
        <v>0.80847079646017694</v>
      </c>
      <c r="Q359" s="61"/>
      <c r="R359" s="61"/>
      <c r="S359" s="62"/>
      <c r="T359" s="62"/>
      <c r="U359" s="62"/>
      <c r="V359" s="62"/>
      <c r="W359" s="62"/>
      <c r="X359" s="63"/>
    </row>
    <row r="360" spans="1:24" ht="14.4" x14ac:dyDescent="0.2">
      <c r="A360" s="47" t="s">
        <v>693</v>
      </c>
      <c r="B360" s="47" t="s">
        <v>694</v>
      </c>
      <c r="C360" s="74" t="str">
        <f t="shared" si="11"/>
        <v>21375103 MUSEO DE ARTE COSTARRICENSE</v>
      </c>
      <c r="D360" s="47" t="s">
        <v>685</v>
      </c>
      <c r="E360" s="47" t="s">
        <v>198</v>
      </c>
      <c r="F360" s="47" t="s">
        <v>199</v>
      </c>
      <c r="G360" s="46">
        <v>40074250</v>
      </c>
      <c r="H360" s="46">
        <v>40074250</v>
      </c>
      <c r="I360" s="46">
        <v>40074250</v>
      </c>
      <c r="J360" s="46">
        <v>0</v>
      </c>
      <c r="K360" s="46">
        <v>0</v>
      </c>
      <c r="L360" s="46">
        <v>0</v>
      </c>
      <c r="M360" s="46">
        <v>40070602.100000001</v>
      </c>
      <c r="N360" s="46">
        <v>35055517.210000001</v>
      </c>
      <c r="O360" s="46">
        <v>3647.9</v>
      </c>
      <c r="P360" s="78">
        <f t="shared" si="12"/>
        <v>0.99990897147170565</v>
      </c>
      <c r="Q360" s="61"/>
      <c r="R360" s="61"/>
      <c r="S360" s="62"/>
      <c r="T360" s="62"/>
      <c r="U360" s="62"/>
      <c r="V360" s="62"/>
      <c r="W360" s="62"/>
      <c r="X360" s="63"/>
    </row>
    <row r="361" spans="1:24" ht="14.4" x14ac:dyDescent="0.2">
      <c r="A361" s="47" t="s">
        <v>693</v>
      </c>
      <c r="B361" s="47" t="s">
        <v>694</v>
      </c>
      <c r="C361" s="74" t="str">
        <f t="shared" si="11"/>
        <v>21375103 MUSEO DE ARTE COSTARRICENSE</v>
      </c>
      <c r="D361" s="47" t="s">
        <v>685</v>
      </c>
      <c r="E361" s="47" t="s">
        <v>200</v>
      </c>
      <c r="F361" s="47" t="s">
        <v>201</v>
      </c>
      <c r="G361" s="46">
        <v>0</v>
      </c>
      <c r="H361" s="46">
        <v>2000000</v>
      </c>
      <c r="I361" s="46">
        <v>2000000</v>
      </c>
      <c r="J361" s="46">
        <v>0</v>
      </c>
      <c r="K361" s="46">
        <v>0</v>
      </c>
      <c r="L361" s="46">
        <v>0</v>
      </c>
      <c r="M361" s="46">
        <v>1017055.26</v>
      </c>
      <c r="N361" s="46">
        <v>999035.97</v>
      </c>
      <c r="O361" s="46">
        <v>982944.74</v>
      </c>
      <c r="P361" s="78">
        <f t="shared" si="12"/>
        <v>0.50852763000000001</v>
      </c>
      <c r="Q361" s="61"/>
      <c r="R361" s="61"/>
      <c r="S361" s="62"/>
      <c r="T361" s="62"/>
      <c r="U361" s="62"/>
      <c r="V361" s="62"/>
      <c r="W361" s="62"/>
      <c r="X361" s="63"/>
    </row>
    <row r="362" spans="1:24" ht="14.4" x14ac:dyDescent="0.2">
      <c r="A362" s="47" t="s">
        <v>693</v>
      </c>
      <c r="B362" s="47" t="s">
        <v>694</v>
      </c>
      <c r="C362" s="74" t="str">
        <f t="shared" si="11"/>
        <v>21375103 MUSEO DE ARTE COSTARRICENSE</v>
      </c>
      <c r="D362" s="47" t="s">
        <v>685</v>
      </c>
      <c r="E362" s="47" t="s">
        <v>204</v>
      </c>
      <c r="F362" s="47" t="s">
        <v>205</v>
      </c>
      <c r="G362" s="46">
        <v>1914269</v>
      </c>
      <c r="H362" s="46">
        <v>1914269</v>
      </c>
      <c r="I362" s="46">
        <v>1914269</v>
      </c>
      <c r="J362" s="46">
        <v>0</v>
      </c>
      <c r="K362" s="46">
        <v>0</v>
      </c>
      <c r="L362" s="46">
        <v>0</v>
      </c>
      <c r="M362" s="46">
        <v>1705628.94</v>
      </c>
      <c r="N362" s="46">
        <v>1703095.16</v>
      </c>
      <c r="O362" s="46">
        <v>208640.06</v>
      </c>
      <c r="P362" s="78">
        <f t="shared" si="12"/>
        <v>0.89100797223378736</v>
      </c>
      <c r="Q362" s="61"/>
      <c r="R362" s="61"/>
      <c r="S362" s="62"/>
      <c r="T362" s="62"/>
      <c r="U362" s="62"/>
      <c r="V362" s="62"/>
      <c r="W362" s="62"/>
      <c r="X362" s="63"/>
    </row>
    <row r="363" spans="1:24" ht="14.4" x14ac:dyDescent="0.2">
      <c r="A363" s="47" t="s">
        <v>693</v>
      </c>
      <c r="B363" s="47" t="s">
        <v>694</v>
      </c>
      <c r="C363" s="74" t="str">
        <f t="shared" si="11"/>
        <v>21375103 MUSEO DE ARTE COSTARRICENSE</v>
      </c>
      <c r="D363" s="47" t="s">
        <v>685</v>
      </c>
      <c r="E363" s="47" t="s">
        <v>206</v>
      </c>
      <c r="F363" s="47" t="s">
        <v>207</v>
      </c>
      <c r="G363" s="46">
        <v>624785</v>
      </c>
      <c r="H363" s="46">
        <v>624785</v>
      </c>
      <c r="I363" s="46">
        <v>624785</v>
      </c>
      <c r="J363" s="46">
        <v>0</v>
      </c>
      <c r="K363" s="46">
        <v>0</v>
      </c>
      <c r="L363" s="46">
        <v>0</v>
      </c>
      <c r="M363" s="46">
        <v>241143.29</v>
      </c>
      <c r="N363" s="46">
        <v>241143.29</v>
      </c>
      <c r="O363" s="46">
        <v>383641.71</v>
      </c>
      <c r="P363" s="78">
        <f t="shared" si="12"/>
        <v>0.38596203494001941</v>
      </c>
      <c r="Q363" s="61"/>
      <c r="R363" s="61"/>
      <c r="S363" s="62"/>
      <c r="T363" s="62"/>
      <c r="U363" s="62"/>
      <c r="V363" s="62"/>
      <c r="W363" s="62"/>
      <c r="X363" s="63"/>
    </row>
    <row r="364" spans="1:24" ht="14.4" x14ac:dyDescent="0.2">
      <c r="A364" s="47" t="s">
        <v>693</v>
      </c>
      <c r="B364" s="47" t="s">
        <v>694</v>
      </c>
      <c r="C364" s="74" t="str">
        <f t="shared" si="11"/>
        <v>21375103 MUSEO DE ARTE COSTARRICENSE</v>
      </c>
      <c r="D364" s="47" t="s">
        <v>685</v>
      </c>
      <c r="E364" s="47" t="s">
        <v>208</v>
      </c>
      <c r="F364" s="47" t="s">
        <v>209</v>
      </c>
      <c r="G364" s="46">
        <v>284251424</v>
      </c>
      <c r="H364" s="46">
        <v>332895424</v>
      </c>
      <c r="I364" s="46">
        <v>332895424</v>
      </c>
      <c r="J364" s="46">
        <v>0</v>
      </c>
      <c r="K364" s="46">
        <v>0</v>
      </c>
      <c r="L364" s="46">
        <v>0</v>
      </c>
      <c r="M364" s="46">
        <v>252060476.46000001</v>
      </c>
      <c r="N364" s="46">
        <v>213249891.53</v>
      </c>
      <c r="O364" s="46">
        <v>80834947.540000007</v>
      </c>
      <c r="P364" s="78">
        <f t="shared" si="12"/>
        <v>0.75717615289298779</v>
      </c>
      <c r="Q364" s="61"/>
      <c r="R364" s="61"/>
      <c r="S364" s="62"/>
      <c r="T364" s="62"/>
      <c r="U364" s="62"/>
      <c r="V364" s="62"/>
      <c r="W364" s="62"/>
      <c r="X364" s="63"/>
    </row>
    <row r="365" spans="1:24" ht="14.4" x14ac:dyDescent="0.2">
      <c r="A365" s="47" t="s">
        <v>693</v>
      </c>
      <c r="B365" s="47" t="s">
        <v>694</v>
      </c>
      <c r="C365" s="74" t="str">
        <f t="shared" si="11"/>
        <v>21375103 MUSEO DE ARTE COSTARRICENSE</v>
      </c>
      <c r="D365" s="47" t="s">
        <v>685</v>
      </c>
      <c r="E365" s="47" t="s">
        <v>216</v>
      </c>
      <c r="F365" s="47" t="s">
        <v>217</v>
      </c>
      <c r="G365" s="46">
        <v>3443767</v>
      </c>
      <c r="H365" s="46">
        <v>3443767</v>
      </c>
      <c r="I365" s="46">
        <v>3443767</v>
      </c>
      <c r="J365" s="46">
        <v>0</v>
      </c>
      <c r="K365" s="46">
        <v>0</v>
      </c>
      <c r="L365" s="46">
        <v>0</v>
      </c>
      <c r="M365" s="46">
        <v>0</v>
      </c>
      <c r="N365" s="46">
        <v>0</v>
      </c>
      <c r="O365" s="46">
        <v>3443767</v>
      </c>
      <c r="P365" s="78">
        <f t="shared" si="12"/>
        <v>0</v>
      </c>
      <c r="Q365" s="61"/>
      <c r="R365" s="61"/>
      <c r="S365" s="62"/>
      <c r="T365" s="62"/>
      <c r="U365" s="62"/>
      <c r="V365" s="62"/>
      <c r="W365" s="62"/>
      <c r="X365" s="63"/>
    </row>
    <row r="366" spans="1:24" ht="14.4" x14ac:dyDescent="0.2">
      <c r="A366" s="47" t="s">
        <v>693</v>
      </c>
      <c r="B366" s="47" t="s">
        <v>694</v>
      </c>
      <c r="C366" s="74" t="str">
        <f t="shared" si="11"/>
        <v>21375103 MUSEO DE ARTE COSTARRICENSE</v>
      </c>
      <c r="D366" s="47" t="s">
        <v>685</v>
      </c>
      <c r="E366" s="47" t="s">
        <v>218</v>
      </c>
      <c r="F366" s="47" t="s">
        <v>219</v>
      </c>
      <c r="G366" s="46">
        <v>9576039</v>
      </c>
      <c r="H366" s="46">
        <v>9576039</v>
      </c>
      <c r="I366" s="46">
        <v>9576039</v>
      </c>
      <c r="J366" s="46">
        <v>0</v>
      </c>
      <c r="K366" s="46">
        <v>0</v>
      </c>
      <c r="L366" s="46">
        <v>0</v>
      </c>
      <c r="M366" s="46">
        <v>9223478.0999999996</v>
      </c>
      <c r="N366" s="46">
        <v>9223478.0999999996</v>
      </c>
      <c r="O366" s="46">
        <v>352560.9</v>
      </c>
      <c r="P366" s="78">
        <f t="shared" si="12"/>
        <v>0.96318301335238921</v>
      </c>
      <c r="Q366" s="61"/>
      <c r="R366" s="61"/>
      <c r="S366" s="62"/>
      <c r="T366" s="62"/>
      <c r="U366" s="62"/>
      <c r="V366" s="62"/>
      <c r="W366" s="62"/>
      <c r="X366" s="63"/>
    </row>
    <row r="367" spans="1:24" ht="14.4" x14ac:dyDescent="0.2">
      <c r="A367" s="47" t="s">
        <v>693</v>
      </c>
      <c r="B367" s="47" t="s">
        <v>694</v>
      </c>
      <c r="C367" s="74" t="str">
        <f t="shared" si="11"/>
        <v>21375103 MUSEO DE ARTE COSTARRICENSE</v>
      </c>
      <c r="D367" s="47" t="s">
        <v>685</v>
      </c>
      <c r="E367" s="47" t="s">
        <v>220</v>
      </c>
      <c r="F367" s="47" t="s">
        <v>221</v>
      </c>
      <c r="G367" s="46">
        <v>232000000</v>
      </c>
      <c r="H367" s="46">
        <v>230644000</v>
      </c>
      <c r="I367" s="46">
        <v>230644000</v>
      </c>
      <c r="J367" s="46">
        <v>0</v>
      </c>
      <c r="K367" s="46">
        <v>0</v>
      </c>
      <c r="L367" s="46">
        <v>0</v>
      </c>
      <c r="M367" s="46">
        <v>199264197.22999999</v>
      </c>
      <c r="N367" s="46">
        <v>166909367.41999999</v>
      </c>
      <c r="O367" s="46">
        <v>31379802.77</v>
      </c>
      <c r="P367" s="78">
        <f t="shared" si="12"/>
        <v>0.86394702324794914</v>
      </c>
      <c r="Q367" s="61"/>
      <c r="R367" s="61"/>
      <c r="S367" s="62"/>
      <c r="T367" s="62"/>
      <c r="U367" s="62"/>
      <c r="V367" s="62"/>
      <c r="W367" s="62"/>
      <c r="X367" s="63"/>
    </row>
    <row r="368" spans="1:24" ht="14.4" x14ac:dyDescent="0.2">
      <c r="A368" s="47" t="s">
        <v>693</v>
      </c>
      <c r="B368" s="47" t="s">
        <v>694</v>
      </c>
      <c r="C368" s="74" t="str">
        <f t="shared" si="11"/>
        <v>21375103 MUSEO DE ARTE COSTARRICENSE</v>
      </c>
      <c r="D368" s="47" t="s">
        <v>685</v>
      </c>
      <c r="E368" s="47" t="s">
        <v>222</v>
      </c>
      <c r="F368" s="47" t="s">
        <v>223</v>
      </c>
      <c r="G368" s="46">
        <v>39231618</v>
      </c>
      <c r="H368" s="46">
        <v>89231618</v>
      </c>
      <c r="I368" s="46">
        <v>89231618</v>
      </c>
      <c r="J368" s="46">
        <v>0</v>
      </c>
      <c r="K368" s="46">
        <v>0</v>
      </c>
      <c r="L368" s="46">
        <v>0</v>
      </c>
      <c r="M368" s="46">
        <v>43572801.130000003</v>
      </c>
      <c r="N368" s="46">
        <v>37117046.009999998</v>
      </c>
      <c r="O368" s="46">
        <v>45658816.869999997</v>
      </c>
      <c r="P368" s="78">
        <f t="shared" si="12"/>
        <v>0.48831122988266334</v>
      </c>
      <c r="Q368" s="61"/>
      <c r="R368" s="61"/>
      <c r="S368" s="62"/>
      <c r="T368" s="62"/>
      <c r="U368" s="62"/>
      <c r="V368" s="62"/>
      <c r="W368" s="62"/>
      <c r="X368" s="63"/>
    </row>
    <row r="369" spans="1:24" ht="14.4" x14ac:dyDescent="0.2">
      <c r="A369" s="47" t="s">
        <v>693</v>
      </c>
      <c r="B369" s="47" t="s">
        <v>694</v>
      </c>
      <c r="C369" s="74" t="str">
        <f t="shared" si="11"/>
        <v>21375103 MUSEO DE ARTE COSTARRICENSE</v>
      </c>
      <c r="D369" s="47" t="s">
        <v>685</v>
      </c>
      <c r="E369" s="47" t="s">
        <v>224</v>
      </c>
      <c r="F369" s="47" t="s">
        <v>225</v>
      </c>
      <c r="G369" s="46">
        <v>2594900</v>
      </c>
      <c r="H369" s="46">
        <v>5759900</v>
      </c>
      <c r="I369" s="46">
        <v>5759900</v>
      </c>
      <c r="J369" s="46">
        <v>0</v>
      </c>
      <c r="K369" s="46">
        <v>0</v>
      </c>
      <c r="L369" s="46">
        <v>0</v>
      </c>
      <c r="M369" s="46">
        <v>3711387.56</v>
      </c>
      <c r="N369" s="46">
        <v>3711387.56</v>
      </c>
      <c r="O369" s="46">
        <v>2048512.44</v>
      </c>
      <c r="P369" s="78">
        <f t="shared" si="12"/>
        <v>0.64434930467542839</v>
      </c>
      <c r="Q369" s="61"/>
      <c r="R369" s="61"/>
      <c r="S369" s="62"/>
      <c r="T369" s="62"/>
      <c r="U369" s="62"/>
      <c r="V369" s="62"/>
      <c r="W369" s="62"/>
      <c r="X369" s="63"/>
    </row>
    <row r="370" spans="1:24" ht="14.4" x14ac:dyDescent="0.2">
      <c r="A370" s="47" t="s">
        <v>693</v>
      </c>
      <c r="B370" s="47" t="s">
        <v>694</v>
      </c>
      <c r="C370" s="74" t="str">
        <f t="shared" si="11"/>
        <v>21375103 MUSEO DE ARTE COSTARRICENSE</v>
      </c>
      <c r="D370" s="47" t="s">
        <v>685</v>
      </c>
      <c r="E370" s="47" t="s">
        <v>226</v>
      </c>
      <c r="F370" s="47" t="s">
        <v>227</v>
      </c>
      <c r="G370" s="46">
        <v>0</v>
      </c>
      <c r="H370" s="46">
        <v>500000</v>
      </c>
      <c r="I370" s="46">
        <v>500000</v>
      </c>
      <c r="J370" s="46">
        <v>0</v>
      </c>
      <c r="K370" s="46">
        <v>0</v>
      </c>
      <c r="L370" s="46">
        <v>0</v>
      </c>
      <c r="M370" s="46">
        <v>63187.56</v>
      </c>
      <c r="N370" s="46">
        <v>63187.56</v>
      </c>
      <c r="O370" s="46">
        <v>436812.44</v>
      </c>
      <c r="P370" s="78">
        <f t="shared" si="12"/>
        <v>0.12637512000000001</v>
      </c>
      <c r="Q370" s="61"/>
      <c r="R370" s="61"/>
      <c r="S370" s="62"/>
      <c r="T370" s="62"/>
      <c r="U370" s="62"/>
      <c r="V370" s="62"/>
      <c r="W370" s="62"/>
      <c r="X370" s="63"/>
    </row>
    <row r="371" spans="1:24" ht="14.4" x14ac:dyDescent="0.2">
      <c r="A371" s="47" t="s">
        <v>693</v>
      </c>
      <c r="B371" s="47" t="s">
        <v>694</v>
      </c>
      <c r="C371" s="74" t="str">
        <f t="shared" si="11"/>
        <v>21375103 MUSEO DE ARTE COSTARRICENSE</v>
      </c>
      <c r="D371" s="47" t="s">
        <v>685</v>
      </c>
      <c r="E371" s="47" t="s">
        <v>228</v>
      </c>
      <c r="F371" s="47" t="s">
        <v>229</v>
      </c>
      <c r="G371" s="46">
        <v>2594900</v>
      </c>
      <c r="H371" s="46">
        <v>5259900</v>
      </c>
      <c r="I371" s="46">
        <v>5259900</v>
      </c>
      <c r="J371" s="46">
        <v>0</v>
      </c>
      <c r="K371" s="46">
        <v>0</v>
      </c>
      <c r="L371" s="46">
        <v>0</v>
      </c>
      <c r="M371" s="46">
        <v>3648200</v>
      </c>
      <c r="N371" s="46">
        <v>3648200</v>
      </c>
      <c r="O371" s="46">
        <v>1611700</v>
      </c>
      <c r="P371" s="78">
        <f t="shared" si="12"/>
        <v>0.69358733055761512</v>
      </c>
      <c r="Q371" s="61"/>
      <c r="R371" s="61"/>
      <c r="S371" s="62"/>
      <c r="T371" s="62"/>
      <c r="U371" s="62"/>
      <c r="V371" s="62"/>
      <c r="W371" s="62"/>
      <c r="X371" s="63"/>
    </row>
    <row r="372" spans="1:24" ht="14.4" x14ac:dyDescent="0.2">
      <c r="A372" s="47" t="s">
        <v>693</v>
      </c>
      <c r="B372" s="47" t="s">
        <v>694</v>
      </c>
      <c r="C372" s="74" t="str">
        <f t="shared" si="11"/>
        <v>21375103 MUSEO DE ARTE COSTARRICENSE</v>
      </c>
      <c r="D372" s="47" t="s">
        <v>685</v>
      </c>
      <c r="E372" s="47" t="s">
        <v>234</v>
      </c>
      <c r="F372" s="47" t="s">
        <v>235</v>
      </c>
      <c r="G372" s="46">
        <v>71000000</v>
      </c>
      <c r="H372" s="46">
        <v>4000000</v>
      </c>
      <c r="I372" s="46">
        <v>4000000</v>
      </c>
      <c r="J372" s="46">
        <v>0</v>
      </c>
      <c r="K372" s="46">
        <v>0</v>
      </c>
      <c r="L372" s="46">
        <v>0</v>
      </c>
      <c r="M372" s="46">
        <v>3811820</v>
      </c>
      <c r="N372" s="46">
        <v>3789079.13</v>
      </c>
      <c r="O372" s="46">
        <v>188180</v>
      </c>
      <c r="P372" s="78">
        <f t="shared" si="12"/>
        <v>0.952955</v>
      </c>
      <c r="Q372" s="61"/>
      <c r="R372" s="61"/>
      <c r="S372" s="62"/>
      <c r="T372" s="62"/>
      <c r="U372" s="62"/>
      <c r="V372" s="62"/>
      <c r="W372" s="62"/>
      <c r="X372" s="63"/>
    </row>
    <row r="373" spans="1:24" ht="14.4" x14ac:dyDescent="0.2">
      <c r="A373" s="47" t="s">
        <v>693</v>
      </c>
      <c r="B373" s="47" t="s">
        <v>694</v>
      </c>
      <c r="C373" s="74" t="str">
        <f t="shared" si="11"/>
        <v>21375103 MUSEO DE ARTE COSTARRICENSE</v>
      </c>
      <c r="D373" s="47" t="s">
        <v>685</v>
      </c>
      <c r="E373" s="47" t="s">
        <v>236</v>
      </c>
      <c r="F373" s="47" t="s">
        <v>237</v>
      </c>
      <c r="G373" s="46">
        <v>71000000</v>
      </c>
      <c r="H373" s="46">
        <v>4000000</v>
      </c>
      <c r="I373" s="46">
        <v>4000000</v>
      </c>
      <c r="J373" s="46">
        <v>0</v>
      </c>
      <c r="K373" s="46">
        <v>0</v>
      </c>
      <c r="L373" s="46">
        <v>0</v>
      </c>
      <c r="M373" s="46">
        <v>3811820</v>
      </c>
      <c r="N373" s="46">
        <v>3789079.13</v>
      </c>
      <c r="O373" s="46">
        <v>188180</v>
      </c>
      <c r="P373" s="78">
        <f t="shared" si="12"/>
        <v>0.952955</v>
      </c>
      <c r="Q373" s="61"/>
      <c r="R373" s="61"/>
      <c r="S373" s="62"/>
      <c r="T373" s="62"/>
      <c r="U373" s="62"/>
      <c r="V373" s="62"/>
      <c r="W373" s="62"/>
      <c r="X373" s="63"/>
    </row>
    <row r="374" spans="1:24" ht="14.4" x14ac:dyDescent="0.2">
      <c r="A374" s="47" t="s">
        <v>693</v>
      </c>
      <c r="B374" s="47" t="s">
        <v>694</v>
      </c>
      <c r="C374" s="74" t="str">
        <f t="shared" si="11"/>
        <v>21375103 MUSEO DE ARTE COSTARRICENSE</v>
      </c>
      <c r="D374" s="47" t="s">
        <v>685</v>
      </c>
      <c r="E374" s="47" t="s">
        <v>246</v>
      </c>
      <c r="F374" s="47" t="s">
        <v>247</v>
      </c>
      <c r="G374" s="46">
        <v>25813980</v>
      </c>
      <c r="H374" s="46">
        <v>26703980</v>
      </c>
      <c r="I374" s="46">
        <v>26703980</v>
      </c>
      <c r="J374" s="46">
        <v>0</v>
      </c>
      <c r="K374" s="46">
        <v>0</v>
      </c>
      <c r="L374" s="46">
        <v>0</v>
      </c>
      <c r="M374" s="46">
        <v>22793100.460000001</v>
      </c>
      <c r="N374" s="46">
        <v>22724580.079999998</v>
      </c>
      <c r="O374" s="46">
        <v>3910879.54</v>
      </c>
      <c r="P374" s="78">
        <f t="shared" si="12"/>
        <v>0.85354694169183776</v>
      </c>
      <c r="Q374" s="61"/>
      <c r="R374" s="61"/>
      <c r="S374" s="62"/>
      <c r="T374" s="62"/>
      <c r="U374" s="62"/>
      <c r="V374" s="62"/>
      <c r="W374" s="62"/>
      <c r="X374" s="63"/>
    </row>
    <row r="375" spans="1:24" ht="14.4" x14ac:dyDescent="0.2">
      <c r="A375" s="47" t="s">
        <v>693</v>
      </c>
      <c r="B375" s="47" t="s">
        <v>694</v>
      </c>
      <c r="C375" s="74" t="str">
        <f t="shared" si="11"/>
        <v>21375103 MUSEO DE ARTE COSTARRICENSE</v>
      </c>
      <c r="D375" s="47" t="s">
        <v>685</v>
      </c>
      <c r="E375" s="47" t="s">
        <v>248</v>
      </c>
      <c r="F375" s="47" t="s">
        <v>249</v>
      </c>
      <c r="G375" s="46">
        <v>6578480</v>
      </c>
      <c r="H375" s="46">
        <v>6743480</v>
      </c>
      <c r="I375" s="46">
        <v>6743480</v>
      </c>
      <c r="J375" s="46">
        <v>0</v>
      </c>
      <c r="K375" s="46">
        <v>0</v>
      </c>
      <c r="L375" s="46">
        <v>0</v>
      </c>
      <c r="M375" s="46">
        <v>6738825.0599999996</v>
      </c>
      <c r="N375" s="46">
        <v>6678704.6799999997</v>
      </c>
      <c r="O375" s="46">
        <v>4654.9399999999996</v>
      </c>
      <c r="P375" s="78">
        <f t="shared" si="12"/>
        <v>0.99930971249265954</v>
      </c>
      <c r="Q375" s="61"/>
      <c r="R375" s="61"/>
      <c r="S375" s="62"/>
      <c r="T375" s="62"/>
      <c r="U375" s="62"/>
      <c r="V375" s="62"/>
      <c r="W375" s="62"/>
      <c r="X375" s="63"/>
    </row>
    <row r="376" spans="1:24" ht="14.4" x14ac:dyDescent="0.2">
      <c r="A376" s="47" t="s">
        <v>693</v>
      </c>
      <c r="B376" s="47" t="s">
        <v>694</v>
      </c>
      <c r="C376" s="74" t="str">
        <f t="shared" si="11"/>
        <v>21375103 MUSEO DE ARTE COSTARRICENSE</v>
      </c>
      <c r="D376" s="47" t="s">
        <v>685</v>
      </c>
      <c r="E376" s="47" t="s">
        <v>250</v>
      </c>
      <c r="F376" s="47" t="s">
        <v>251</v>
      </c>
      <c r="G376" s="46">
        <v>2027220</v>
      </c>
      <c r="H376" s="46">
        <v>2027220</v>
      </c>
      <c r="I376" s="46">
        <v>2027220</v>
      </c>
      <c r="J376" s="46">
        <v>0</v>
      </c>
      <c r="K376" s="46">
        <v>0</v>
      </c>
      <c r="L376" s="46">
        <v>0</v>
      </c>
      <c r="M376" s="46">
        <v>1013610</v>
      </c>
      <c r="N376" s="46">
        <v>1013610</v>
      </c>
      <c r="O376" s="46">
        <v>1013610</v>
      </c>
      <c r="P376" s="78">
        <f t="shared" si="12"/>
        <v>0.5</v>
      </c>
      <c r="Q376" s="61"/>
      <c r="R376" s="61"/>
      <c r="S376" s="62"/>
      <c r="T376" s="62"/>
      <c r="U376" s="62"/>
      <c r="V376" s="62"/>
      <c r="W376" s="62"/>
      <c r="X376" s="63"/>
    </row>
    <row r="377" spans="1:24" ht="14.4" x14ac:dyDescent="0.2">
      <c r="A377" s="47" t="s">
        <v>693</v>
      </c>
      <c r="B377" s="47" t="s">
        <v>694</v>
      </c>
      <c r="C377" s="74" t="str">
        <f t="shared" si="11"/>
        <v>21375103 MUSEO DE ARTE COSTARRICENSE</v>
      </c>
      <c r="D377" s="47" t="s">
        <v>685</v>
      </c>
      <c r="E377" s="47" t="s">
        <v>252</v>
      </c>
      <c r="F377" s="47" t="s">
        <v>253</v>
      </c>
      <c r="G377" s="46">
        <v>735769</v>
      </c>
      <c r="H377" s="46">
        <v>735769</v>
      </c>
      <c r="I377" s="46">
        <v>735769</v>
      </c>
      <c r="J377" s="46">
        <v>0</v>
      </c>
      <c r="K377" s="46">
        <v>0</v>
      </c>
      <c r="L377" s="46">
        <v>0</v>
      </c>
      <c r="M377" s="46">
        <v>0</v>
      </c>
      <c r="N377" s="46">
        <v>0</v>
      </c>
      <c r="O377" s="46">
        <v>735769</v>
      </c>
      <c r="P377" s="78">
        <f t="shared" si="12"/>
        <v>0</v>
      </c>
      <c r="Q377" s="61"/>
      <c r="R377" s="61"/>
      <c r="S377" s="62"/>
      <c r="T377" s="62"/>
      <c r="U377" s="62"/>
      <c r="V377" s="62"/>
      <c r="W377" s="62"/>
      <c r="X377" s="63"/>
    </row>
    <row r="378" spans="1:24" ht="14.4" x14ac:dyDescent="0.2">
      <c r="A378" s="47" t="s">
        <v>693</v>
      </c>
      <c r="B378" s="47" t="s">
        <v>694</v>
      </c>
      <c r="C378" s="74" t="str">
        <f t="shared" si="11"/>
        <v>21375103 MUSEO DE ARTE COSTARRICENSE</v>
      </c>
      <c r="D378" s="47" t="s">
        <v>685</v>
      </c>
      <c r="E378" s="47" t="s">
        <v>254</v>
      </c>
      <c r="F378" s="47" t="s">
        <v>255</v>
      </c>
      <c r="G378" s="46">
        <v>937434</v>
      </c>
      <c r="H378" s="46">
        <v>937434</v>
      </c>
      <c r="I378" s="46">
        <v>937434</v>
      </c>
      <c r="J378" s="46">
        <v>0</v>
      </c>
      <c r="K378" s="46">
        <v>0</v>
      </c>
      <c r="L378" s="46">
        <v>0</v>
      </c>
      <c r="M378" s="46">
        <v>918455.52</v>
      </c>
      <c r="N378" s="46">
        <v>918455.52</v>
      </c>
      <c r="O378" s="46">
        <v>18978.48</v>
      </c>
      <c r="P378" s="78">
        <f t="shared" si="12"/>
        <v>0.97975486274233703</v>
      </c>
      <c r="Q378" s="61"/>
      <c r="R378" s="61"/>
      <c r="S378" s="62"/>
      <c r="T378" s="62"/>
      <c r="U378" s="62"/>
      <c r="V378" s="62"/>
      <c r="W378" s="62"/>
      <c r="X378" s="63"/>
    </row>
    <row r="379" spans="1:24" ht="14.4" x14ac:dyDescent="0.2">
      <c r="A379" s="47" t="s">
        <v>693</v>
      </c>
      <c r="B379" s="47" t="s">
        <v>694</v>
      </c>
      <c r="C379" s="74" t="str">
        <f t="shared" si="11"/>
        <v>21375103 MUSEO DE ARTE COSTARRICENSE</v>
      </c>
      <c r="D379" s="47" t="s">
        <v>685</v>
      </c>
      <c r="E379" s="47" t="s">
        <v>258</v>
      </c>
      <c r="F379" s="47" t="s">
        <v>259</v>
      </c>
      <c r="G379" s="46">
        <v>850000</v>
      </c>
      <c r="H379" s="46">
        <v>850000</v>
      </c>
      <c r="I379" s="46">
        <v>850000</v>
      </c>
      <c r="J379" s="46">
        <v>0</v>
      </c>
      <c r="K379" s="46">
        <v>0</v>
      </c>
      <c r="L379" s="46">
        <v>0</v>
      </c>
      <c r="M379" s="46">
        <v>0</v>
      </c>
      <c r="N379" s="46">
        <v>0</v>
      </c>
      <c r="O379" s="46">
        <v>850000</v>
      </c>
      <c r="P379" s="78">
        <f t="shared" si="12"/>
        <v>0</v>
      </c>
      <c r="Q379" s="61"/>
      <c r="R379" s="61"/>
      <c r="S379" s="62"/>
      <c r="T379" s="62"/>
      <c r="U379" s="62"/>
      <c r="V379" s="62"/>
      <c r="W379" s="62"/>
      <c r="X379" s="63"/>
    </row>
    <row r="380" spans="1:24" ht="14.4" x14ac:dyDescent="0.2">
      <c r="A380" s="47" t="s">
        <v>693</v>
      </c>
      <c r="B380" s="47" t="s">
        <v>694</v>
      </c>
      <c r="C380" s="74" t="str">
        <f t="shared" si="11"/>
        <v>21375103 MUSEO DE ARTE COSTARRICENSE</v>
      </c>
      <c r="D380" s="47" t="s">
        <v>685</v>
      </c>
      <c r="E380" s="47" t="s">
        <v>260</v>
      </c>
      <c r="F380" s="47" t="s">
        <v>261</v>
      </c>
      <c r="G380" s="46">
        <v>14561093</v>
      </c>
      <c r="H380" s="46">
        <v>15286093</v>
      </c>
      <c r="I380" s="46">
        <v>15286093</v>
      </c>
      <c r="J380" s="46">
        <v>0</v>
      </c>
      <c r="K380" s="46">
        <v>0</v>
      </c>
      <c r="L380" s="46">
        <v>0</v>
      </c>
      <c r="M380" s="46">
        <v>14002994.880000001</v>
      </c>
      <c r="N380" s="46">
        <v>13994594.880000001</v>
      </c>
      <c r="O380" s="46">
        <v>1283098.1200000001</v>
      </c>
      <c r="P380" s="78">
        <f t="shared" si="12"/>
        <v>0.91606108114087759</v>
      </c>
      <c r="Q380" s="61"/>
      <c r="R380" s="61"/>
      <c r="S380" s="62"/>
      <c r="T380" s="62"/>
      <c r="U380" s="62"/>
      <c r="V380" s="62"/>
      <c r="W380" s="62"/>
      <c r="X380" s="63"/>
    </row>
    <row r="381" spans="1:24" ht="14.4" x14ac:dyDescent="0.2">
      <c r="A381" s="47" t="s">
        <v>693</v>
      </c>
      <c r="B381" s="47" t="s">
        <v>694</v>
      </c>
      <c r="C381" s="74" t="str">
        <f t="shared" si="11"/>
        <v>21375103 MUSEO DE ARTE COSTARRICENSE</v>
      </c>
      <c r="D381" s="47" t="s">
        <v>685</v>
      </c>
      <c r="E381" s="47" t="s">
        <v>262</v>
      </c>
      <c r="F381" s="47" t="s">
        <v>263</v>
      </c>
      <c r="G381" s="46">
        <v>123984</v>
      </c>
      <c r="H381" s="46">
        <v>123984</v>
      </c>
      <c r="I381" s="46">
        <v>123984</v>
      </c>
      <c r="J381" s="46">
        <v>0</v>
      </c>
      <c r="K381" s="46">
        <v>0</v>
      </c>
      <c r="L381" s="46">
        <v>0</v>
      </c>
      <c r="M381" s="46">
        <v>119215</v>
      </c>
      <c r="N381" s="46">
        <v>119215</v>
      </c>
      <c r="O381" s="46">
        <v>4769</v>
      </c>
      <c r="P381" s="78">
        <f t="shared" si="12"/>
        <v>0.96153535940121304</v>
      </c>
      <c r="Q381" s="61"/>
      <c r="R381" s="61"/>
      <c r="S381" s="62"/>
      <c r="T381" s="62"/>
      <c r="U381" s="62"/>
      <c r="V381" s="62"/>
      <c r="W381" s="62"/>
      <c r="X381" s="63"/>
    </row>
    <row r="382" spans="1:24" ht="14.4" x14ac:dyDescent="0.2">
      <c r="A382" s="47" t="s">
        <v>693</v>
      </c>
      <c r="B382" s="47" t="s">
        <v>694</v>
      </c>
      <c r="C382" s="74" t="str">
        <f t="shared" si="11"/>
        <v>21375103 MUSEO DE ARTE COSTARRICENSE</v>
      </c>
      <c r="D382" s="47" t="s">
        <v>685</v>
      </c>
      <c r="E382" s="47" t="s">
        <v>264</v>
      </c>
      <c r="F382" s="47" t="s">
        <v>265</v>
      </c>
      <c r="G382" s="46">
        <v>210000</v>
      </c>
      <c r="H382" s="46">
        <v>210000</v>
      </c>
      <c r="I382" s="46">
        <v>210000</v>
      </c>
      <c r="J382" s="46">
        <v>0</v>
      </c>
      <c r="K382" s="46">
        <v>0</v>
      </c>
      <c r="L382" s="46">
        <v>0</v>
      </c>
      <c r="M382" s="46">
        <v>114093.66</v>
      </c>
      <c r="N382" s="46">
        <v>114093.66</v>
      </c>
      <c r="O382" s="46">
        <v>95906.34</v>
      </c>
      <c r="P382" s="78">
        <f t="shared" si="12"/>
        <v>0.54330314285714287</v>
      </c>
      <c r="Q382" s="61"/>
      <c r="R382" s="61"/>
      <c r="S382" s="62"/>
      <c r="T382" s="62"/>
      <c r="U382" s="62"/>
      <c r="V382" s="62"/>
      <c r="W382" s="62"/>
      <c r="X382" s="63"/>
    </row>
    <row r="383" spans="1:24" ht="14.4" x14ac:dyDescent="0.2">
      <c r="A383" s="47" t="s">
        <v>693</v>
      </c>
      <c r="B383" s="47" t="s">
        <v>694</v>
      </c>
      <c r="C383" s="74" t="str">
        <f t="shared" si="11"/>
        <v>21375103 MUSEO DE ARTE COSTARRICENSE</v>
      </c>
      <c r="D383" s="47" t="s">
        <v>685</v>
      </c>
      <c r="E383" s="47" t="s">
        <v>268</v>
      </c>
      <c r="F383" s="47" t="s">
        <v>269</v>
      </c>
      <c r="G383" s="46">
        <v>210000</v>
      </c>
      <c r="H383" s="46">
        <v>210000</v>
      </c>
      <c r="I383" s="46">
        <v>210000</v>
      </c>
      <c r="J383" s="46">
        <v>0</v>
      </c>
      <c r="K383" s="46">
        <v>0</v>
      </c>
      <c r="L383" s="46">
        <v>0</v>
      </c>
      <c r="M383" s="46">
        <v>114093.66</v>
      </c>
      <c r="N383" s="46">
        <v>114093.66</v>
      </c>
      <c r="O383" s="46">
        <v>95906.34</v>
      </c>
      <c r="P383" s="78">
        <f t="shared" si="12"/>
        <v>0.54330314285714287</v>
      </c>
      <c r="Q383" s="61"/>
      <c r="R383" s="61"/>
      <c r="S383" s="62"/>
      <c r="T383" s="62"/>
      <c r="U383" s="62"/>
      <c r="V383" s="62"/>
      <c r="W383" s="62"/>
      <c r="X383" s="63"/>
    </row>
    <row r="384" spans="1:24" ht="14.4" x14ac:dyDescent="0.2">
      <c r="A384" s="47" t="s">
        <v>693</v>
      </c>
      <c r="B384" s="47" t="s">
        <v>694</v>
      </c>
      <c r="C384" s="74" t="str">
        <f t="shared" si="11"/>
        <v>21375103 MUSEO DE ARTE COSTARRICENSE</v>
      </c>
      <c r="D384" s="47" t="s">
        <v>685</v>
      </c>
      <c r="E384" s="47" t="s">
        <v>270</v>
      </c>
      <c r="F384" s="47" t="s">
        <v>271</v>
      </c>
      <c r="G384" s="46">
        <v>950000</v>
      </c>
      <c r="H384" s="46">
        <v>950000</v>
      </c>
      <c r="I384" s="46">
        <v>950000</v>
      </c>
      <c r="J384" s="46">
        <v>0</v>
      </c>
      <c r="K384" s="46">
        <v>0</v>
      </c>
      <c r="L384" s="46">
        <v>0</v>
      </c>
      <c r="M384" s="46">
        <v>27500</v>
      </c>
      <c r="N384" s="46">
        <v>27500</v>
      </c>
      <c r="O384" s="46">
        <v>922500</v>
      </c>
      <c r="P384" s="78">
        <f t="shared" si="12"/>
        <v>2.8947368421052631E-2</v>
      </c>
      <c r="Q384" s="61"/>
      <c r="R384" s="61"/>
      <c r="S384" s="62"/>
      <c r="T384" s="62"/>
      <c r="U384" s="62"/>
      <c r="V384" s="62"/>
      <c r="W384" s="62"/>
      <c r="X384" s="63"/>
    </row>
    <row r="385" spans="1:24" ht="14.4" x14ac:dyDescent="0.2">
      <c r="A385" s="47" t="s">
        <v>693</v>
      </c>
      <c r="B385" s="47" t="s">
        <v>694</v>
      </c>
      <c r="C385" s="74" t="str">
        <f t="shared" si="11"/>
        <v>21375103 MUSEO DE ARTE COSTARRICENSE</v>
      </c>
      <c r="D385" s="47" t="s">
        <v>685</v>
      </c>
      <c r="E385" s="47" t="s">
        <v>274</v>
      </c>
      <c r="F385" s="47" t="s">
        <v>275</v>
      </c>
      <c r="G385" s="46">
        <v>750000</v>
      </c>
      <c r="H385" s="46">
        <v>750000</v>
      </c>
      <c r="I385" s="46">
        <v>750000</v>
      </c>
      <c r="J385" s="46">
        <v>0</v>
      </c>
      <c r="K385" s="46">
        <v>0</v>
      </c>
      <c r="L385" s="46">
        <v>0</v>
      </c>
      <c r="M385" s="46">
        <v>0</v>
      </c>
      <c r="N385" s="46">
        <v>0</v>
      </c>
      <c r="O385" s="46">
        <v>750000</v>
      </c>
      <c r="P385" s="78">
        <f t="shared" si="12"/>
        <v>0</v>
      </c>
      <c r="Q385" s="61"/>
      <c r="R385" s="61"/>
      <c r="S385" s="62"/>
      <c r="T385" s="62"/>
      <c r="U385" s="62"/>
      <c r="V385" s="62"/>
      <c r="W385" s="62"/>
      <c r="X385" s="63"/>
    </row>
    <row r="386" spans="1:24" ht="14.4" x14ac:dyDescent="0.2">
      <c r="A386" s="47" t="s">
        <v>693</v>
      </c>
      <c r="B386" s="47" t="s">
        <v>694</v>
      </c>
      <c r="C386" s="74" t="str">
        <f t="shared" si="11"/>
        <v>21375103 MUSEO DE ARTE COSTARRICENSE</v>
      </c>
      <c r="D386" s="47" t="s">
        <v>685</v>
      </c>
      <c r="E386" s="47" t="s">
        <v>276</v>
      </c>
      <c r="F386" s="47" t="s">
        <v>277</v>
      </c>
      <c r="G386" s="46">
        <v>200000</v>
      </c>
      <c r="H386" s="46">
        <v>200000</v>
      </c>
      <c r="I386" s="46">
        <v>200000</v>
      </c>
      <c r="J386" s="46">
        <v>0</v>
      </c>
      <c r="K386" s="46">
        <v>0</v>
      </c>
      <c r="L386" s="46">
        <v>0</v>
      </c>
      <c r="M386" s="46">
        <v>27500</v>
      </c>
      <c r="N386" s="46">
        <v>27500</v>
      </c>
      <c r="O386" s="46">
        <v>172500</v>
      </c>
      <c r="P386" s="78">
        <f t="shared" si="12"/>
        <v>0.13750000000000001</v>
      </c>
      <c r="Q386" s="61"/>
      <c r="R386" s="61"/>
      <c r="S386" s="62"/>
      <c r="T386" s="62"/>
      <c r="U386" s="62"/>
      <c r="V386" s="62"/>
      <c r="W386" s="62"/>
      <c r="X386" s="63"/>
    </row>
    <row r="387" spans="1:24" ht="14.4" x14ac:dyDescent="0.2">
      <c r="A387" s="47" t="s">
        <v>693</v>
      </c>
      <c r="B387" s="47" t="s">
        <v>694</v>
      </c>
      <c r="C387" s="74" t="str">
        <f t="shared" si="11"/>
        <v>21375103 MUSEO DE ARTE COSTARRICENSE</v>
      </c>
      <c r="D387" s="47" t="s">
        <v>685</v>
      </c>
      <c r="E387" s="47" t="s">
        <v>278</v>
      </c>
      <c r="F387" s="47" t="s">
        <v>279</v>
      </c>
      <c r="G387" s="46">
        <v>3156302</v>
      </c>
      <c r="H387" s="46">
        <v>6156302</v>
      </c>
      <c r="I387" s="46">
        <v>6156302</v>
      </c>
      <c r="J387" s="46">
        <v>0</v>
      </c>
      <c r="K387" s="46">
        <v>0</v>
      </c>
      <c r="L387" s="46">
        <v>0</v>
      </c>
      <c r="M387" s="46">
        <v>5059204.25</v>
      </c>
      <c r="N387" s="46">
        <v>5059204.25</v>
      </c>
      <c r="O387" s="46">
        <v>1097097.75</v>
      </c>
      <c r="P387" s="78">
        <f t="shared" si="12"/>
        <v>0.82179273368980277</v>
      </c>
      <c r="Q387" s="61"/>
      <c r="R387" s="61"/>
      <c r="S387" s="62"/>
      <c r="T387" s="62"/>
      <c r="U387" s="62"/>
      <c r="V387" s="62"/>
      <c r="W387" s="62"/>
      <c r="X387" s="63"/>
    </row>
    <row r="388" spans="1:24" ht="14.4" x14ac:dyDescent="0.2">
      <c r="A388" s="47" t="s">
        <v>693</v>
      </c>
      <c r="B388" s="47" t="s">
        <v>694</v>
      </c>
      <c r="C388" s="74" t="str">
        <f t="shared" si="11"/>
        <v>21375103 MUSEO DE ARTE COSTARRICENSE</v>
      </c>
      <c r="D388" s="47" t="s">
        <v>685</v>
      </c>
      <c r="E388" s="47" t="s">
        <v>280</v>
      </c>
      <c r="F388" s="47" t="s">
        <v>281</v>
      </c>
      <c r="G388" s="46">
        <v>3000000</v>
      </c>
      <c r="H388" s="46">
        <v>3000000.88</v>
      </c>
      <c r="I388" s="46">
        <v>3000000.88</v>
      </c>
      <c r="J388" s="46">
        <v>0</v>
      </c>
      <c r="K388" s="46">
        <v>0</v>
      </c>
      <c r="L388" s="46">
        <v>0</v>
      </c>
      <c r="M388" s="46">
        <v>2039013</v>
      </c>
      <c r="N388" s="46">
        <v>2039013</v>
      </c>
      <c r="O388" s="46">
        <v>960987.88</v>
      </c>
      <c r="P388" s="78">
        <f t="shared" si="12"/>
        <v>0.67967080062989849</v>
      </c>
      <c r="Q388" s="61"/>
      <c r="R388" s="61"/>
      <c r="S388" s="62"/>
      <c r="T388" s="62"/>
      <c r="U388" s="62"/>
      <c r="V388" s="62"/>
      <c r="W388" s="62"/>
      <c r="X388" s="63"/>
    </row>
    <row r="389" spans="1:24" ht="14.4" x14ac:dyDescent="0.2">
      <c r="A389" s="47" t="s">
        <v>693</v>
      </c>
      <c r="B389" s="47" t="s">
        <v>694</v>
      </c>
      <c r="C389" s="74" t="str">
        <f t="shared" si="11"/>
        <v>21375103 MUSEO DE ARTE COSTARRICENSE</v>
      </c>
      <c r="D389" s="47" t="s">
        <v>685</v>
      </c>
      <c r="E389" s="47" t="s">
        <v>282</v>
      </c>
      <c r="F389" s="47" t="s">
        <v>283</v>
      </c>
      <c r="G389" s="46">
        <v>3000000</v>
      </c>
      <c r="H389" s="46">
        <v>3000000.88</v>
      </c>
      <c r="I389" s="46">
        <v>3000000.88</v>
      </c>
      <c r="J389" s="46">
        <v>0</v>
      </c>
      <c r="K389" s="46">
        <v>0</v>
      </c>
      <c r="L389" s="46">
        <v>0</v>
      </c>
      <c r="M389" s="46">
        <v>2039013</v>
      </c>
      <c r="N389" s="46">
        <v>2039013</v>
      </c>
      <c r="O389" s="46">
        <v>960987.88</v>
      </c>
      <c r="P389" s="78">
        <f t="shared" si="12"/>
        <v>0.67967080062989849</v>
      </c>
      <c r="Q389" s="61"/>
      <c r="R389" s="61"/>
      <c r="S389" s="62"/>
      <c r="T389" s="62"/>
      <c r="U389" s="62"/>
      <c r="V389" s="62"/>
      <c r="W389" s="62"/>
      <c r="X389" s="63"/>
    </row>
    <row r="390" spans="1:24" ht="14.4" x14ac:dyDescent="0.2">
      <c r="A390" s="47" t="s">
        <v>693</v>
      </c>
      <c r="B390" s="47" t="s">
        <v>694</v>
      </c>
      <c r="C390" s="74" t="str">
        <f t="shared" ref="C390:C453" si="13">+CONCATENATE(A390," ",B390)</f>
        <v>21375103 MUSEO DE ARTE COSTARRICENSE</v>
      </c>
      <c r="D390" s="47" t="s">
        <v>685</v>
      </c>
      <c r="E390" s="47" t="s">
        <v>312</v>
      </c>
      <c r="F390" s="47" t="s">
        <v>313</v>
      </c>
      <c r="G390" s="46">
        <v>0</v>
      </c>
      <c r="H390" s="46">
        <v>1687117.12</v>
      </c>
      <c r="I390" s="46">
        <v>1687117.12</v>
      </c>
      <c r="J390" s="46">
        <v>0</v>
      </c>
      <c r="K390" s="46">
        <v>0</v>
      </c>
      <c r="L390" s="46">
        <v>0</v>
      </c>
      <c r="M390" s="46">
        <v>1687117.12</v>
      </c>
      <c r="N390" s="46">
        <v>1687117.12</v>
      </c>
      <c r="O390" s="46">
        <v>0</v>
      </c>
      <c r="P390" s="78">
        <f t="shared" ref="P390:P453" si="14">+IFERROR(M390/H390,0)</f>
        <v>1</v>
      </c>
      <c r="Q390" s="61"/>
      <c r="R390" s="61"/>
      <c r="S390" s="62"/>
      <c r="T390" s="62"/>
      <c r="U390" s="62"/>
      <c r="V390" s="62"/>
      <c r="W390" s="62"/>
      <c r="X390" s="63"/>
    </row>
    <row r="391" spans="1:24" ht="14.4" x14ac:dyDescent="0.2">
      <c r="A391" s="47" t="s">
        <v>693</v>
      </c>
      <c r="B391" s="47" t="s">
        <v>694</v>
      </c>
      <c r="C391" s="74" t="str">
        <f t="shared" si="13"/>
        <v>21375103 MUSEO DE ARTE COSTARRICENSE</v>
      </c>
      <c r="D391" s="47" t="s">
        <v>685</v>
      </c>
      <c r="E391" s="47" t="s">
        <v>314</v>
      </c>
      <c r="F391" s="47" t="s">
        <v>315</v>
      </c>
      <c r="G391" s="46">
        <v>0</v>
      </c>
      <c r="H391" s="46">
        <v>1687117.12</v>
      </c>
      <c r="I391" s="46">
        <v>1687117.12</v>
      </c>
      <c r="J391" s="46">
        <v>0</v>
      </c>
      <c r="K391" s="46">
        <v>0</v>
      </c>
      <c r="L391" s="46">
        <v>0</v>
      </c>
      <c r="M391" s="46">
        <v>1687117.12</v>
      </c>
      <c r="N391" s="46">
        <v>1687117.12</v>
      </c>
      <c r="O391" s="46">
        <v>0</v>
      </c>
      <c r="P391" s="78">
        <f t="shared" si="14"/>
        <v>1</v>
      </c>
      <c r="Q391" s="61"/>
      <c r="R391" s="61"/>
      <c r="S391" s="62"/>
      <c r="T391" s="62"/>
      <c r="U391" s="62"/>
      <c r="V391" s="62"/>
      <c r="W391" s="62"/>
      <c r="X391" s="63"/>
    </row>
    <row r="392" spans="1:24" ht="14.4" x14ac:dyDescent="0.2">
      <c r="A392" s="47" t="s">
        <v>693</v>
      </c>
      <c r="B392" s="47" t="s">
        <v>694</v>
      </c>
      <c r="C392" s="74" t="str">
        <f t="shared" si="13"/>
        <v>21375103 MUSEO DE ARTE COSTARRICENSE</v>
      </c>
      <c r="D392" s="47" t="s">
        <v>685</v>
      </c>
      <c r="E392" s="47" t="s">
        <v>318</v>
      </c>
      <c r="F392" s="47" t="s">
        <v>319</v>
      </c>
      <c r="G392" s="46">
        <v>156302</v>
      </c>
      <c r="H392" s="46">
        <v>1469184</v>
      </c>
      <c r="I392" s="46">
        <v>1469184</v>
      </c>
      <c r="J392" s="46">
        <v>0</v>
      </c>
      <c r="K392" s="46">
        <v>0</v>
      </c>
      <c r="L392" s="46">
        <v>0</v>
      </c>
      <c r="M392" s="46">
        <v>1333074.1299999999</v>
      </c>
      <c r="N392" s="46">
        <v>1333074.1299999999</v>
      </c>
      <c r="O392" s="46">
        <v>136109.87</v>
      </c>
      <c r="P392" s="78">
        <f t="shared" si="14"/>
        <v>0.90735682528532835</v>
      </c>
      <c r="Q392" s="61"/>
      <c r="R392" s="61"/>
      <c r="S392" s="62"/>
      <c r="T392" s="62"/>
      <c r="U392" s="62"/>
      <c r="V392" s="62"/>
      <c r="W392" s="62"/>
      <c r="X392" s="63"/>
    </row>
    <row r="393" spans="1:24" ht="14.4" x14ac:dyDescent="0.2">
      <c r="A393" s="47" t="s">
        <v>693</v>
      </c>
      <c r="B393" s="47" t="s">
        <v>694</v>
      </c>
      <c r="C393" s="74" t="str">
        <f t="shared" si="13"/>
        <v>21375103 MUSEO DE ARTE COSTARRICENSE</v>
      </c>
      <c r="D393" s="47" t="s">
        <v>685</v>
      </c>
      <c r="E393" s="47" t="s">
        <v>324</v>
      </c>
      <c r="F393" s="47" t="s">
        <v>325</v>
      </c>
      <c r="G393" s="46">
        <v>156302</v>
      </c>
      <c r="H393" s="46">
        <v>1469184</v>
      </c>
      <c r="I393" s="46">
        <v>1469184</v>
      </c>
      <c r="J393" s="46">
        <v>0</v>
      </c>
      <c r="K393" s="46">
        <v>0</v>
      </c>
      <c r="L393" s="46">
        <v>0</v>
      </c>
      <c r="M393" s="46">
        <v>1333074.1299999999</v>
      </c>
      <c r="N393" s="46">
        <v>1333074.1299999999</v>
      </c>
      <c r="O393" s="46">
        <v>136109.87</v>
      </c>
      <c r="P393" s="78">
        <f t="shared" si="14"/>
        <v>0.90735682528532835</v>
      </c>
      <c r="Q393" s="61"/>
      <c r="R393" s="61"/>
      <c r="S393" s="62"/>
      <c r="T393" s="62"/>
      <c r="U393" s="62"/>
      <c r="V393" s="62"/>
      <c r="W393" s="62"/>
      <c r="X393" s="63"/>
    </row>
    <row r="394" spans="1:24" ht="14.4" x14ac:dyDescent="0.2">
      <c r="A394" s="47" t="s">
        <v>693</v>
      </c>
      <c r="B394" s="47" t="s">
        <v>694</v>
      </c>
      <c r="C394" s="74" t="str">
        <f t="shared" si="13"/>
        <v>21375103 MUSEO DE ARTE COSTARRICENSE</v>
      </c>
      <c r="D394" s="47" t="s">
        <v>685</v>
      </c>
      <c r="E394" s="47" t="s">
        <v>372</v>
      </c>
      <c r="F394" s="47" t="s">
        <v>373</v>
      </c>
      <c r="G394" s="46">
        <v>166541155</v>
      </c>
      <c r="H394" s="46">
        <v>179112308</v>
      </c>
      <c r="I394" s="46">
        <v>179112308</v>
      </c>
      <c r="J394" s="46">
        <v>0</v>
      </c>
      <c r="K394" s="46">
        <v>0</v>
      </c>
      <c r="L394" s="46">
        <v>0</v>
      </c>
      <c r="M394" s="46">
        <v>116762544.40000001</v>
      </c>
      <c r="N394" s="46">
        <v>116762544.40000001</v>
      </c>
      <c r="O394" s="46">
        <v>62349763.600000001</v>
      </c>
      <c r="P394" s="78">
        <f t="shared" si="14"/>
        <v>0.65189570557038434</v>
      </c>
      <c r="Q394" s="61"/>
      <c r="R394" s="61"/>
      <c r="S394" s="62"/>
      <c r="T394" s="62"/>
      <c r="U394" s="62"/>
      <c r="V394" s="62"/>
      <c r="W394" s="62"/>
      <c r="X394" s="63"/>
    </row>
    <row r="395" spans="1:24" ht="14.4" x14ac:dyDescent="0.2">
      <c r="A395" s="47" t="s">
        <v>693</v>
      </c>
      <c r="B395" s="47" t="s">
        <v>694</v>
      </c>
      <c r="C395" s="74" t="str">
        <f t="shared" si="13"/>
        <v>21375103 MUSEO DE ARTE COSTARRICENSE</v>
      </c>
      <c r="D395" s="47" t="s">
        <v>685</v>
      </c>
      <c r="E395" s="47" t="s">
        <v>374</v>
      </c>
      <c r="F395" s="47" t="s">
        <v>375</v>
      </c>
      <c r="G395" s="46">
        <v>13386055</v>
      </c>
      <c r="H395" s="46">
        <v>12807208</v>
      </c>
      <c r="I395" s="46">
        <v>12807208</v>
      </c>
      <c r="J395" s="46">
        <v>0</v>
      </c>
      <c r="K395" s="46">
        <v>0</v>
      </c>
      <c r="L395" s="46">
        <v>0</v>
      </c>
      <c r="M395" s="46">
        <v>11174268.050000001</v>
      </c>
      <c r="N395" s="46">
        <v>11174268.050000001</v>
      </c>
      <c r="O395" s="46">
        <v>1632939.95</v>
      </c>
      <c r="P395" s="78">
        <f t="shared" si="14"/>
        <v>0.87249836576402917</v>
      </c>
      <c r="Q395" s="61"/>
      <c r="R395" s="61"/>
      <c r="S395" s="62"/>
      <c r="T395" s="62"/>
      <c r="U395" s="62"/>
      <c r="V395" s="62"/>
      <c r="W395" s="62"/>
      <c r="X395" s="63"/>
    </row>
    <row r="396" spans="1:24" ht="14.4" x14ac:dyDescent="0.2">
      <c r="A396" s="47" t="s">
        <v>693</v>
      </c>
      <c r="B396" s="47" t="s">
        <v>694</v>
      </c>
      <c r="C396" s="74" t="str">
        <f t="shared" si="13"/>
        <v>21375103 MUSEO DE ARTE COSTARRICENSE</v>
      </c>
      <c r="D396" s="47" t="s">
        <v>685</v>
      </c>
      <c r="E396" s="47" t="s">
        <v>380</v>
      </c>
      <c r="F396" s="47" t="s">
        <v>377</v>
      </c>
      <c r="G396" s="46">
        <v>11547311</v>
      </c>
      <c r="H396" s="46">
        <v>11047976</v>
      </c>
      <c r="I396" s="46">
        <v>11047976</v>
      </c>
      <c r="J396" s="46">
        <v>0</v>
      </c>
      <c r="K396" s="46">
        <v>0</v>
      </c>
      <c r="L396" s="46">
        <v>0</v>
      </c>
      <c r="M396" s="46">
        <v>9639341.1199999992</v>
      </c>
      <c r="N396" s="46">
        <v>9639341.1199999992</v>
      </c>
      <c r="O396" s="46">
        <v>1408634.8799999999</v>
      </c>
      <c r="P396" s="78">
        <f t="shared" si="14"/>
        <v>0.87249837617315595</v>
      </c>
      <c r="Q396" s="61"/>
      <c r="R396" s="61"/>
      <c r="S396" s="62"/>
      <c r="T396" s="62"/>
      <c r="U396" s="62"/>
      <c r="V396" s="62"/>
      <c r="W396" s="62"/>
      <c r="X396" s="63"/>
    </row>
    <row r="397" spans="1:24" ht="14.4" x14ac:dyDescent="0.2">
      <c r="A397" s="47" t="s">
        <v>693</v>
      </c>
      <c r="B397" s="47" t="s">
        <v>694</v>
      </c>
      <c r="C397" s="74" t="str">
        <f t="shared" si="13"/>
        <v>21375103 MUSEO DE ARTE COSTARRICENSE</v>
      </c>
      <c r="D397" s="47" t="s">
        <v>685</v>
      </c>
      <c r="E397" s="47" t="s">
        <v>401</v>
      </c>
      <c r="F397" s="47" t="s">
        <v>398</v>
      </c>
      <c r="G397" s="46">
        <v>1838744</v>
      </c>
      <c r="H397" s="46">
        <v>1759232</v>
      </c>
      <c r="I397" s="46">
        <v>1759232</v>
      </c>
      <c r="J397" s="46">
        <v>0</v>
      </c>
      <c r="K397" s="46">
        <v>0</v>
      </c>
      <c r="L397" s="46">
        <v>0</v>
      </c>
      <c r="M397" s="46">
        <v>1534926.93</v>
      </c>
      <c r="N397" s="46">
        <v>1534926.93</v>
      </c>
      <c r="O397" s="46">
        <v>224305.07</v>
      </c>
      <c r="P397" s="78">
        <f t="shared" si="14"/>
        <v>0.87249830039471765</v>
      </c>
      <c r="Q397" s="61"/>
      <c r="R397" s="61"/>
      <c r="S397" s="62"/>
      <c r="T397" s="62"/>
      <c r="U397" s="62"/>
      <c r="V397" s="62"/>
      <c r="W397" s="62"/>
      <c r="X397" s="63"/>
    </row>
    <row r="398" spans="1:24" ht="14.4" x14ac:dyDescent="0.2">
      <c r="A398" s="47" t="s">
        <v>693</v>
      </c>
      <c r="B398" s="47" t="s">
        <v>694</v>
      </c>
      <c r="C398" s="74" t="str">
        <f t="shared" si="13"/>
        <v>21375103 MUSEO DE ARTE COSTARRICENSE</v>
      </c>
      <c r="D398" s="47" t="s">
        <v>685</v>
      </c>
      <c r="E398" s="47" t="s">
        <v>602</v>
      </c>
      <c r="F398" s="47" t="s">
        <v>603</v>
      </c>
      <c r="G398" s="46">
        <v>128817200</v>
      </c>
      <c r="H398" s="46">
        <v>128817200</v>
      </c>
      <c r="I398" s="46">
        <v>128817200</v>
      </c>
      <c r="J398" s="46">
        <v>0</v>
      </c>
      <c r="K398" s="46">
        <v>0</v>
      </c>
      <c r="L398" s="46">
        <v>0</v>
      </c>
      <c r="M398" s="46">
        <v>68817200</v>
      </c>
      <c r="N398" s="46">
        <v>68817200</v>
      </c>
      <c r="O398" s="46">
        <v>60000000</v>
      </c>
      <c r="P398" s="78">
        <f t="shared" si="14"/>
        <v>0.53422369062516495</v>
      </c>
      <c r="Q398" s="61"/>
      <c r="R398" s="61"/>
      <c r="S398" s="62"/>
      <c r="T398" s="62"/>
      <c r="U398" s="62"/>
      <c r="V398" s="62"/>
      <c r="W398" s="62"/>
      <c r="X398" s="63"/>
    </row>
    <row r="399" spans="1:24" ht="14.4" x14ac:dyDescent="0.2">
      <c r="A399" s="47" t="s">
        <v>693</v>
      </c>
      <c r="B399" s="47" t="s">
        <v>694</v>
      </c>
      <c r="C399" s="74" t="str">
        <f t="shared" si="13"/>
        <v>21375103 MUSEO DE ARTE COSTARRICENSE</v>
      </c>
      <c r="D399" s="47" t="s">
        <v>685</v>
      </c>
      <c r="E399" s="47" t="s">
        <v>606</v>
      </c>
      <c r="F399" s="47" t="s">
        <v>607</v>
      </c>
      <c r="G399" s="46">
        <v>128817200</v>
      </c>
      <c r="H399" s="46">
        <v>128817200</v>
      </c>
      <c r="I399" s="46">
        <v>128817200</v>
      </c>
      <c r="J399" s="46">
        <v>0</v>
      </c>
      <c r="K399" s="46">
        <v>0</v>
      </c>
      <c r="L399" s="46">
        <v>0</v>
      </c>
      <c r="M399" s="46">
        <v>68817200</v>
      </c>
      <c r="N399" s="46">
        <v>68817200</v>
      </c>
      <c r="O399" s="46">
        <v>60000000</v>
      </c>
      <c r="P399" s="78">
        <f t="shared" si="14"/>
        <v>0.53422369062516495</v>
      </c>
      <c r="Q399" s="61"/>
      <c r="R399" s="61"/>
      <c r="S399" s="62"/>
      <c r="T399" s="62"/>
      <c r="U399" s="62"/>
      <c r="V399" s="62"/>
      <c r="W399" s="62"/>
      <c r="X399" s="63"/>
    </row>
    <row r="400" spans="1:24" ht="14.4" x14ac:dyDescent="0.2">
      <c r="A400" s="47" t="s">
        <v>693</v>
      </c>
      <c r="B400" s="47" t="s">
        <v>694</v>
      </c>
      <c r="C400" s="74" t="str">
        <f t="shared" si="13"/>
        <v>21375103 MUSEO DE ARTE COSTARRICENSE</v>
      </c>
      <c r="D400" s="47" t="s">
        <v>685</v>
      </c>
      <c r="E400" s="47" t="s">
        <v>608</v>
      </c>
      <c r="F400" s="47" t="s">
        <v>609</v>
      </c>
      <c r="G400" s="46">
        <v>8800000</v>
      </c>
      <c r="H400" s="46">
        <v>21950000</v>
      </c>
      <c r="I400" s="46">
        <v>21950000</v>
      </c>
      <c r="J400" s="46">
        <v>0</v>
      </c>
      <c r="K400" s="46">
        <v>0</v>
      </c>
      <c r="L400" s="46">
        <v>0</v>
      </c>
      <c r="M400" s="46">
        <v>21522976.350000001</v>
      </c>
      <c r="N400" s="46">
        <v>21522976.350000001</v>
      </c>
      <c r="O400" s="46">
        <v>427023.65</v>
      </c>
      <c r="P400" s="78">
        <f t="shared" si="14"/>
        <v>0.98054561958997732</v>
      </c>
      <c r="Q400" s="61"/>
      <c r="R400" s="61"/>
      <c r="S400" s="62"/>
      <c r="T400" s="62"/>
      <c r="U400" s="62"/>
      <c r="V400" s="62"/>
      <c r="W400" s="62"/>
      <c r="X400" s="63"/>
    </row>
    <row r="401" spans="1:24" ht="14.4" x14ac:dyDescent="0.2">
      <c r="A401" s="47" t="s">
        <v>693</v>
      </c>
      <c r="B401" s="47" t="s">
        <v>694</v>
      </c>
      <c r="C401" s="74" t="str">
        <f t="shared" si="13"/>
        <v>21375103 MUSEO DE ARTE COSTARRICENSE</v>
      </c>
      <c r="D401" s="47" t="s">
        <v>685</v>
      </c>
      <c r="E401" s="47" t="s">
        <v>610</v>
      </c>
      <c r="F401" s="47" t="s">
        <v>611</v>
      </c>
      <c r="G401" s="46">
        <v>4000000</v>
      </c>
      <c r="H401" s="46">
        <v>16150000</v>
      </c>
      <c r="I401" s="46">
        <v>16150000</v>
      </c>
      <c r="J401" s="46">
        <v>0</v>
      </c>
      <c r="K401" s="46">
        <v>0</v>
      </c>
      <c r="L401" s="46">
        <v>0</v>
      </c>
      <c r="M401" s="46">
        <v>16142501.99</v>
      </c>
      <c r="N401" s="46">
        <v>16142501.99</v>
      </c>
      <c r="O401" s="46">
        <v>7498.01</v>
      </c>
      <c r="P401" s="78">
        <f t="shared" si="14"/>
        <v>0.99953572693498449</v>
      </c>
      <c r="Q401" s="61"/>
      <c r="R401" s="61"/>
      <c r="S401" s="62"/>
      <c r="T401" s="62"/>
      <c r="U401" s="62"/>
      <c r="V401" s="62"/>
      <c r="W401" s="62"/>
      <c r="X401" s="63"/>
    </row>
    <row r="402" spans="1:24" ht="14.4" x14ac:dyDescent="0.2">
      <c r="A402" s="47" t="s">
        <v>693</v>
      </c>
      <c r="B402" s="47" t="s">
        <v>694</v>
      </c>
      <c r="C402" s="74" t="str">
        <f t="shared" si="13"/>
        <v>21375103 MUSEO DE ARTE COSTARRICENSE</v>
      </c>
      <c r="D402" s="47" t="s">
        <v>685</v>
      </c>
      <c r="E402" s="47" t="s">
        <v>612</v>
      </c>
      <c r="F402" s="47" t="s">
        <v>613</v>
      </c>
      <c r="G402" s="46">
        <v>4800000</v>
      </c>
      <c r="H402" s="46">
        <v>5800000</v>
      </c>
      <c r="I402" s="46">
        <v>5800000</v>
      </c>
      <c r="J402" s="46">
        <v>0</v>
      </c>
      <c r="K402" s="46">
        <v>0</v>
      </c>
      <c r="L402" s="46">
        <v>0</v>
      </c>
      <c r="M402" s="46">
        <v>5380474.3600000003</v>
      </c>
      <c r="N402" s="46">
        <v>5380474.3600000003</v>
      </c>
      <c r="O402" s="46">
        <v>419525.64</v>
      </c>
      <c r="P402" s="78">
        <f t="shared" si="14"/>
        <v>0.92766799310344839</v>
      </c>
      <c r="Q402" s="61"/>
      <c r="R402" s="61"/>
      <c r="S402" s="62"/>
      <c r="T402" s="62"/>
      <c r="U402" s="62"/>
      <c r="V402" s="62"/>
      <c r="W402" s="62"/>
      <c r="X402" s="63"/>
    </row>
    <row r="403" spans="1:24" ht="14.4" x14ac:dyDescent="0.2">
      <c r="A403" s="47" t="s">
        <v>693</v>
      </c>
      <c r="B403" s="47" t="s">
        <v>694</v>
      </c>
      <c r="C403" s="75" t="str">
        <f t="shared" si="13"/>
        <v>21375103 MUSEO DE ARTE COSTARRICENSE</v>
      </c>
      <c r="D403" s="47" t="s">
        <v>685</v>
      </c>
      <c r="E403" s="47" t="s">
        <v>636</v>
      </c>
      <c r="F403" s="47" t="s">
        <v>637</v>
      </c>
      <c r="G403" s="46">
        <v>15537900</v>
      </c>
      <c r="H403" s="46">
        <v>15537900</v>
      </c>
      <c r="I403" s="46">
        <v>15537900</v>
      </c>
      <c r="J403" s="46">
        <v>0</v>
      </c>
      <c r="K403" s="46">
        <v>0</v>
      </c>
      <c r="L403" s="46">
        <v>0</v>
      </c>
      <c r="M403" s="46">
        <v>15248100</v>
      </c>
      <c r="N403" s="46">
        <v>15248100</v>
      </c>
      <c r="O403" s="46">
        <v>289800</v>
      </c>
      <c r="P403" s="78">
        <f t="shared" si="14"/>
        <v>0.98134883092309777</v>
      </c>
      <c r="Q403" s="61"/>
      <c r="R403" s="61"/>
      <c r="S403" s="62"/>
      <c r="T403" s="62"/>
      <c r="U403" s="62"/>
      <c r="V403" s="62"/>
      <c r="W403" s="62"/>
      <c r="X403" s="63"/>
    </row>
    <row r="404" spans="1:24" ht="14.4" x14ac:dyDescent="0.2">
      <c r="A404" s="47" t="s">
        <v>693</v>
      </c>
      <c r="B404" s="47" t="s">
        <v>694</v>
      </c>
      <c r="C404" s="74" t="str">
        <f t="shared" si="13"/>
        <v>21375103 MUSEO DE ARTE COSTARRICENSE</v>
      </c>
      <c r="D404" s="47" t="s">
        <v>685</v>
      </c>
      <c r="E404" s="47" t="s">
        <v>646</v>
      </c>
      <c r="F404" s="47" t="s">
        <v>647</v>
      </c>
      <c r="G404" s="46">
        <v>15537900</v>
      </c>
      <c r="H404" s="46">
        <v>15537900</v>
      </c>
      <c r="I404" s="46">
        <v>15537900</v>
      </c>
      <c r="J404" s="46">
        <v>0</v>
      </c>
      <c r="K404" s="46">
        <v>0</v>
      </c>
      <c r="L404" s="46">
        <v>0</v>
      </c>
      <c r="M404" s="46">
        <v>15248100</v>
      </c>
      <c r="N404" s="46">
        <v>15248100</v>
      </c>
      <c r="O404" s="46">
        <v>289800</v>
      </c>
      <c r="P404" s="78">
        <f t="shared" si="14"/>
        <v>0.98134883092309777</v>
      </c>
      <c r="Q404" s="61"/>
      <c r="R404" s="61"/>
      <c r="S404" s="62"/>
      <c r="T404" s="62"/>
      <c r="U404" s="62"/>
      <c r="V404" s="62"/>
      <c r="W404" s="62"/>
      <c r="X404" s="63"/>
    </row>
    <row r="405" spans="1:24" ht="14.4" x14ac:dyDescent="0.2">
      <c r="A405" s="47" t="s">
        <v>693</v>
      </c>
      <c r="B405" s="47" t="s">
        <v>694</v>
      </c>
      <c r="C405" s="74" t="str">
        <f t="shared" si="13"/>
        <v>21375103 MUSEO DE ARTE COSTARRICENSE</v>
      </c>
      <c r="D405" s="47" t="s">
        <v>689</v>
      </c>
      <c r="E405" s="47" t="s">
        <v>336</v>
      </c>
      <c r="F405" s="47" t="s">
        <v>337</v>
      </c>
      <c r="G405" s="46">
        <v>20000000</v>
      </c>
      <c r="H405" s="46">
        <v>20000000</v>
      </c>
      <c r="I405" s="46">
        <v>20000000</v>
      </c>
      <c r="J405" s="46">
        <v>0</v>
      </c>
      <c r="K405" s="46">
        <v>0</v>
      </c>
      <c r="L405" s="46">
        <v>0</v>
      </c>
      <c r="M405" s="46">
        <v>19590493.760000002</v>
      </c>
      <c r="N405" s="46">
        <v>19341810.780000001</v>
      </c>
      <c r="O405" s="46">
        <v>409506.24</v>
      </c>
      <c r="P405" s="78">
        <f t="shared" si="14"/>
        <v>0.97952468800000003</v>
      </c>
      <c r="Q405" s="61"/>
      <c r="R405" s="61"/>
      <c r="S405" s="62"/>
      <c r="T405" s="62"/>
      <c r="U405" s="62"/>
      <c r="V405" s="62"/>
      <c r="W405" s="62"/>
      <c r="X405" s="63"/>
    </row>
    <row r="406" spans="1:24" ht="14.4" x14ac:dyDescent="0.2">
      <c r="A406" s="47" t="s">
        <v>693</v>
      </c>
      <c r="B406" s="47" t="s">
        <v>694</v>
      </c>
      <c r="C406" s="74" t="str">
        <f t="shared" si="13"/>
        <v>21375103 MUSEO DE ARTE COSTARRICENSE</v>
      </c>
      <c r="D406" s="47" t="s">
        <v>689</v>
      </c>
      <c r="E406" s="47" t="s">
        <v>338</v>
      </c>
      <c r="F406" s="47" t="s">
        <v>339</v>
      </c>
      <c r="G406" s="46">
        <v>0</v>
      </c>
      <c r="H406" s="46">
        <v>2721023.33</v>
      </c>
      <c r="I406" s="46">
        <v>2721023.33</v>
      </c>
      <c r="J406" s="46">
        <v>0</v>
      </c>
      <c r="K406" s="46">
        <v>0</v>
      </c>
      <c r="L406" s="46">
        <v>0</v>
      </c>
      <c r="M406" s="46">
        <v>2654940.7200000002</v>
      </c>
      <c r="N406" s="46">
        <v>2654940.7200000002</v>
      </c>
      <c r="O406" s="46">
        <v>66082.61</v>
      </c>
      <c r="P406" s="78">
        <f t="shared" si="14"/>
        <v>0.97571405975412939</v>
      </c>
      <c r="Q406" s="61"/>
      <c r="R406" s="61"/>
      <c r="S406" s="62"/>
      <c r="T406" s="62"/>
      <c r="U406" s="62"/>
      <c r="V406" s="62"/>
      <c r="W406" s="62"/>
      <c r="X406" s="63"/>
    </row>
    <row r="407" spans="1:24" ht="14.4" x14ac:dyDescent="0.2">
      <c r="A407" s="47" t="s">
        <v>693</v>
      </c>
      <c r="B407" s="47" t="s">
        <v>694</v>
      </c>
      <c r="C407" s="74" t="str">
        <f t="shared" si="13"/>
        <v>21375103 MUSEO DE ARTE COSTARRICENSE</v>
      </c>
      <c r="D407" s="47" t="s">
        <v>689</v>
      </c>
      <c r="E407" s="47" t="s">
        <v>340</v>
      </c>
      <c r="F407" s="47" t="s">
        <v>341</v>
      </c>
      <c r="G407" s="46">
        <v>0</v>
      </c>
      <c r="H407" s="46">
        <v>1660311.54</v>
      </c>
      <c r="I407" s="46">
        <v>1660311.54</v>
      </c>
      <c r="J407" s="46">
        <v>0</v>
      </c>
      <c r="K407" s="46">
        <v>0</v>
      </c>
      <c r="L407" s="46">
        <v>0</v>
      </c>
      <c r="M407" s="46">
        <v>1660311.52</v>
      </c>
      <c r="N407" s="46">
        <v>1660311.52</v>
      </c>
      <c r="O407" s="46">
        <v>0.02</v>
      </c>
      <c r="P407" s="78">
        <f t="shared" si="14"/>
        <v>0.99999998795406797</v>
      </c>
      <c r="Q407" s="61"/>
      <c r="R407" s="61"/>
      <c r="S407" s="62"/>
      <c r="T407" s="62"/>
      <c r="U407" s="62"/>
      <c r="V407" s="62"/>
      <c r="W407" s="62"/>
      <c r="X407" s="63"/>
    </row>
    <row r="408" spans="1:24" ht="14.4" x14ac:dyDescent="0.2">
      <c r="A408" s="47" t="s">
        <v>693</v>
      </c>
      <c r="B408" s="47" t="s">
        <v>694</v>
      </c>
      <c r="C408" s="74" t="str">
        <f t="shared" si="13"/>
        <v>21375103 MUSEO DE ARTE COSTARRICENSE</v>
      </c>
      <c r="D408" s="47" t="s">
        <v>689</v>
      </c>
      <c r="E408" s="47" t="s">
        <v>354</v>
      </c>
      <c r="F408" s="47" t="s">
        <v>355</v>
      </c>
      <c r="G408" s="46">
        <v>0</v>
      </c>
      <c r="H408" s="46">
        <v>1060711.79</v>
      </c>
      <c r="I408" s="46">
        <v>1060711.79</v>
      </c>
      <c r="J408" s="46">
        <v>0</v>
      </c>
      <c r="K408" s="46">
        <v>0</v>
      </c>
      <c r="L408" s="46">
        <v>0</v>
      </c>
      <c r="M408" s="46">
        <v>994629.2</v>
      </c>
      <c r="N408" s="46">
        <v>994629.2</v>
      </c>
      <c r="O408" s="46">
        <v>66082.59</v>
      </c>
      <c r="P408" s="78">
        <f t="shared" si="14"/>
        <v>0.9376997685676709</v>
      </c>
      <c r="Q408" s="61"/>
      <c r="R408" s="61"/>
      <c r="S408" s="62"/>
      <c r="T408" s="62"/>
      <c r="U408" s="62"/>
      <c r="V408" s="62"/>
      <c r="W408" s="62"/>
      <c r="X408" s="63"/>
    </row>
    <row r="409" spans="1:24" ht="14.4" x14ac:dyDescent="0.2">
      <c r="A409" s="47" t="s">
        <v>693</v>
      </c>
      <c r="B409" s="47" t="s">
        <v>694</v>
      </c>
      <c r="C409" s="74" t="str">
        <f t="shared" si="13"/>
        <v>21375103 MUSEO DE ARTE COSTARRICENSE</v>
      </c>
      <c r="D409" s="47" t="s">
        <v>689</v>
      </c>
      <c r="E409" s="47" t="s">
        <v>356</v>
      </c>
      <c r="F409" s="47" t="s">
        <v>357</v>
      </c>
      <c r="G409" s="46">
        <v>13063195</v>
      </c>
      <c r="H409" s="46">
        <v>10342171.67</v>
      </c>
      <c r="I409" s="46">
        <v>10342171.67</v>
      </c>
      <c r="J409" s="46">
        <v>0</v>
      </c>
      <c r="K409" s="46">
        <v>0</v>
      </c>
      <c r="L409" s="46">
        <v>0</v>
      </c>
      <c r="M409" s="46">
        <v>10267180</v>
      </c>
      <c r="N409" s="46">
        <v>10085460</v>
      </c>
      <c r="O409" s="46">
        <v>74991.67</v>
      </c>
      <c r="P409" s="78">
        <f t="shared" si="14"/>
        <v>0.99274894360750832</v>
      </c>
      <c r="Q409" s="61"/>
      <c r="R409" s="61"/>
      <c r="S409" s="62"/>
      <c r="T409" s="62"/>
      <c r="U409" s="62"/>
      <c r="V409" s="62"/>
      <c r="W409" s="62"/>
      <c r="X409" s="63"/>
    </row>
    <row r="410" spans="1:24" ht="14.4" x14ac:dyDescent="0.2">
      <c r="A410" s="47" t="s">
        <v>693</v>
      </c>
      <c r="B410" s="47" t="s">
        <v>694</v>
      </c>
      <c r="C410" s="75" t="str">
        <f t="shared" si="13"/>
        <v>21375103 MUSEO DE ARTE COSTARRICENSE</v>
      </c>
      <c r="D410" s="47" t="s">
        <v>689</v>
      </c>
      <c r="E410" s="47" t="s">
        <v>358</v>
      </c>
      <c r="F410" s="47" t="s">
        <v>359</v>
      </c>
      <c r="G410" s="46">
        <v>13063195</v>
      </c>
      <c r="H410" s="46">
        <v>10342171.67</v>
      </c>
      <c r="I410" s="46">
        <v>10342171.67</v>
      </c>
      <c r="J410" s="46">
        <v>0</v>
      </c>
      <c r="K410" s="46">
        <v>0</v>
      </c>
      <c r="L410" s="46">
        <v>0</v>
      </c>
      <c r="M410" s="46">
        <v>10267180</v>
      </c>
      <c r="N410" s="46">
        <v>10085460</v>
      </c>
      <c r="O410" s="46">
        <v>74991.67</v>
      </c>
      <c r="P410" s="80">
        <f t="shared" si="14"/>
        <v>0.99274894360750832</v>
      </c>
      <c r="Q410" s="61"/>
      <c r="R410" s="61"/>
      <c r="S410" s="62"/>
      <c r="T410" s="62"/>
      <c r="U410" s="62"/>
      <c r="V410" s="62"/>
      <c r="W410" s="62"/>
      <c r="X410" s="63"/>
    </row>
    <row r="411" spans="1:24" ht="14.4" x14ac:dyDescent="0.2">
      <c r="A411" s="47" t="s">
        <v>693</v>
      </c>
      <c r="B411" s="47" t="s">
        <v>694</v>
      </c>
      <c r="C411" s="74" t="str">
        <f t="shared" si="13"/>
        <v>21375103 MUSEO DE ARTE COSTARRICENSE</v>
      </c>
      <c r="D411" s="47" t="s">
        <v>689</v>
      </c>
      <c r="E411" s="47" t="s">
        <v>364</v>
      </c>
      <c r="F411" s="47" t="s">
        <v>365</v>
      </c>
      <c r="G411" s="46">
        <v>6936805</v>
      </c>
      <c r="H411" s="46">
        <v>6936805</v>
      </c>
      <c r="I411" s="46">
        <v>6936805</v>
      </c>
      <c r="J411" s="46">
        <v>0</v>
      </c>
      <c r="K411" s="46">
        <v>0</v>
      </c>
      <c r="L411" s="46">
        <v>0</v>
      </c>
      <c r="M411" s="46">
        <v>6668373.04</v>
      </c>
      <c r="N411" s="46">
        <v>6601410.0599999996</v>
      </c>
      <c r="O411" s="46">
        <v>268431.96000000002</v>
      </c>
      <c r="P411" s="79">
        <f t="shared" si="14"/>
        <v>0.96130322821529512</v>
      </c>
      <c r="Q411" s="61"/>
      <c r="R411" s="61"/>
      <c r="S411" s="62"/>
      <c r="T411" s="62"/>
      <c r="U411" s="62"/>
      <c r="V411" s="62"/>
      <c r="W411" s="62"/>
      <c r="X411" s="63"/>
    </row>
    <row r="412" spans="1:24" ht="14.4" x14ac:dyDescent="0.2">
      <c r="A412" s="47" t="s">
        <v>693</v>
      </c>
      <c r="B412" s="47" t="s">
        <v>694</v>
      </c>
      <c r="C412" s="86" t="str">
        <f t="shared" si="13"/>
        <v>21375103 MUSEO DE ARTE COSTARRICENSE</v>
      </c>
      <c r="D412" s="47" t="s">
        <v>689</v>
      </c>
      <c r="E412" s="47" t="s">
        <v>368</v>
      </c>
      <c r="F412" s="47" t="s">
        <v>369</v>
      </c>
      <c r="G412" s="46">
        <v>6936805</v>
      </c>
      <c r="H412" s="46">
        <v>6936805</v>
      </c>
      <c r="I412" s="46">
        <v>6936805</v>
      </c>
      <c r="J412" s="46">
        <v>0</v>
      </c>
      <c r="K412" s="46">
        <v>0</v>
      </c>
      <c r="L412" s="46">
        <v>0</v>
      </c>
      <c r="M412" s="46">
        <v>6668373.04</v>
      </c>
      <c r="N412" s="46">
        <v>6601410.0599999996</v>
      </c>
      <c r="O412" s="46">
        <v>268431.96000000002</v>
      </c>
      <c r="P412" s="87">
        <f t="shared" si="14"/>
        <v>0.96130322821529512</v>
      </c>
      <c r="Q412" s="61"/>
      <c r="R412" s="61"/>
      <c r="S412" s="62"/>
      <c r="T412" s="62"/>
      <c r="U412" s="62"/>
      <c r="V412" s="62"/>
      <c r="W412" s="62"/>
      <c r="X412" s="63"/>
    </row>
    <row r="413" spans="1:24" ht="14.4" x14ac:dyDescent="0.2">
      <c r="A413" s="100" t="s">
        <v>695</v>
      </c>
      <c r="B413" s="100" t="s">
        <v>696</v>
      </c>
      <c r="C413" s="98" t="str">
        <f t="shared" si="13"/>
        <v>21375104 MUSEO HISTORICO CULTURAL JUAN SANTAMARIA</v>
      </c>
      <c r="D413" s="100" t="s">
        <v>685</v>
      </c>
      <c r="E413" s="100" t="s">
        <v>686</v>
      </c>
      <c r="F413" s="100" t="s">
        <v>686</v>
      </c>
      <c r="G413" s="101">
        <v>542351058</v>
      </c>
      <c r="H413" s="101">
        <v>533308312</v>
      </c>
      <c r="I413" s="46">
        <v>533308312</v>
      </c>
      <c r="J413" s="46">
        <v>0</v>
      </c>
      <c r="K413" s="46">
        <v>0</v>
      </c>
      <c r="L413" s="46">
        <v>0</v>
      </c>
      <c r="M413" s="101">
        <v>504817538.48000002</v>
      </c>
      <c r="N413" s="101">
        <v>504817538.48000002</v>
      </c>
      <c r="O413" s="101">
        <v>28490773.52</v>
      </c>
      <c r="P413" s="94">
        <f t="shared" si="14"/>
        <v>0.94657729332371632</v>
      </c>
      <c r="Q413" s="61"/>
      <c r="R413" s="61"/>
      <c r="S413" s="62"/>
      <c r="T413" s="62"/>
      <c r="U413" s="62"/>
      <c r="V413" s="62"/>
      <c r="W413" s="62"/>
      <c r="X413" s="63"/>
    </row>
    <row r="414" spans="1:24" ht="14.4" x14ac:dyDescent="0.2">
      <c r="A414" s="47" t="s">
        <v>695</v>
      </c>
      <c r="B414" s="47" t="s">
        <v>696</v>
      </c>
      <c r="C414" s="91" t="str">
        <f t="shared" si="13"/>
        <v>21375104 MUSEO HISTORICO CULTURAL JUAN SANTAMARIA</v>
      </c>
      <c r="D414" s="47" t="s">
        <v>685</v>
      </c>
      <c r="E414" s="47" t="s">
        <v>10</v>
      </c>
      <c r="F414" s="47" t="s">
        <v>11</v>
      </c>
      <c r="G414" s="46">
        <v>210594336</v>
      </c>
      <c r="H414" s="46">
        <v>200564142</v>
      </c>
      <c r="I414" s="46">
        <v>200564142</v>
      </c>
      <c r="J414" s="46">
        <v>0</v>
      </c>
      <c r="K414" s="46">
        <v>0</v>
      </c>
      <c r="L414" s="46">
        <v>0</v>
      </c>
      <c r="M414" s="46">
        <v>191699586.03</v>
      </c>
      <c r="N414" s="46">
        <v>191699586.03</v>
      </c>
      <c r="O414" s="46">
        <v>8864555.9700000007</v>
      </c>
      <c r="P414" s="92">
        <f t="shared" si="14"/>
        <v>0.95580189020029316</v>
      </c>
      <c r="Q414" s="61"/>
      <c r="R414" s="61"/>
      <c r="S414" s="62"/>
      <c r="T414" s="62"/>
      <c r="U414" s="62"/>
      <c r="V414" s="62"/>
      <c r="W414" s="62"/>
      <c r="X414" s="63"/>
    </row>
    <row r="415" spans="1:24" ht="14.4" x14ac:dyDescent="0.2">
      <c r="A415" s="47" t="s">
        <v>695</v>
      </c>
      <c r="B415" s="47" t="s">
        <v>696</v>
      </c>
      <c r="C415" s="74" t="str">
        <f t="shared" si="13"/>
        <v>21375104 MUSEO HISTORICO CULTURAL JUAN SANTAMARIA</v>
      </c>
      <c r="D415" s="47" t="s">
        <v>685</v>
      </c>
      <c r="E415" s="47" t="s">
        <v>12</v>
      </c>
      <c r="F415" s="47" t="s">
        <v>13</v>
      </c>
      <c r="G415" s="46">
        <v>109635156</v>
      </c>
      <c r="H415" s="46">
        <v>101305577</v>
      </c>
      <c r="I415" s="46">
        <v>101305577</v>
      </c>
      <c r="J415" s="46">
        <v>0</v>
      </c>
      <c r="K415" s="46">
        <v>0</v>
      </c>
      <c r="L415" s="46">
        <v>0</v>
      </c>
      <c r="M415" s="46">
        <v>100261000.08</v>
      </c>
      <c r="N415" s="46">
        <v>100261000.08</v>
      </c>
      <c r="O415" s="46">
        <v>1044576.92</v>
      </c>
      <c r="P415" s="78">
        <f t="shared" si="14"/>
        <v>0.98968885079248892</v>
      </c>
      <c r="Q415" s="61"/>
      <c r="R415" s="61"/>
      <c r="S415" s="62"/>
      <c r="T415" s="62"/>
      <c r="U415" s="62"/>
      <c r="V415" s="62"/>
      <c r="W415" s="62"/>
      <c r="X415" s="63"/>
    </row>
    <row r="416" spans="1:24" ht="14.4" x14ac:dyDescent="0.2">
      <c r="A416" s="47" t="s">
        <v>695</v>
      </c>
      <c r="B416" s="47" t="s">
        <v>696</v>
      </c>
      <c r="C416" s="74" t="str">
        <f t="shared" si="13"/>
        <v>21375104 MUSEO HISTORICO CULTURAL JUAN SANTAMARIA</v>
      </c>
      <c r="D416" s="47" t="s">
        <v>685</v>
      </c>
      <c r="E416" s="47" t="s">
        <v>14</v>
      </c>
      <c r="F416" s="47" t="s">
        <v>15</v>
      </c>
      <c r="G416" s="46">
        <v>109635156</v>
      </c>
      <c r="H416" s="46">
        <v>101305577</v>
      </c>
      <c r="I416" s="46">
        <v>101305577</v>
      </c>
      <c r="J416" s="46">
        <v>0</v>
      </c>
      <c r="K416" s="46">
        <v>0</v>
      </c>
      <c r="L416" s="46">
        <v>0</v>
      </c>
      <c r="M416" s="46">
        <v>100261000.08</v>
      </c>
      <c r="N416" s="46">
        <v>100261000.08</v>
      </c>
      <c r="O416" s="46">
        <v>1044576.92</v>
      </c>
      <c r="P416" s="78">
        <f t="shared" si="14"/>
        <v>0.98968885079248892</v>
      </c>
      <c r="Q416" s="61"/>
      <c r="R416" s="61"/>
      <c r="S416" s="62"/>
      <c r="T416" s="62"/>
      <c r="U416" s="62"/>
      <c r="V416" s="62"/>
      <c r="W416" s="62"/>
      <c r="X416" s="63"/>
    </row>
    <row r="417" spans="1:24" ht="14.4" x14ac:dyDescent="0.2">
      <c r="A417" s="47" t="s">
        <v>695</v>
      </c>
      <c r="B417" s="47" t="s">
        <v>696</v>
      </c>
      <c r="C417" s="74" t="str">
        <f t="shared" si="13"/>
        <v>21375104 MUSEO HISTORICO CULTURAL JUAN SANTAMARIA</v>
      </c>
      <c r="D417" s="47" t="s">
        <v>685</v>
      </c>
      <c r="E417" s="47" t="s">
        <v>20</v>
      </c>
      <c r="F417" s="47" t="s">
        <v>21</v>
      </c>
      <c r="G417" s="46">
        <v>2100000</v>
      </c>
      <c r="H417" s="46">
        <v>2500000</v>
      </c>
      <c r="I417" s="46">
        <v>2500000</v>
      </c>
      <c r="J417" s="46">
        <v>0</v>
      </c>
      <c r="K417" s="46">
        <v>0</v>
      </c>
      <c r="L417" s="46">
        <v>0</v>
      </c>
      <c r="M417" s="46">
        <v>2494566.5</v>
      </c>
      <c r="N417" s="46">
        <v>2494566.5</v>
      </c>
      <c r="O417" s="46">
        <v>5433.5</v>
      </c>
      <c r="P417" s="78">
        <f t="shared" si="14"/>
        <v>0.99782660000000001</v>
      </c>
      <c r="Q417" s="61"/>
      <c r="R417" s="61"/>
      <c r="S417" s="62"/>
      <c r="T417" s="62"/>
      <c r="U417" s="62"/>
      <c r="V417" s="62"/>
      <c r="W417" s="62"/>
      <c r="X417" s="63"/>
    </row>
    <row r="418" spans="1:24" ht="14.4" x14ac:dyDescent="0.2">
      <c r="A418" s="47" t="s">
        <v>695</v>
      </c>
      <c r="B418" s="47" t="s">
        <v>696</v>
      </c>
      <c r="C418" s="74" t="str">
        <f t="shared" si="13"/>
        <v>21375104 MUSEO HISTORICO CULTURAL JUAN SANTAMARIA</v>
      </c>
      <c r="D418" s="47" t="s">
        <v>685</v>
      </c>
      <c r="E418" s="47" t="s">
        <v>22</v>
      </c>
      <c r="F418" s="47" t="s">
        <v>23</v>
      </c>
      <c r="G418" s="46">
        <v>2100000</v>
      </c>
      <c r="H418" s="46">
        <v>2500000</v>
      </c>
      <c r="I418" s="46">
        <v>2500000</v>
      </c>
      <c r="J418" s="46">
        <v>0</v>
      </c>
      <c r="K418" s="46">
        <v>0</v>
      </c>
      <c r="L418" s="46">
        <v>0</v>
      </c>
      <c r="M418" s="46">
        <v>2494566.5</v>
      </c>
      <c r="N418" s="46">
        <v>2494566.5</v>
      </c>
      <c r="O418" s="46">
        <v>5433.5</v>
      </c>
      <c r="P418" s="78">
        <f t="shared" si="14"/>
        <v>0.99782660000000001</v>
      </c>
      <c r="Q418" s="61"/>
      <c r="R418" s="61"/>
      <c r="S418" s="62"/>
      <c r="T418" s="62"/>
      <c r="U418" s="62"/>
      <c r="V418" s="62"/>
      <c r="W418" s="62"/>
      <c r="X418" s="63"/>
    </row>
    <row r="419" spans="1:24" ht="14.4" x14ac:dyDescent="0.2">
      <c r="A419" s="47" t="s">
        <v>695</v>
      </c>
      <c r="B419" s="47" t="s">
        <v>696</v>
      </c>
      <c r="C419" s="74" t="str">
        <f t="shared" si="13"/>
        <v>21375104 MUSEO HISTORICO CULTURAL JUAN SANTAMARIA</v>
      </c>
      <c r="D419" s="47" t="s">
        <v>685</v>
      </c>
      <c r="E419" s="47" t="s">
        <v>26</v>
      </c>
      <c r="F419" s="47" t="s">
        <v>27</v>
      </c>
      <c r="G419" s="46">
        <v>63498325</v>
      </c>
      <c r="H419" s="46">
        <v>62668747</v>
      </c>
      <c r="I419" s="46">
        <v>62668747</v>
      </c>
      <c r="J419" s="46">
        <v>0</v>
      </c>
      <c r="K419" s="46">
        <v>0</v>
      </c>
      <c r="L419" s="46">
        <v>0</v>
      </c>
      <c r="M419" s="46">
        <v>58170805.640000001</v>
      </c>
      <c r="N419" s="46">
        <v>58170805.640000001</v>
      </c>
      <c r="O419" s="46">
        <v>4497941.3600000003</v>
      </c>
      <c r="P419" s="78">
        <f t="shared" si="14"/>
        <v>0.92822672264374462</v>
      </c>
      <c r="Q419" s="61"/>
      <c r="R419" s="61"/>
      <c r="S419" s="62"/>
      <c r="T419" s="62"/>
      <c r="U419" s="62"/>
      <c r="V419" s="62"/>
      <c r="W419" s="62"/>
      <c r="X419" s="63"/>
    </row>
    <row r="420" spans="1:24" ht="14.4" x14ac:dyDescent="0.2">
      <c r="A420" s="47" t="s">
        <v>695</v>
      </c>
      <c r="B420" s="47" t="s">
        <v>696</v>
      </c>
      <c r="C420" s="74" t="str">
        <f t="shared" si="13"/>
        <v>21375104 MUSEO HISTORICO CULTURAL JUAN SANTAMARIA</v>
      </c>
      <c r="D420" s="47" t="s">
        <v>685</v>
      </c>
      <c r="E420" s="47" t="s">
        <v>28</v>
      </c>
      <c r="F420" s="47" t="s">
        <v>29</v>
      </c>
      <c r="G420" s="46">
        <v>20000000</v>
      </c>
      <c r="H420" s="46">
        <v>19830696</v>
      </c>
      <c r="I420" s="46">
        <v>19830696</v>
      </c>
      <c r="J420" s="46">
        <v>0</v>
      </c>
      <c r="K420" s="46">
        <v>0</v>
      </c>
      <c r="L420" s="46">
        <v>0</v>
      </c>
      <c r="M420" s="46">
        <v>16432137.25</v>
      </c>
      <c r="N420" s="46">
        <v>16432137.25</v>
      </c>
      <c r="O420" s="46">
        <v>3398558.75</v>
      </c>
      <c r="P420" s="78">
        <f t="shared" si="14"/>
        <v>0.82862130759303654</v>
      </c>
      <c r="Q420" s="61"/>
      <c r="R420" s="61"/>
      <c r="S420" s="62"/>
      <c r="T420" s="62"/>
      <c r="U420" s="62"/>
      <c r="V420" s="62"/>
      <c r="W420" s="62"/>
      <c r="X420" s="63"/>
    </row>
    <row r="421" spans="1:24" ht="14.4" x14ac:dyDescent="0.2">
      <c r="A421" s="47" t="s">
        <v>695</v>
      </c>
      <c r="B421" s="47" t="s">
        <v>696</v>
      </c>
      <c r="C421" s="74" t="str">
        <f t="shared" si="13"/>
        <v>21375104 MUSEO HISTORICO CULTURAL JUAN SANTAMARIA</v>
      </c>
      <c r="D421" s="47" t="s">
        <v>685</v>
      </c>
      <c r="E421" s="47" t="s">
        <v>30</v>
      </c>
      <c r="F421" s="47" t="s">
        <v>31</v>
      </c>
      <c r="G421" s="46">
        <v>16900950</v>
      </c>
      <c r="H421" s="46">
        <v>16900950</v>
      </c>
      <c r="I421" s="46">
        <v>16900950</v>
      </c>
      <c r="J421" s="46">
        <v>0</v>
      </c>
      <c r="K421" s="46">
        <v>0</v>
      </c>
      <c r="L421" s="46">
        <v>0</v>
      </c>
      <c r="M421" s="46">
        <v>16354824.85</v>
      </c>
      <c r="N421" s="46">
        <v>16354824.85</v>
      </c>
      <c r="O421" s="46">
        <v>546125.15</v>
      </c>
      <c r="P421" s="78">
        <f t="shared" si="14"/>
        <v>0.96768671879391388</v>
      </c>
      <c r="Q421" s="61"/>
      <c r="R421" s="61"/>
      <c r="S421" s="62"/>
      <c r="T421" s="62"/>
      <c r="U421" s="62"/>
      <c r="V421" s="62"/>
      <c r="W421" s="62"/>
      <c r="X421" s="63"/>
    </row>
    <row r="422" spans="1:24" ht="14.4" x14ac:dyDescent="0.2">
      <c r="A422" s="47" t="s">
        <v>695</v>
      </c>
      <c r="B422" s="47" t="s">
        <v>696</v>
      </c>
      <c r="C422" s="74" t="str">
        <f t="shared" si="13"/>
        <v>21375104 MUSEO HISTORICO CULTURAL JUAN SANTAMARIA</v>
      </c>
      <c r="D422" s="47" t="s">
        <v>685</v>
      </c>
      <c r="E422" s="47" t="s">
        <v>32</v>
      </c>
      <c r="F422" s="47" t="s">
        <v>33</v>
      </c>
      <c r="G422" s="46">
        <v>13256589</v>
      </c>
      <c r="H422" s="46">
        <v>12770835</v>
      </c>
      <c r="I422" s="46">
        <v>12770835</v>
      </c>
      <c r="J422" s="46">
        <v>0</v>
      </c>
      <c r="K422" s="46">
        <v>0</v>
      </c>
      <c r="L422" s="46">
        <v>0</v>
      </c>
      <c r="M422" s="46">
        <v>12533039.77</v>
      </c>
      <c r="N422" s="46">
        <v>12533039.77</v>
      </c>
      <c r="O422" s="46">
        <v>237795.23</v>
      </c>
      <c r="P422" s="78">
        <f t="shared" si="14"/>
        <v>0.98137982128811463</v>
      </c>
      <c r="Q422" s="61"/>
      <c r="R422" s="61"/>
      <c r="S422" s="62"/>
      <c r="T422" s="62"/>
      <c r="U422" s="62"/>
      <c r="V422" s="62"/>
      <c r="W422" s="62"/>
      <c r="X422" s="63"/>
    </row>
    <row r="423" spans="1:24" ht="14.4" x14ac:dyDescent="0.2">
      <c r="A423" s="47" t="s">
        <v>695</v>
      </c>
      <c r="B423" s="47" t="s">
        <v>696</v>
      </c>
      <c r="C423" s="74" t="str">
        <f t="shared" si="13"/>
        <v>21375104 MUSEO HISTORICO CULTURAL JUAN SANTAMARIA</v>
      </c>
      <c r="D423" s="47" t="s">
        <v>685</v>
      </c>
      <c r="E423" s="47" t="s">
        <v>34</v>
      </c>
      <c r="F423" s="47" t="s">
        <v>35</v>
      </c>
      <c r="G423" s="46">
        <v>9440786</v>
      </c>
      <c r="H423" s="46">
        <v>9266266</v>
      </c>
      <c r="I423" s="46">
        <v>9266266</v>
      </c>
      <c r="J423" s="46">
        <v>0</v>
      </c>
      <c r="K423" s="46">
        <v>0</v>
      </c>
      <c r="L423" s="46">
        <v>0</v>
      </c>
      <c r="M423" s="46">
        <v>8991705.0099999998</v>
      </c>
      <c r="N423" s="46">
        <v>8991705.0099999998</v>
      </c>
      <c r="O423" s="46">
        <v>274560.99</v>
      </c>
      <c r="P423" s="78">
        <f t="shared" si="14"/>
        <v>0.97036983505545815</v>
      </c>
      <c r="Q423" s="61"/>
      <c r="R423" s="61"/>
      <c r="S423" s="62"/>
      <c r="T423" s="62"/>
      <c r="U423" s="62"/>
      <c r="V423" s="62"/>
      <c r="W423" s="62"/>
      <c r="X423" s="63"/>
    </row>
    <row r="424" spans="1:24" ht="14.4" x14ac:dyDescent="0.2">
      <c r="A424" s="47" t="s">
        <v>695</v>
      </c>
      <c r="B424" s="47" t="s">
        <v>696</v>
      </c>
      <c r="C424" s="74" t="str">
        <f t="shared" si="13"/>
        <v>21375104 MUSEO HISTORICO CULTURAL JUAN SANTAMARIA</v>
      </c>
      <c r="D424" s="47" t="s">
        <v>685</v>
      </c>
      <c r="E424" s="47" t="s">
        <v>36</v>
      </c>
      <c r="F424" s="47" t="s">
        <v>37</v>
      </c>
      <c r="G424" s="46">
        <v>3900000</v>
      </c>
      <c r="H424" s="46">
        <v>3900000</v>
      </c>
      <c r="I424" s="46">
        <v>3900000</v>
      </c>
      <c r="J424" s="46">
        <v>0</v>
      </c>
      <c r="K424" s="46">
        <v>0</v>
      </c>
      <c r="L424" s="46">
        <v>0</v>
      </c>
      <c r="M424" s="46">
        <v>3859098.76</v>
      </c>
      <c r="N424" s="46">
        <v>3859098.76</v>
      </c>
      <c r="O424" s="46">
        <v>40901.24</v>
      </c>
      <c r="P424" s="78">
        <f t="shared" si="14"/>
        <v>0.9895125025641025</v>
      </c>
      <c r="Q424" s="61"/>
      <c r="R424" s="61"/>
      <c r="S424" s="62"/>
      <c r="T424" s="62"/>
      <c r="U424" s="62"/>
      <c r="V424" s="62"/>
      <c r="W424" s="62"/>
      <c r="X424" s="63"/>
    </row>
    <row r="425" spans="1:24" ht="14.4" x14ac:dyDescent="0.2">
      <c r="A425" s="47" t="s">
        <v>695</v>
      </c>
      <c r="B425" s="47" t="s">
        <v>696</v>
      </c>
      <c r="C425" s="74" t="str">
        <f t="shared" si="13"/>
        <v>21375104 MUSEO HISTORICO CULTURAL JUAN SANTAMARIA</v>
      </c>
      <c r="D425" s="47" t="s">
        <v>685</v>
      </c>
      <c r="E425" s="47" t="s">
        <v>38</v>
      </c>
      <c r="F425" s="47" t="s">
        <v>39</v>
      </c>
      <c r="G425" s="46">
        <v>15792747</v>
      </c>
      <c r="H425" s="46">
        <v>15162721</v>
      </c>
      <c r="I425" s="46">
        <v>15162721</v>
      </c>
      <c r="J425" s="46">
        <v>0</v>
      </c>
      <c r="K425" s="46">
        <v>0</v>
      </c>
      <c r="L425" s="46">
        <v>0</v>
      </c>
      <c r="M425" s="46">
        <v>12500547.300000001</v>
      </c>
      <c r="N425" s="46">
        <v>12500547.300000001</v>
      </c>
      <c r="O425" s="46">
        <v>2662173.7000000002</v>
      </c>
      <c r="P425" s="78">
        <f t="shared" si="14"/>
        <v>0.82442638758571107</v>
      </c>
      <c r="Q425" s="61"/>
      <c r="R425" s="61"/>
      <c r="S425" s="62"/>
      <c r="T425" s="62"/>
      <c r="U425" s="62"/>
      <c r="V425" s="62"/>
      <c r="W425" s="62"/>
      <c r="X425" s="63"/>
    </row>
    <row r="426" spans="1:24" ht="14.4" x14ac:dyDescent="0.2">
      <c r="A426" s="47" t="s">
        <v>695</v>
      </c>
      <c r="B426" s="47" t="s">
        <v>696</v>
      </c>
      <c r="C426" s="74" t="str">
        <f t="shared" si="13"/>
        <v>21375104 MUSEO HISTORICO CULTURAL JUAN SANTAMARIA</v>
      </c>
      <c r="D426" s="47" t="s">
        <v>685</v>
      </c>
      <c r="E426" s="47" t="s">
        <v>45</v>
      </c>
      <c r="F426" s="47" t="s">
        <v>41</v>
      </c>
      <c r="G426" s="46">
        <v>14982863</v>
      </c>
      <c r="H426" s="46">
        <v>14385146</v>
      </c>
      <c r="I426" s="46">
        <v>14385146</v>
      </c>
      <c r="J426" s="46">
        <v>0</v>
      </c>
      <c r="K426" s="46">
        <v>0</v>
      </c>
      <c r="L426" s="46">
        <v>0</v>
      </c>
      <c r="M426" s="46">
        <v>11743837.619999999</v>
      </c>
      <c r="N426" s="46">
        <v>11743837.619999999</v>
      </c>
      <c r="O426" s="46">
        <v>2641308.38</v>
      </c>
      <c r="P426" s="78">
        <f t="shared" si="14"/>
        <v>0.81638640442022614</v>
      </c>
      <c r="Q426" s="61"/>
      <c r="R426" s="61"/>
      <c r="S426" s="62"/>
      <c r="T426" s="62"/>
      <c r="U426" s="62"/>
      <c r="V426" s="62"/>
      <c r="W426" s="62"/>
      <c r="X426" s="63"/>
    </row>
    <row r="427" spans="1:24" ht="14.4" x14ac:dyDescent="0.2">
      <c r="A427" s="47" t="s">
        <v>695</v>
      </c>
      <c r="B427" s="47" t="s">
        <v>696</v>
      </c>
      <c r="C427" s="74" t="str">
        <f t="shared" si="13"/>
        <v>21375104 MUSEO HISTORICO CULTURAL JUAN SANTAMARIA</v>
      </c>
      <c r="D427" s="47" t="s">
        <v>685</v>
      </c>
      <c r="E427" s="47" t="s">
        <v>66</v>
      </c>
      <c r="F427" s="47" t="s">
        <v>62</v>
      </c>
      <c r="G427" s="46">
        <v>809884</v>
      </c>
      <c r="H427" s="46">
        <v>777575</v>
      </c>
      <c r="I427" s="46">
        <v>777575</v>
      </c>
      <c r="J427" s="46">
        <v>0</v>
      </c>
      <c r="K427" s="46">
        <v>0</v>
      </c>
      <c r="L427" s="46">
        <v>0</v>
      </c>
      <c r="M427" s="46">
        <v>756709.68</v>
      </c>
      <c r="N427" s="46">
        <v>756709.68</v>
      </c>
      <c r="O427" s="46">
        <v>20865.32</v>
      </c>
      <c r="P427" s="78">
        <f t="shared" si="14"/>
        <v>0.97316616403562362</v>
      </c>
      <c r="Q427" s="61"/>
      <c r="R427" s="61"/>
      <c r="S427" s="62"/>
      <c r="T427" s="62"/>
      <c r="U427" s="62"/>
      <c r="V427" s="62"/>
      <c r="W427" s="62"/>
      <c r="X427" s="63"/>
    </row>
    <row r="428" spans="1:24" ht="14.4" x14ac:dyDescent="0.2">
      <c r="A428" s="47" t="s">
        <v>695</v>
      </c>
      <c r="B428" s="47" t="s">
        <v>696</v>
      </c>
      <c r="C428" s="74" t="str">
        <f t="shared" si="13"/>
        <v>21375104 MUSEO HISTORICO CULTURAL JUAN SANTAMARIA</v>
      </c>
      <c r="D428" s="47" t="s">
        <v>685</v>
      </c>
      <c r="E428" s="47" t="s">
        <v>83</v>
      </c>
      <c r="F428" s="47" t="s">
        <v>84</v>
      </c>
      <c r="G428" s="46">
        <v>19568108</v>
      </c>
      <c r="H428" s="46">
        <v>18927097</v>
      </c>
      <c r="I428" s="46">
        <v>18927097</v>
      </c>
      <c r="J428" s="46">
        <v>0</v>
      </c>
      <c r="K428" s="46">
        <v>0</v>
      </c>
      <c r="L428" s="46">
        <v>0</v>
      </c>
      <c r="M428" s="46">
        <v>18272666.510000002</v>
      </c>
      <c r="N428" s="46">
        <v>18272666.510000002</v>
      </c>
      <c r="O428" s="46">
        <v>654430.49</v>
      </c>
      <c r="P428" s="78">
        <f t="shared" si="14"/>
        <v>0.96542362043159613</v>
      </c>
      <c r="Q428" s="61"/>
      <c r="R428" s="61"/>
      <c r="S428" s="62"/>
      <c r="T428" s="62"/>
      <c r="U428" s="62"/>
      <c r="V428" s="62"/>
      <c r="W428" s="62"/>
      <c r="X428" s="63"/>
    </row>
    <row r="429" spans="1:24" ht="14.4" x14ac:dyDescent="0.2">
      <c r="A429" s="47" t="s">
        <v>695</v>
      </c>
      <c r="B429" s="47" t="s">
        <v>696</v>
      </c>
      <c r="C429" s="74" t="str">
        <f t="shared" si="13"/>
        <v>21375104 MUSEO HISTORICO CULTURAL JUAN SANTAMARIA</v>
      </c>
      <c r="D429" s="47" t="s">
        <v>685</v>
      </c>
      <c r="E429" s="47" t="s">
        <v>90</v>
      </c>
      <c r="F429" s="47" t="s">
        <v>86</v>
      </c>
      <c r="G429" s="46">
        <v>8779148</v>
      </c>
      <c r="H429" s="46">
        <v>8428918</v>
      </c>
      <c r="I429" s="46">
        <v>8428918</v>
      </c>
      <c r="J429" s="46">
        <v>0</v>
      </c>
      <c r="K429" s="46">
        <v>0</v>
      </c>
      <c r="L429" s="46">
        <v>0</v>
      </c>
      <c r="M429" s="46">
        <v>8202732.4299999997</v>
      </c>
      <c r="N429" s="46">
        <v>8202732.4299999997</v>
      </c>
      <c r="O429" s="46">
        <v>226185.57</v>
      </c>
      <c r="P429" s="78">
        <f t="shared" si="14"/>
        <v>0.97316552729543693</v>
      </c>
      <c r="Q429" s="61"/>
      <c r="R429" s="61"/>
      <c r="S429" s="62"/>
      <c r="T429" s="62"/>
      <c r="U429" s="62"/>
      <c r="V429" s="62"/>
      <c r="W429" s="62"/>
      <c r="X429" s="63"/>
    </row>
    <row r="430" spans="1:24" ht="14.4" x14ac:dyDescent="0.2">
      <c r="A430" s="47" t="s">
        <v>695</v>
      </c>
      <c r="B430" s="47" t="s">
        <v>696</v>
      </c>
      <c r="C430" s="74" t="str">
        <f t="shared" si="13"/>
        <v>21375104 MUSEO HISTORICO CULTURAL JUAN SANTAMARIA</v>
      </c>
      <c r="D430" s="47" t="s">
        <v>685</v>
      </c>
      <c r="E430" s="47" t="s">
        <v>111</v>
      </c>
      <c r="F430" s="47" t="s">
        <v>107</v>
      </c>
      <c r="G430" s="46">
        <v>4859307</v>
      </c>
      <c r="H430" s="46">
        <v>4665453</v>
      </c>
      <c r="I430" s="46">
        <v>4665453</v>
      </c>
      <c r="J430" s="46">
        <v>0</v>
      </c>
      <c r="K430" s="46">
        <v>0</v>
      </c>
      <c r="L430" s="46">
        <v>0</v>
      </c>
      <c r="M430" s="46">
        <v>4540257.8099999996</v>
      </c>
      <c r="N430" s="46">
        <v>4540257.8099999996</v>
      </c>
      <c r="O430" s="46">
        <v>125195.19</v>
      </c>
      <c r="P430" s="78">
        <f t="shared" si="14"/>
        <v>0.97316548039386519</v>
      </c>
      <c r="Q430" s="61"/>
      <c r="R430" s="61"/>
      <c r="S430" s="62"/>
      <c r="T430" s="62"/>
      <c r="U430" s="62"/>
      <c r="V430" s="62"/>
      <c r="W430" s="62"/>
      <c r="X430" s="63"/>
    </row>
    <row r="431" spans="1:24" ht="14.4" x14ac:dyDescent="0.2">
      <c r="A431" s="47" t="s">
        <v>695</v>
      </c>
      <c r="B431" s="47" t="s">
        <v>696</v>
      </c>
      <c r="C431" s="74" t="str">
        <f t="shared" si="13"/>
        <v>21375104 MUSEO HISTORICO CULTURAL JUAN SANTAMARIA</v>
      </c>
      <c r="D431" s="47" t="s">
        <v>685</v>
      </c>
      <c r="E431" s="47" t="s">
        <v>132</v>
      </c>
      <c r="F431" s="47" t="s">
        <v>128</v>
      </c>
      <c r="G431" s="46">
        <v>2429653</v>
      </c>
      <c r="H431" s="46">
        <v>2332726</v>
      </c>
      <c r="I431" s="46">
        <v>2332726</v>
      </c>
      <c r="J431" s="46">
        <v>0</v>
      </c>
      <c r="K431" s="46">
        <v>0</v>
      </c>
      <c r="L431" s="46">
        <v>0</v>
      </c>
      <c r="M431" s="46">
        <v>2270128.9500000002</v>
      </c>
      <c r="N431" s="46">
        <v>2270128.9500000002</v>
      </c>
      <c r="O431" s="46">
        <v>62597.05</v>
      </c>
      <c r="P431" s="78">
        <f t="shared" si="14"/>
        <v>0.97316570827435378</v>
      </c>
      <c r="Q431" s="61"/>
      <c r="R431" s="61"/>
      <c r="S431" s="62"/>
      <c r="T431" s="62"/>
      <c r="U431" s="62"/>
      <c r="V431" s="62"/>
      <c r="W431" s="62"/>
      <c r="X431" s="63"/>
    </row>
    <row r="432" spans="1:24" ht="14.4" x14ac:dyDescent="0.2">
      <c r="A432" s="47" t="s">
        <v>695</v>
      </c>
      <c r="B432" s="47" t="s">
        <v>696</v>
      </c>
      <c r="C432" s="74" t="str">
        <f t="shared" si="13"/>
        <v>21375104 MUSEO HISTORICO CULTURAL JUAN SANTAMARIA</v>
      </c>
      <c r="D432" s="47" t="s">
        <v>685</v>
      </c>
      <c r="E432" s="47" t="s">
        <v>151</v>
      </c>
      <c r="F432" s="47" t="s">
        <v>152</v>
      </c>
      <c r="G432" s="46">
        <v>3500000</v>
      </c>
      <c r="H432" s="46">
        <v>3500000</v>
      </c>
      <c r="I432" s="46">
        <v>3500000</v>
      </c>
      <c r="J432" s="46">
        <v>0</v>
      </c>
      <c r="K432" s="46">
        <v>0</v>
      </c>
      <c r="L432" s="46">
        <v>0</v>
      </c>
      <c r="M432" s="46">
        <v>3259547.32</v>
      </c>
      <c r="N432" s="46">
        <v>3259547.32</v>
      </c>
      <c r="O432" s="46">
        <v>240452.68</v>
      </c>
      <c r="P432" s="78">
        <f t="shared" si="14"/>
        <v>0.93129923428571426</v>
      </c>
      <c r="Q432" s="61"/>
      <c r="R432" s="61"/>
      <c r="S432" s="62"/>
      <c r="T432" s="62"/>
      <c r="U432" s="62"/>
      <c r="V432" s="62"/>
      <c r="W432" s="62"/>
      <c r="X432" s="63"/>
    </row>
    <row r="433" spans="1:24" ht="14.4" x14ac:dyDescent="0.2">
      <c r="A433" s="47" t="s">
        <v>695</v>
      </c>
      <c r="B433" s="47" t="s">
        <v>696</v>
      </c>
      <c r="C433" s="74" t="str">
        <f t="shared" si="13"/>
        <v>21375104 MUSEO HISTORICO CULTURAL JUAN SANTAMARIA</v>
      </c>
      <c r="D433" s="47" t="s">
        <v>685</v>
      </c>
      <c r="E433" s="47" t="s">
        <v>166</v>
      </c>
      <c r="F433" s="47" t="s">
        <v>167</v>
      </c>
      <c r="G433" s="46">
        <v>294221166</v>
      </c>
      <c r="H433" s="46">
        <v>294921166</v>
      </c>
      <c r="I433" s="46">
        <v>294921166</v>
      </c>
      <c r="J433" s="46">
        <v>0</v>
      </c>
      <c r="K433" s="46">
        <v>0</v>
      </c>
      <c r="L433" s="46">
        <v>0</v>
      </c>
      <c r="M433" s="46">
        <v>285350804.99000001</v>
      </c>
      <c r="N433" s="46">
        <v>285350804.99000001</v>
      </c>
      <c r="O433" s="46">
        <v>9570361.0099999998</v>
      </c>
      <c r="P433" s="78">
        <f t="shared" si="14"/>
        <v>0.96754942637789521</v>
      </c>
      <c r="Q433" s="61"/>
      <c r="R433" s="61"/>
      <c r="S433" s="62"/>
      <c r="T433" s="62"/>
      <c r="U433" s="62"/>
      <c r="V433" s="62"/>
      <c r="W433" s="62"/>
      <c r="X433" s="63"/>
    </row>
    <row r="434" spans="1:24" ht="14.4" x14ac:dyDescent="0.2">
      <c r="A434" s="47" t="s">
        <v>695</v>
      </c>
      <c r="B434" s="47" t="s">
        <v>696</v>
      </c>
      <c r="C434" s="74" t="str">
        <f t="shared" si="13"/>
        <v>21375104 MUSEO HISTORICO CULTURAL JUAN SANTAMARIA</v>
      </c>
      <c r="D434" s="47" t="s">
        <v>685</v>
      </c>
      <c r="E434" s="47" t="s">
        <v>180</v>
      </c>
      <c r="F434" s="47" t="s">
        <v>181</v>
      </c>
      <c r="G434" s="46">
        <v>33000000</v>
      </c>
      <c r="H434" s="46">
        <v>32179495</v>
      </c>
      <c r="I434" s="46">
        <v>32179495</v>
      </c>
      <c r="J434" s="46">
        <v>0</v>
      </c>
      <c r="K434" s="46">
        <v>0</v>
      </c>
      <c r="L434" s="46">
        <v>0</v>
      </c>
      <c r="M434" s="46">
        <v>28891615.41</v>
      </c>
      <c r="N434" s="46">
        <v>28891615.41</v>
      </c>
      <c r="O434" s="46">
        <v>3287879.59</v>
      </c>
      <c r="P434" s="78">
        <f t="shared" si="14"/>
        <v>0.89782687422534135</v>
      </c>
      <c r="Q434" s="61"/>
      <c r="R434" s="61"/>
      <c r="S434" s="62"/>
      <c r="T434" s="62"/>
      <c r="U434" s="62"/>
      <c r="V434" s="62"/>
      <c r="W434" s="62"/>
      <c r="X434" s="63"/>
    </row>
    <row r="435" spans="1:24" ht="14.4" x14ac:dyDescent="0.2">
      <c r="A435" s="47" t="s">
        <v>695</v>
      </c>
      <c r="B435" s="47" t="s">
        <v>696</v>
      </c>
      <c r="C435" s="74" t="str">
        <f t="shared" si="13"/>
        <v>21375104 MUSEO HISTORICO CULTURAL JUAN SANTAMARIA</v>
      </c>
      <c r="D435" s="47" t="s">
        <v>685</v>
      </c>
      <c r="E435" s="47" t="s">
        <v>182</v>
      </c>
      <c r="F435" s="47" t="s">
        <v>183</v>
      </c>
      <c r="G435" s="46">
        <v>2376000</v>
      </c>
      <c r="H435" s="46">
        <v>2376000</v>
      </c>
      <c r="I435" s="46">
        <v>2376000</v>
      </c>
      <c r="J435" s="46">
        <v>0</v>
      </c>
      <c r="K435" s="46">
        <v>0</v>
      </c>
      <c r="L435" s="46">
        <v>0</v>
      </c>
      <c r="M435" s="46">
        <v>1624422.72</v>
      </c>
      <c r="N435" s="46">
        <v>1624422.72</v>
      </c>
      <c r="O435" s="46">
        <v>751577.28</v>
      </c>
      <c r="P435" s="78">
        <f t="shared" si="14"/>
        <v>0.68367959595959593</v>
      </c>
      <c r="Q435" s="61"/>
      <c r="R435" s="61"/>
      <c r="S435" s="62"/>
      <c r="T435" s="62"/>
      <c r="U435" s="62"/>
      <c r="V435" s="62"/>
      <c r="W435" s="62"/>
      <c r="X435" s="63"/>
    </row>
    <row r="436" spans="1:24" ht="14.4" x14ac:dyDescent="0.2">
      <c r="A436" s="47" t="s">
        <v>695</v>
      </c>
      <c r="B436" s="47" t="s">
        <v>696</v>
      </c>
      <c r="C436" s="74" t="str">
        <f t="shared" si="13"/>
        <v>21375104 MUSEO HISTORICO CULTURAL JUAN SANTAMARIA</v>
      </c>
      <c r="D436" s="47" t="s">
        <v>685</v>
      </c>
      <c r="E436" s="47" t="s">
        <v>184</v>
      </c>
      <c r="F436" s="47" t="s">
        <v>185</v>
      </c>
      <c r="G436" s="46">
        <v>21120000</v>
      </c>
      <c r="H436" s="46">
        <v>21470000</v>
      </c>
      <c r="I436" s="46">
        <v>21470000</v>
      </c>
      <c r="J436" s="46">
        <v>0</v>
      </c>
      <c r="K436" s="46">
        <v>0</v>
      </c>
      <c r="L436" s="46">
        <v>0</v>
      </c>
      <c r="M436" s="46">
        <v>20784112</v>
      </c>
      <c r="N436" s="46">
        <v>20784112</v>
      </c>
      <c r="O436" s="46">
        <v>685888</v>
      </c>
      <c r="P436" s="78">
        <f t="shared" si="14"/>
        <v>0.9680536562645552</v>
      </c>
      <c r="Q436" s="61"/>
      <c r="R436" s="61"/>
      <c r="S436" s="62"/>
      <c r="T436" s="62"/>
      <c r="U436" s="62"/>
      <c r="V436" s="62"/>
      <c r="W436" s="62"/>
      <c r="X436" s="63"/>
    </row>
    <row r="437" spans="1:24" ht="14.4" x14ac:dyDescent="0.2">
      <c r="A437" s="47" t="s">
        <v>695</v>
      </c>
      <c r="B437" s="47" t="s">
        <v>696</v>
      </c>
      <c r="C437" s="74" t="str">
        <f t="shared" si="13"/>
        <v>21375104 MUSEO HISTORICO CULTURAL JUAN SANTAMARIA</v>
      </c>
      <c r="D437" s="47" t="s">
        <v>685</v>
      </c>
      <c r="E437" s="47" t="s">
        <v>188</v>
      </c>
      <c r="F437" s="47" t="s">
        <v>189</v>
      </c>
      <c r="G437" s="46">
        <v>2640000</v>
      </c>
      <c r="H437" s="46">
        <v>2240000</v>
      </c>
      <c r="I437" s="46">
        <v>2240000</v>
      </c>
      <c r="J437" s="46">
        <v>0</v>
      </c>
      <c r="K437" s="46">
        <v>0</v>
      </c>
      <c r="L437" s="46">
        <v>0</v>
      </c>
      <c r="M437" s="46">
        <v>2009717.08</v>
      </c>
      <c r="N437" s="46">
        <v>2009717.08</v>
      </c>
      <c r="O437" s="46">
        <v>230282.92</v>
      </c>
      <c r="P437" s="78">
        <f t="shared" si="14"/>
        <v>0.89719512499999998</v>
      </c>
      <c r="Q437" s="61"/>
      <c r="R437" s="61"/>
      <c r="S437" s="62"/>
      <c r="T437" s="62"/>
      <c r="U437" s="62"/>
      <c r="V437" s="62"/>
      <c r="W437" s="62"/>
      <c r="X437" s="63"/>
    </row>
    <row r="438" spans="1:24" ht="14.4" x14ac:dyDescent="0.2">
      <c r="A438" s="47" t="s">
        <v>695</v>
      </c>
      <c r="B438" s="47" t="s">
        <v>696</v>
      </c>
      <c r="C438" s="74" t="str">
        <f t="shared" si="13"/>
        <v>21375104 MUSEO HISTORICO CULTURAL JUAN SANTAMARIA</v>
      </c>
      <c r="D438" s="47" t="s">
        <v>685</v>
      </c>
      <c r="E438" s="47" t="s">
        <v>190</v>
      </c>
      <c r="F438" s="47" t="s">
        <v>191</v>
      </c>
      <c r="G438" s="46">
        <v>6864000</v>
      </c>
      <c r="H438" s="46">
        <v>6093495</v>
      </c>
      <c r="I438" s="46">
        <v>6093495</v>
      </c>
      <c r="J438" s="46">
        <v>0</v>
      </c>
      <c r="K438" s="46">
        <v>0</v>
      </c>
      <c r="L438" s="46">
        <v>0</v>
      </c>
      <c r="M438" s="46">
        <v>4473363.6100000003</v>
      </c>
      <c r="N438" s="46">
        <v>4473363.6100000003</v>
      </c>
      <c r="O438" s="46">
        <v>1620131.39</v>
      </c>
      <c r="P438" s="78">
        <f t="shared" si="14"/>
        <v>0.73412115871105177</v>
      </c>
      <c r="Q438" s="61"/>
      <c r="R438" s="61"/>
      <c r="S438" s="62"/>
      <c r="T438" s="62"/>
      <c r="U438" s="62"/>
      <c r="V438" s="62"/>
      <c r="W438" s="62"/>
      <c r="X438" s="63"/>
    </row>
    <row r="439" spans="1:24" ht="14.4" x14ac:dyDescent="0.2">
      <c r="A439" s="47" t="s">
        <v>695</v>
      </c>
      <c r="B439" s="47" t="s">
        <v>696</v>
      </c>
      <c r="C439" s="74" t="str">
        <f t="shared" si="13"/>
        <v>21375104 MUSEO HISTORICO CULTURAL JUAN SANTAMARIA</v>
      </c>
      <c r="D439" s="47" t="s">
        <v>685</v>
      </c>
      <c r="E439" s="47" t="s">
        <v>192</v>
      </c>
      <c r="F439" s="47" t="s">
        <v>193</v>
      </c>
      <c r="G439" s="46">
        <v>2916000</v>
      </c>
      <c r="H439" s="46">
        <v>6205593</v>
      </c>
      <c r="I439" s="46">
        <v>6205593</v>
      </c>
      <c r="J439" s="46">
        <v>0</v>
      </c>
      <c r="K439" s="46">
        <v>0</v>
      </c>
      <c r="L439" s="46">
        <v>0</v>
      </c>
      <c r="M439" s="46">
        <v>6076644.2999999998</v>
      </c>
      <c r="N439" s="46">
        <v>6076644.2999999998</v>
      </c>
      <c r="O439" s="46">
        <v>128948.7</v>
      </c>
      <c r="P439" s="78">
        <f t="shared" si="14"/>
        <v>0.97922056763954712</v>
      </c>
      <c r="Q439" s="61"/>
      <c r="R439" s="61"/>
      <c r="S439" s="62"/>
      <c r="T439" s="62"/>
      <c r="U439" s="62"/>
      <c r="V439" s="62"/>
      <c r="W439" s="62"/>
      <c r="X439" s="63"/>
    </row>
    <row r="440" spans="1:24" ht="14.4" x14ac:dyDescent="0.2">
      <c r="A440" s="47" t="s">
        <v>695</v>
      </c>
      <c r="B440" s="47" t="s">
        <v>696</v>
      </c>
      <c r="C440" s="74" t="str">
        <f t="shared" si="13"/>
        <v>21375104 MUSEO HISTORICO CULTURAL JUAN SANTAMARIA</v>
      </c>
      <c r="D440" s="47" t="s">
        <v>685</v>
      </c>
      <c r="E440" s="47" t="s">
        <v>198</v>
      </c>
      <c r="F440" s="47" t="s">
        <v>199</v>
      </c>
      <c r="G440" s="46">
        <v>1000000</v>
      </c>
      <c r="H440" s="46">
        <v>4940000</v>
      </c>
      <c r="I440" s="46">
        <v>4940000</v>
      </c>
      <c r="J440" s="46">
        <v>0</v>
      </c>
      <c r="K440" s="46">
        <v>0</v>
      </c>
      <c r="L440" s="46">
        <v>0</v>
      </c>
      <c r="M440" s="46">
        <v>4939999.95</v>
      </c>
      <c r="N440" s="46">
        <v>4939999.95</v>
      </c>
      <c r="O440" s="46">
        <v>0.05</v>
      </c>
      <c r="P440" s="78">
        <f t="shared" si="14"/>
        <v>0.99999998987854255</v>
      </c>
      <c r="Q440" s="61"/>
      <c r="R440" s="61"/>
      <c r="S440" s="62"/>
      <c r="T440" s="62"/>
      <c r="U440" s="62"/>
      <c r="V440" s="62"/>
      <c r="W440" s="62"/>
      <c r="X440" s="63"/>
    </row>
    <row r="441" spans="1:24" ht="14.4" x14ac:dyDescent="0.2">
      <c r="A441" s="47" t="s">
        <v>695</v>
      </c>
      <c r="B441" s="47" t="s">
        <v>696</v>
      </c>
      <c r="C441" s="74" t="str">
        <f t="shared" si="13"/>
        <v>21375104 MUSEO HISTORICO CULTURAL JUAN SANTAMARIA</v>
      </c>
      <c r="D441" s="47" t="s">
        <v>685</v>
      </c>
      <c r="E441" s="47" t="s">
        <v>204</v>
      </c>
      <c r="F441" s="47" t="s">
        <v>205</v>
      </c>
      <c r="G441" s="46">
        <v>100000</v>
      </c>
      <c r="H441" s="46">
        <v>1035000</v>
      </c>
      <c r="I441" s="46">
        <v>1035000</v>
      </c>
      <c r="J441" s="46">
        <v>0</v>
      </c>
      <c r="K441" s="46">
        <v>0</v>
      </c>
      <c r="L441" s="46">
        <v>0</v>
      </c>
      <c r="M441" s="46">
        <v>970883.43</v>
      </c>
      <c r="N441" s="46">
        <v>970883.43</v>
      </c>
      <c r="O441" s="46">
        <v>64116.57</v>
      </c>
      <c r="P441" s="78">
        <f t="shared" si="14"/>
        <v>0.93805162318840585</v>
      </c>
      <c r="Q441" s="61"/>
      <c r="R441" s="61"/>
      <c r="S441" s="62"/>
      <c r="T441" s="62"/>
      <c r="U441" s="62"/>
      <c r="V441" s="62"/>
      <c r="W441" s="62"/>
      <c r="X441" s="63"/>
    </row>
    <row r="442" spans="1:24" ht="14.4" x14ac:dyDescent="0.2">
      <c r="A442" s="47" t="s">
        <v>695</v>
      </c>
      <c r="B442" s="47" t="s">
        <v>696</v>
      </c>
      <c r="C442" s="74" t="str">
        <f t="shared" si="13"/>
        <v>21375104 MUSEO HISTORICO CULTURAL JUAN SANTAMARIA</v>
      </c>
      <c r="D442" s="47" t="s">
        <v>685</v>
      </c>
      <c r="E442" s="47" t="s">
        <v>206</v>
      </c>
      <c r="F442" s="47" t="s">
        <v>207</v>
      </c>
      <c r="G442" s="46">
        <v>1816000</v>
      </c>
      <c r="H442" s="46">
        <v>230593</v>
      </c>
      <c r="I442" s="46">
        <v>230593</v>
      </c>
      <c r="J442" s="46">
        <v>0</v>
      </c>
      <c r="K442" s="46">
        <v>0</v>
      </c>
      <c r="L442" s="46">
        <v>0</v>
      </c>
      <c r="M442" s="46">
        <v>165760.92000000001</v>
      </c>
      <c r="N442" s="46">
        <v>165760.92000000001</v>
      </c>
      <c r="O442" s="46">
        <v>64832.08</v>
      </c>
      <c r="P442" s="78">
        <f t="shared" si="14"/>
        <v>0.71884627894168518</v>
      </c>
      <c r="Q442" s="61"/>
      <c r="R442" s="61"/>
      <c r="S442" s="62"/>
      <c r="T442" s="62"/>
      <c r="U442" s="62"/>
      <c r="V442" s="62"/>
      <c r="W442" s="62"/>
      <c r="X442" s="63"/>
    </row>
    <row r="443" spans="1:24" ht="14.4" x14ac:dyDescent="0.2">
      <c r="A443" s="47" t="s">
        <v>695</v>
      </c>
      <c r="B443" s="47" t="s">
        <v>696</v>
      </c>
      <c r="C443" s="74" t="str">
        <f t="shared" si="13"/>
        <v>21375104 MUSEO HISTORICO CULTURAL JUAN SANTAMARIA</v>
      </c>
      <c r="D443" s="47" t="s">
        <v>685</v>
      </c>
      <c r="E443" s="47" t="s">
        <v>208</v>
      </c>
      <c r="F443" s="47" t="s">
        <v>209</v>
      </c>
      <c r="G443" s="46">
        <v>239696771</v>
      </c>
      <c r="H443" s="46">
        <v>237732513</v>
      </c>
      <c r="I443" s="46">
        <v>237732513</v>
      </c>
      <c r="J443" s="46">
        <v>0</v>
      </c>
      <c r="K443" s="46">
        <v>0</v>
      </c>
      <c r="L443" s="46">
        <v>0</v>
      </c>
      <c r="M443" s="46">
        <v>235574830.13</v>
      </c>
      <c r="N443" s="46">
        <v>235574830.13</v>
      </c>
      <c r="O443" s="46">
        <v>2157682.87</v>
      </c>
      <c r="P443" s="78">
        <f t="shared" si="14"/>
        <v>0.99092390501083882</v>
      </c>
      <c r="Q443" s="61"/>
      <c r="R443" s="61"/>
      <c r="S443" s="62"/>
      <c r="T443" s="62"/>
      <c r="U443" s="62"/>
      <c r="V443" s="62"/>
      <c r="W443" s="62"/>
      <c r="X443" s="63"/>
    </row>
    <row r="444" spans="1:24" ht="14.4" x14ac:dyDescent="0.2">
      <c r="A444" s="47" t="s">
        <v>695</v>
      </c>
      <c r="B444" s="47" t="s">
        <v>696</v>
      </c>
      <c r="C444" s="74" t="str">
        <f t="shared" si="13"/>
        <v>21375104 MUSEO HISTORICO CULTURAL JUAN SANTAMARIA</v>
      </c>
      <c r="D444" s="47" t="s">
        <v>685</v>
      </c>
      <c r="E444" s="47" t="s">
        <v>220</v>
      </c>
      <c r="F444" s="47" t="s">
        <v>221</v>
      </c>
      <c r="G444" s="46">
        <v>218976771</v>
      </c>
      <c r="H444" s="46">
        <v>216514601</v>
      </c>
      <c r="I444" s="46">
        <v>216514601</v>
      </c>
      <c r="J444" s="46">
        <v>0</v>
      </c>
      <c r="K444" s="46">
        <v>0</v>
      </c>
      <c r="L444" s="46">
        <v>0</v>
      </c>
      <c r="M444" s="46">
        <v>214356918.99000001</v>
      </c>
      <c r="N444" s="46">
        <v>214356918.99000001</v>
      </c>
      <c r="O444" s="46">
        <v>2157682.0099999998</v>
      </c>
      <c r="P444" s="78">
        <f t="shared" si="14"/>
        <v>0.99003447342565132</v>
      </c>
      <c r="Q444" s="61"/>
      <c r="R444" s="61"/>
      <c r="S444" s="62"/>
      <c r="T444" s="62"/>
      <c r="U444" s="62"/>
      <c r="V444" s="62"/>
      <c r="W444" s="62"/>
      <c r="X444" s="63"/>
    </row>
    <row r="445" spans="1:24" ht="14.4" x14ac:dyDescent="0.2">
      <c r="A445" s="47" t="s">
        <v>695</v>
      </c>
      <c r="B445" s="47" t="s">
        <v>696</v>
      </c>
      <c r="C445" s="74" t="str">
        <f t="shared" si="13"/>
        <v>21375104 MUSEO HISTORICO CULTURAL JUAN SANTAMARIA</v>
      </c>
      <c r="D445" s="47" t="s">
        <v>685</v>
      </c>
      <c r="E445" s="47" t="s">
        <v>222</v>
      </c>
      <c r="F445" s="47" t="s">
        <v>223</v>
      </c>
      <c r="G445" s="46">
        <v>20720000</v>
      </c>
      <c r="H445" s="46">
        <v>21217912</v>
      </c>
      <c r="I445" s="46">
        <v>21217912</v>
      </c>
      <c r="J445" s="46">
        <v>0</v>
      </c>
      <c r="K445" s="46">
        <v>0</v>
      </c>
      <c r="L445" s="46">
        <v>0</v>
      </c>
      <c r="M445" s="46">
        <v>21217911.140000001</v>
      </c>
      <c r="N445" s="46">
        <v>21217911.140000001</v>
      </c>
      <c r="O445" s="46">
        <v>0.86</v>
      </c>
      <c r="P445" s="78">
        <f t="shared" si="14"/>
        <v>0.99999995946820786</v>
      </c>
      <c r="Q445" s="61"/>
      <c r="R445" s="61"/>
      <c r="S445" s="62"/>
      <c r="T445" s="62"/>
      <c r="U445" s="62"/>
      <c r="V445" s="62"/>
      <c r="W445" s="62"/>
      <c r="X445" s="63"/>
    </row>
    <row r="446" spans="1:24" ht="14.4" x14ac:dyDescent="0.2">
      <c r="A446" s="47" t="s">
        <v>695</v>
      </c>
      <c r="B446" s="47" t="s">
        <v>696</v>
      </c>
      <c r="C446" s="74" t="str">
        <f t="shared" si="13"/>
        <v>21375104 MUSEO HISTORICO CULTURAL JUAN SANTAMARIA</v>
      </c>
      <c r="D446" s="47" t="s">
        <v>685</v>
      </c>
      <c r="E446" s="47" t="s">
        <v>224</v>
      </c>
      <c r="F446" s="47" t="s">
        <v>225</v>
      </c>
      <c r="G446" s="46">
        <v>300000</v>
      </c>
      <c r="H446" s="46">
        <v>1480000</v>
      </c>
      <c r="I446" s="46">
        <v>1480000</v>
      </c>
      <c r="J446" s="46">
        <v>0</v>
      </c>
      <c r="K446" s="46">
        <v>0</v>
      </c>
      <c r="L446" s="46">
        <v>0</v>
      </c>
      <c r="M446" s="46">
        <v>1090525</v>
      </c>
      <c r="N446" s="46">
        <v>1090525</v>
      </c>
      <c r="O446" s="46">
        <v>389475</v>
      </c>
      <c r="P446" s="78">
        <f t="shared" si="14"/>
        <v>0.73684121621621623</v>
      </c>
      <c r="Q446" s="61"/>
      <c r="R446" s="61"/>
      <c r="S446" s="62"/>
      <c r="T446" s="62"/>
      <c r="U446" s="62"/>
      <c r="V446" s="62"/>
      <c r="W446" s="62"/>
      <c r="X446" s="63"/>
    </row>
    <row r="447" spans="1:24" ht="14.4" x14ac:dyDescent="0.2">
      <c r="A447" s="47" t="s">
        <v>695</v>
      </c>
      <c r="B447" s="47" t="s">
        <v>696</v>
      </c>
      <c r="C447" s="74" t="str">
        <f t="shared" si="13"/>
        <v>21375104 MUSEO HISTORICO CULTURAL JUAN SANTAMARIA</v>
      </c>
      <c r="D447" s="47" t="s">
        <v>685</v>
      </c>
      <c r="E447" s="47" t="s">
        <v>226</v>
      </c>
      <c r="F447" s="47" t="s">
        <v>227</v>
      </c>
      <c r="G447" s="46">
        <v>0</v>
      </c>
      <c r="H447" s="46">
        <v>80000</v>
      </c>
      <c r="I447" s="46">
        <v>80000</v>
      </c>
      <c r="J447" s="46">
        <v>0</v>
      </c>
      <c r="K447" s="46">
        <v>0</v>
      </c>
      <c r="L447" s="46">
        <v>0</v>
      </c>
      <c r="M447" s="46">
        <v>53425</v>
      </c>
      <c r="N447" s="46">
        <v>53425</v>
      </c>
      <c r="O447" s="46">
        <v>26575</v>
      </c>
      <c r="P447" s="78">
        <f t="shared" si="14"/>
        <v>0.66781250000000003</v>
      </c>
      <c r="Q447" s="61"/>
      <c r="R447" s="61"/>
      <c r="S447" s="62"/>
      <c r="T447" s="62"/>
      <c r="U447" s="62"/>
      <c r="V447" s="62"/>
      <c r="W447" s="62"/>
      <c r="X447" s="63"/>
    </row>
    <row r="448" spans="1:24" ht="14.4" x14ac:dyDescent="0.2">
      <c r="A448" s="47" t="s">
        <v>695</v>
      </c>
      <c r="B448" s="47" t="s">
        <v>696</v>
      </c>
      <c r="C448" s="74" t="str">
        <f t="shared" si="13"/>
        <v>21375104 MUSEO HISTORICO CULTURAL JUAN SANTAMARIA</v>
      </c>
      <c r="D448" s="47" t="s">
        <v>685</v>
      </c>
      <c r="E448" s="47" t="s">
        <v>228</v>
      </c>
      <c r="F448" s="47" t="s">
        <v>229</v>
      </c>
      <c r="G448" s="46">
        <v>300000</v>
      </c>
      <c r="H448" s="46">
        <v>1400000</v>
      </c>
      <c r="I448" s="46">
        <v>1400000</v>
      </c>
      <c r="J448" s="46">
        <v>0</v>
      </c>
      <c r="K448" s="46">
        <v>0</v>
      </c>
      <c r="L448" s="46">
        <v>0</v>
      </c>
      <c r="M448" s="46">
        <v>1037100</v>
      </c>
      <c r="N448" s="46">
        <v>1037100</v>
      </c>
      <c r="O448" s="46">
        <v>362900</v>
      </c>
      <c r="P448" s="78">
        <f t="shared" si="14"/>
        <v>0.74078571428571427</v>
      </c>
      <c r="Q448" s="61"/>
      <c r="R448" s="61"/>
      <c r="S448" s="62"/>
      <c r="T448" s="62"/>
      <c r="U448" s="62"/>
      <c r="V448" s="62"/>
      <c r="W448" s="62"/>
      <c r="X448" s="63"/>
    </row>
    <row r="449" spans="1:24" ht="14.4" x14ac:dyDescent="0.2">
      <c r="A449" s="47" t="s">
        <v>695</v>
      </c>
      <c r="B449" s="47" t="s">
        <v>696</v>
      </c>
      <c r="C449" s="74" t="str">
        <f t="shared" si="13"/>
        <v>21375104 MUSEO HISTORICO CULTURAL JUAN SANTAMARIA</v>
      </c>
      <c r="D449" s="47" t="s">
        <v>685</v>
      </c>
      <c r="E449" s="47" t="s">
        <v>234</v>
      </c>
      <c r="F449" s="47" t="s">
        <v>235</v>
      </c>
      <c r="G449" s="46">
        <v>7100000</v>
      </c>
      <c r="H449" s="46">
        <v>7100000</v>
      </c>
      <c r="I449" s="46">
        <v>7100000</v>
      </c>
      <c r="J449" s="46">
        <v>0</v>
      </c>
      <c r="K449" s="46">
        <v>0</v>
      </c>
      <c r="L449" s="46">
        <v>0</v>
      </c>
      <c r="M449" s="46">
        <v>5424309</v>
      </c>
      <c r="N449" s="46">
        <v>5424309</v>
      </c>
      <c r="O449" s="46">
        <v>1675691</v>
      </c>
      <c r="P449" s="78">
        <f t="shared" si="14"/>
        <v>0.76398718309859159</v>
      </c>
      <c r="Q449" s="61"/>
      <c r="R449" s="61"/>
      <c r="S449" s="62"/>
      <c r="T449" s="62"/>
      <c r="U449" s="62"/>
      <c r="V449" s="62"/>
      <c r="W449" s="62"/>
      <c r="X449" s="63"/>
    </row>
    <row r="450" spans="1:24" ht="14.4" x14ac:dyDescent="0.2">
      <c r="A450" s="47" t="s">
        <v>695</v>
      </c>
      <c r="B450" s="47" t="s">
        <v>696</v>
      </c>
      <c r="C450" s="74" t="str">
        <f t="shared" si="13"/>
        <v>21375104 MUSEO HISTORICO CULTURAL JUAN SANTAMARIA</v>
      </c>
      <c r="D450" s="47" t="s">
        <v>685</v>
      </c>
      <c r="E450" s="47" t="s">
        <v>236</v>
      </c>
      <c r="F450" s="47" t="s">
        <v>237</v>
      </c>
      <c r="G450" s="46">
        <v>7100000</v>
      </c>
      <c r="H450" s="46">
        <v>7100000</v>
      </c>
      <c r="I450" s="46">
        <v>7100000</v>
      </c>
      <c r="J450" s="46">
        <v>0</v>
      </c>
      <c r="K450" s="46">
        <v>0</v>
      </c>
      <c r="L450" s="46">
        <v>0</v>
      </c>
      <c r="M450" s="46">
        <v>5424309</v>
      </c>
      <c r="N450" s="46">
        <v>5424309</v>
      </c>
      <c r="O450" s="46">
        <v>1675691</v>
      </c>
      <c r="P450" s="78">
        <f t="shared" si="14"/>
        <v>0.76398718309859159</v>
      </c>
      <c r="Q450" s="61"/>
      <c r="R450" s="61"/>
      <c r="S450" s="62"/>
      <c r="T450" s="62"/>
      <c r="U450" s="62"/>
      <c r="V450" s="62"/>
      <c r="W450" s="62"/>
      <c r="X450" s="63"/>
    </row>
    <row r="451" spans="1:24" ht="14.4" x14ac:dyDescent="0.2">
      <c r="A451" s="47" t="s">
        <v>695</v>
      </c>
      <c r="B451" s="47" t="s">
        <v>696</v>
      </c>
      <c r="C451" s="74" t="str">
        <f t="shared" si="13"/>
        <v>21375104 MUSEO HISTORICO CULTURAL JUAN SANTAMARIA</v>
      </c>
      <c r="D451" s="47" t="s">
        <v>685</v>
      </c>
      <c r="E451" s="47" t="s">
        <v>246</v>
      </c>
      <c r="F451" s="47" t="s">
        <v>247</v>
      </c>
      <c r="G451" s="46">
        <v>11093395</v>
      </c>
      <c r="H451" s="46">
        <v>9108565</v>
      </c>
      <c r="I451" s="46">
        <v>9108565</v>
      </c>
      <c r="J451" s="46">
        <v>0</v>
      </c>
      <c r="K451" s="46">
        <v>0</v>
      </c>
      <c r="L451" s="46">
        <v>0</v>
      </c>
      <c r="M451" s="46">
        <v>8257356.1500000004</v>
      </c>
      <c r="N451" s="46">
        <v>8257356.1500000004</v>
      </c>
      <c r="O451" s="46">
        <v>851208.85</v>
      </c>
      <c r="P451" s="78">
        <f t="shared" si="14"/>
        <v>0.90654852328550106</v>
      </c>
      <c r="Q451" s="61"/>
      <c r="R451" s="61"/>
      <c r="S451" s="62"/>
      <c r="T451" s="62"/>
      <c r="U451" s="62"/>
      <c r="V451" s="62"/>
      <c r="W451" s="62"/>
      <c r="X451" s="63"/>
    </row>
    <row r="452" spans="1:24" ht="14.4" x14ac:dyDescent="0.2">
      <c r="A452" s="47" t="s">
        <v>695</v>
      </c>
      <c r="B452" s="47" t="s">
        <v>696</v>
      </c>
      <c r="C452" s="74" t="str">
        <f t="shared" si="13"/>
        <v>21375104 MUSEO HISTORICO CULTURAL JUAN SANTAMARIA</v>
      </c>
      <c r="D452" s="47" t="s">
        <v>685</v>
      </c>
      <c r="E452" s="47" t="s">
        <v>248</v>
      </c>
      <c r="F452" s="47" t="s">
        <v>249</v>
      </c>
      <c r="G452" s="46">
        <v>3107850</v>
      </c>
      <c r="H452" s="46">
        <v>1875990</v>
      </c>
      <c r="I452" s="46">
        <v>1875990</v>
      </c>
      <c r="J452" s="46">
        <v>0</v>
      </c>
      <c r="K452" s="46">
        <v>0</v>
      </c>
      <c r="L452" s="46">
        <v>0</v>
      </c>
      <c r="M452" s="46">
        <v>1791239.94</v>
      </c>
      <c r="N452" s="46">
        <v>1791239.94</v>
      </c>
      <c r="O452" s="46">
        <v>84750.06</v>
      </c>
      <c r="P452" s="78">
        <f t="shared" si="14"/>
        <v>0.95482382102250007</v>
      </c>
      <c r="Q452" s="61"/>
      <c r="R452" s="61"/>
      <c r="S452" s="62"/>
      <c r="T452" s="62"/>
      <c r="U452" s="62"/>
      <c r="V452" s="62"/>
      <c r="W452" s="62"/>
      <c r="X452" s="63"/>
    </row>
    <row r="453" spans="1:24" ht="14.4" x14ac:dyDescent="0.2">
      <c r="A453" s="47" t="s">
        <v>695</v>
      </c>
      <c r="B453" s="47" t="s">
        <v>696</v>
      </c>
      <c r="C453" s="74" t="str">
        <f t="shared" si="13"/>
        <v>21375104 MUSEO HISTORICO CULTURAL JUAN SANTAMARIA</v>
      </c>
      <c r="D453" s="47" t="s">
        <v>685</v>
      </c>
      <c r="E453" s="47" t="s">
        <v>252</v>
      </c>
      <c r="F453" s="47" t="s">
        <v>253</v>
      </c>
      <c r="G453" s="46">
        <v>465000</v>
      </c>
      <c r="H453" s="46">
        <v>244030</v>
      </c>
      <c r="I453" s="46">
        <v>244030</v>
      </c>
      <c r="J453" s="46">
        <v>0</v>
      </c>
      <c r="K453" s="46">
        <v>0</v>
      </c>
      <c r="L453" s="46">
        <v>0</v>
      </c>
      <c r="M453" s="46">
        <v>220971.5</v>
      </c>
      <c r="N453" s="46">
        <v>220971.5</v>
      </c>
      <c r="O453" s="46">
        <v>23058.5</v>
      </c>
      <c r="P453" s="78">
        <f t="shared" si="14"/>
        <v>0.90550956849567676</v>
      </c>
      <c r="Q453" s="61"/>
      <c r="R453" s="61"/>
      <c r="S453" s="62"/>
      <c r="T453" s="62"/>
      <c r="U453" s="62"/>
      <c r="V453" s="62"/>
      <c r="W453" s="62"/>
      <c r="X453" s="63"/>
    </row>
    <row r="454" spans="1:24" ht="14.4" x14ac:dyDescent="0.2">
      <c r="A454" s="47" t="s">
        <v>695</v>
      </c>
      <c r="B454" s="47" t="s">
        <v>696</v>
      </c>
      <c r="C454" s="74" t="str">
        <f t="shared" ref="C454:C517" si="15">+CONCATENATE(A454," ",B454)</f>
        <v>21375104 MUSEO HISTORICO CULTURAL JUAN SANTAMARIA</v>
      </c>
      <c r="D454" s="47" t="s">
        <v>685</v>
      </c>
      <c r="E454" s="47" t="s">
        <v>254</v>
      </c>
      <c r="F454" s="47" t="s">
        <v>255</v>
      </c>
      <c r="G454" s="46">
        <v>600000</v>
      </c>
      <c r="H454" s="46">
        <v>600000</v>
      </c>
      <c r="I454" s="46">
        <v>600000</v>
      </c>
      <c r="J454" s="46">
        <v>0</v>
      </c>
      <c r="K454" s="46">
        <v>0</v>
      </c>
      <c r="L454" s="46">
        <v>0</v>
      </c>
      <c r="M454" s="46">
        <v>297660.90999999997</v>
      </c>
      <c r="N454" s="46">
        <v>297660.90999999997</v>
      </c>
      <c r="O454" s="46">
        <v>302339.09000000003</v>
      </c>
      <c r="P454" s="78">
        <f t="shared" ref="P454:P517" si="16">+IFERROR(M454/H454,0)</f>
        <v>0.49610151666666663</v>
      </c>
      <c r="Q454" s="61"/>
      <c r="R454" s="61"/>
      <c r="S454" s="62"/>
      <c r="T454" s="62"/>
      <c r="U454" s="62"/>
      <c r="V454" s="62"/>
      <c r="W454" s="62"/>
      <c r="X454" s="63"/>
    </row>
    <row r="455" spans="1:24" ht="14.4" x14ac:dyDescent="0.2">
      <c r="A455" s="47" t="s">
        <v>695</v>
      </c>
      <c r="B455" s="47" t="s">
        <v>696</v>
      </c>
      <c r="C455" s="74" t="str">
        <f t="shared" si="15"/>
        <v>21375104 MUSEO HISTORICO CULTURAL JUAN SANTAMARIA</v>
      </c>
      <c r="D455" s="47" t="s">
        <v>685</v>
      </c>
      <c r="E455" s="47" t="s">
        <v>258</v>
      </c>
      <c r="F455" s="47" t="s">
        <v>259</v>
      </c>
      <c r="G455" s="46">
        <v>2644200</v>
      </c>
      <c r="H455" s="46">
        <v>1722200</v>
      </c>
      <c r="I455" s="46">
        <v>1722200</v>
      </c>
      <c r="J455" s="46">
        <v>0</v>
      </c>
      <c r="K455" s="46">
        <v>0</v>
      </c>
      <c r="L455" s="46">
        <v>0</v>
      </c>
      <c r="M455" s="46">
        <v>1322100</v>
      </c>
      <c r="N455" s="46">
        <v>1322100</v>
      </c>
      <c r="O455" s="46">
        <v>400100</v>
      </c>
      <c r="P455" s="78">
        <f t="shared" si="16"/>
        <v>0.76768087330159096</v>
      </c>
      <c r="Q455" s="61"/>
      <c r="R455" s="61"/>
      <c r="S455" s="62"/>
      <c r="T455" s="62"/>
      <c r="U455" s="62"/>
      <c r="V455" s="62"/>
      <c r="W455" s="62"/>
      <c r="X455" s="63"/>
    </row>
    <row r="456" spans="1:24" ht="14.4" x14ac:dyDescent="0.2">
      <c r="A456" s="47" t="s">
        <v>695</v>
      </c>
      <c r="B456" s="47" t="s">
        <v>696</v>
      </c>
      <c r="C456" s="74" t="str">
        <f t="shared" si="15"/>
        <v>21375104 MUSEO HISTORICO CULTURAL JUAN SANTAMARIA</v>
      </c>
      <c r="D456" s="47" t="s">
        <v>685</v>
      </c>
      <c r="E456" s="47" t="s">
        <v>260</v>
      </c>
      <c r="F456" s="47" t="s">
        <v>261</v>
      </c>
      <c r="G456" s="46">
        <v>4166000</v>
      </c>
      <c r="H456" s="46">
        <v>4526000</v>
      </c>
      <c r="I456" s="46">
        <v>4526000</v>
      </c>
      <c r="J456" s="46">
        <v>0</v>
      </c>
      <c r="K456" s="46">
        <v>0</v>
      </c>
      <c r="L456" s="46">
        <v>0</v>
      </c>
      <c r="M456" s="46">
        <v>4520293.8</v>
      </c>
      <c r="N456" s="46">
        <v>4520293.8</v>
      </c>
      <c r="O456" s="46">
        <v>5706.2</v>
      </c>
      <c r="P456" s="78">
        <f t="shared" si="16"/>
        <v>0.998739239946973</v>
      </c>
      <c r="Q456" s="61"/>
      <c r="R456" s="61"/>
      <c r="S456" s="62"/>
      <c r="T456" s="62"/>
      <c r="U456" s="62"/>
      <c r="V456" s="62"/>
      <c r="W456" s="62"/>
      <c r="X456" s="63"/>
    </row>
    <row r="457" spans="1:24" ht="14.4" x14ac:dyDescent="0.2">
      <c r="A457" s="47" t="s">
        <v>695</v>
      </c>
      <c r="B457" s="47" t="s">
        <v>696</v>
      </c>
      <c r="C457" s="74" t="str">
        <f t="shared" si="15"/>
        <v>21375104 MUSEO HISTORICO CULTURAL JUAN SANTAMARIA</v>
      </c>
      <c r="D457" s="47" t="s">
        <v>685</v>
      </c>
      <c r="E457" s="47" t="s">
        <v>262</v>
      </c>
      <c r="F457" s="47" t="s">
        <v>263</v>
      </c>
      <c r="G457" s="46">
        <v>110345</v>
      </c>
      <c r="H457" s="46">
        <v>140345</v>
      </c>
      <c r="I457" s="46">
        <v>140345</v>
      </c>
      <c r="J457" s="46">
        <v>0</v>
      </c>
      <c r="K457" s="46">
        <v>0</v>
      </c>
      <c r="L457" s="46">
        <v>0</v>
      </c>
      <c r="M457" s="46">
        <v>105090</v>
      </c>
      <c r="N457" s="46">
        <v>105090</v>
      </c>
      <c r="O457" s="46">
        <v>35255</v>
      </c>
      <c r="P457" s="78">
        <f t="shared" si="16"/>
        <v>0.74879760589974709</v>
      </c>
      <c r="Q457" s="61"/>
      <c r="R457" s="61"/>
      <c r="S457" s="62"/>
      <c r="T457" s="62"/>
      <c r="U457" s="62"/>
      <c r="V457" s="62"/>
      <c r="W457" s="62"/>
      <c r="X457" s="63"/>
    </row>
    <row r="458" spans="1:24" ht="14.4" x14ac:dyDescent="0.2">
      <c r="A458" s="47" t="s">
        <v>695</v>
      </c>
      <c r="B458" s="47" t="s">
        <v>696</v>
      </c>
      <c r="C458" s="74" t="str">
        <f t="shared" si="15"/>
        <v>21375104 MUSEO HISTORICO CULTURAL JUAN SANTAMARIA</v>
      </c>
      <c r="D458" s="47" t="s">
        <v>685</v>
      </c>
      <c r="E458" s="47" t="s">
        <v>264</v>
      </c>
      <c r="F458" s="47" t="s">
        <v>265</v>
      </c>
      <c r="G458" s="46">
        <v>115000</v>
      </c>
      <c r="H458" s="46">
        <v>115000</v>
      </c>
      <c r="I458" s="46">
        <v>115000</v>
      </c>
      <c r="J458" s="46">
        <v>0</v>
      </c>
      <c r="K458" s="46">
        <v>0</v>
      </c>
      <c r="L458" s="46">
        <v>0</v>
      </c>
      <c r="M458" s="46">
        <v>35525</v>
      </c>
      <c r="N458" s="46">
        <v>35525</v>
      </c>
      <c r="O458" s="46">
        <v>79475</v>
      </c>
      <c r="P458" s="78">
        <f t="shared" si="16"/>
        <v>0.30891304347826087</v>
      </c>
      <c r="Q458" s="61"/>
      <c r="R458" s="61"/>
      <c r="S458" s="62"/>
      <c r="T458" s="62"/>
      <c r="U458" s="62"/>
      <c r="V458" s="62"/>
      <c r="W458" s="62"/>
      <c r="X458" s="63"/>
    </row>
    <row r="459" spans="1:24" ht="14.4" x14ac:dyDescent="0.2">
      <c r="A459" s="47" t="s">
        <v>695</v>
      </c>
      <c r="B459" s="47" t="s">
        <v>696</v>
      </c>
      <c r="C459" s="74" t="str">
        <f t="shared" si="15"/>
        <v>21375104 MUSEO HISTORICO CULTURAL JUAN SANTAMARIA</v>
      </c>
      <c r="D459" s="47" t="s">
        <v>685</v>
      </c>
      <c r="E459" s="47" t="s">
        <v>268</v>
      </c>
      <c r="F459" s="47" t="s">
        <v>269</v>
      </c>
      <c r="G459" s="46">
        <v>115000</v>
      </c>
      <c r="H459" s="46">
        <v>115000</v>
      </c>
      <c r="I459" s="46">
        <v>115000</v>
      </c>
      <c r="J459" s="46">
        <v>0</v>
      </c>
      <c r="K459" s="46">
        <v>0</v>
      </c>
      <c r="L459" s="46">
        <v>0</v>
      </c>
      <c r="M459" s="46">
        <v>35525</v>
      </c>
      <c r="N459" s="46">
        <v>35525</v>
      </c>
      <c r="O459" s="46">
        <v>79475</v>
      </c>
      <c r="P459" s="78">
        <f t="shared" si="16"/>
        <v>0.30891304347826087</v>
      </c>
      <c r="Q459" s="61"/>
      <c r="R459" s="61"/>
      <c r="S459" s="62"/>
      <c r="T459" s="62"/>
      <c r="U459" s="62"/>
      <c r="V459" s="62"/>
      <c r="W459" s="62"/>
      <c r="X459" s="63"/>
    </row>
    <row r="460" spans="1:24" ht="14.4" x14ac:dyDescent="0.2">
      <c r="A460" s="47" t="s">
        <v>695</v>
      </c>
      <c r="B460" s="47" t="s">
        <v>696</v>
      </c>
      <c r="C460" s="74" t="str">
        <f t="shared" si="15"/>
        <v>21375104 MUSEO HISTORICO CULTURAL JUAN SANTAMARIA</v>
      </c>
      <c r="D460" s="47" t="s">
        <v>685</v>
      </c>
      <c r="E460" s="47" t="s">
        <v>270</v>
      </c>
      <c r="F460" s="47" t="s">
        <v>271</v>
      </c>
      <c r="G460" s="46">
        <v>0</v>
      </c>
      <c r="H460" s="46">
        <v>1000000</v>
      </c>
      <c r="I460" s="46">
        <v>1000000</v>
      </c>
      <c r="J460" s="46">
        <v>0</v>
      </c>
      <c r="K460" s="46">
        <v>0</v>
      </c>
      <c r="L460" s="46">
        <v>0</v>
      </c>
      <c r="M460" s="46">
        <v>0</v>
      </c>
      <c r="N460" s="46">
        <v>0</v>
      </c>
      <c r="O460" s="46">
        <v>1000000</v>
      </c>
      <c r="P460" s="78">
        <f t="shared" si="16"/>
        <v>0</v>
      </c>
      <c r="Q460" s="61"/>
      <c r="R460" s="61"/>
      <c r="S460" s="62"/>
      <c r="T460" s="62"/>
      <c r="U460" s="62"/>
      <c r="V460" s="62"/>
      <c r="W460" s="62"/>
      <c r="X460" s="63"/>
    </row>
    <row r="461" spans="1:24" ht="14.4" x14ac:dyDescent="0.2">
      <c r="A461" s="47" t="s">
        <v>695</v>
      </c>
      <c r="B461" s="47" t="s">
        <v>696</v>
      </c>
      <c r="C461" s="74" t="str">
        <f t="shared" si="15"/>
        <v>21375104 MUSEO HISTORICO CULTURAL JUAN SANTAMARIA</v>
      </c>
      <c r="D461" s="47" t="s">
        <v>685</v>
      </c>
      <c r="E461" s="47" t="s">
        <v>274</v>
      </c>
      <c r="F461" s="47" t="s">
        <v>275</v>
      </c>
      <c r="G461" s="46">
        <v>0</v>
      </c>
      <c r="H461" s="46">
        <v>1000000</v>
      </c>
      <c r="I461" s="46">
        <v>1000000</v>
      </c>
      <c r="J461" s="46">
        <v>0</v>
      </c>
      <c r="K461" s="46">
        <v>0</v>
      </c>
      <c r="L461" s="46">
        <v>0</v>
      </c>
      <c r="M461" s="46">
        <v>0</v>
      </c>
      <c r="N461" s="46">
        <v>0</v>
      </c>
      <c r="O461" s="46">
        <v>1000000</v>
      </c>
      <c r="P461" s="78">
        <f t="shared" si="16"/>
        <v>0</v>
      </c>
      <c r="Q461" s="61"/>
      <c r="R461" s="61"/>
      <c r="S461" s="62"/>
      <c r="T461" s="62"/>
      <c r="U461" s="62"/>
      <c r="V461" s="62"/>
      <c r="W461" s="62"/>
      <c r="X461" s="63"/>
    </row>
    <row r="462" spans="1:24" ht="14.4" x14ac:dyDescent="0.2">
      <c r="A462" s="47" t="s">
        <v>695</v>
      </c>
      <c r="B462" s="47" t="s">
        <v>696</v>
      </c>
      <c r="C462" s="74" t="str">
        <f t="shared" si="15"/>
        <v>21375104 MUSEO HISTORICO CULTURAL JUAN SANTAMARIA</v>
      </c>
      <c r="D462" s="47" t="s">
        <v>685</v>
      </c>
      <c r="E462" s="47" t="s">
        <v>278</v>
      </c>
      <c r="F462" s="47" t="s">
        <v>279</v>
      </c>
      <c r="G462" s="46">
        <v>3987577</v>
      </c>
      <c r="H462" s="46">
        <v>3287577</v>
      </c>
      <c r="I462" s="46">
        <v>3287577</v>
      </c>
      <c r="J462" s="46">
        <v>0</v>
      </c>
      <c r="K462" s="46">
        <v>0</v>
      </c>
      <c r="L462" s="46">
        <v>0</v>
      </c>
      <c r="M462" s="46">
        <v>2388672.92</v>
      </c>
      <c r="N462" s="46">
        <v>2388672.92</v>
      </c>
      <c r="O462" s="46">
        <v>898904.08</v>
      </c>
      <c r="P462" s="78">
        <f t="shared" si="16"/>
        <v>0.72657550530375403</v>
      </c>
      <c r="Q462" s="61"/>
      <c r="R462" s="61"/>
      <c r="S462" s="62"/>
      <c r="T462" s="62"/>
      <c r="U462" s="62"/>
      <c r="V462" s="62"/>
      <c r="W462" s="62"/>
      <c r="X462" s="63"/>
    </row>
    <row r="463" spans="1:24" ht="14.4" x14ac:dyDescent="0.2">
      <c r="A463" s="47" t="s">
        <v>695</v>
      </c>
      <c r="B463" s="47" t="s">
        <v>696</v>
      </c>
      <c r="C463" s="74" t="str">
        <f t="shared" si="15"/>
        <v>21375104 MUSEO HISTORICO CULTURAL JUAN SANTAMARIA</v>
      </c>
      <c r="D463" s="47" t="s">
        <v>685</v>
      </c>
      <c r="E463" s="47" t="s">
        <v>280</v>
      </c>
      <c r="F463" s="47" t="s">
        <v>281</v>
      </c>
      <c r="G463" s="46">
        <v>750000</v>
      </c>
      <c r="H463" s="46">
        <v>1750000</v>
      </c>
      <c r="I463" s="46">
        <v>1750000</v>
      </c>
      <c r="J463" s="46">
        <v>0</v>
      </c>
      <c r="K463" s="46">
        <v>0</v>
      </c>
      <c r="L463" s="46">
        <v>0</v>
      </c>
      <c r="M463" s="46">
        <v>1049161.68</v>
      </c>
      <c r="N463" s="46">
        <v>1049161.68</v>
      </c>
      <c r="O463" s="46">
        <v>700838.32</v>
      </c>
      <c r="P463" s="78">
        <f t="shared" si="16"/>
        <v>0.59952095999999999</v>
      </c>
      <c r="Q463" s="61"/>
      <c r="R463" s="61"/>
      <c r="S463" s="62"/>
      <c r="T463" s="62"/>
      <c r="U463" s="62"/>
      <c r="V463" s="62"/>
      <c r="W463" s="62"/>
      <c r="X463" s="63"/>
    </row>
    <row r="464" spans="1:24" ht="14.4" x14ac:dyDescent="0.2">
      <c r="A464" s="47" t="s">
        <v>695</v>
      </c>
      <c r="B464" s="47" t="s">
        <v>696</v>
      </c>
      <c r="C464" s="74" t="str">
        <f t="shared" si="15"/>
        <v>21375104 MUSEO HISTORICO CULTURAL JUAN SANTAMARIA</v>
      </c>
      <c r="D464" s="47" t="s">
        <v>685</v>
      </c>
      <c r="E464" s="47" t="s">
        <v>282</v>
      </c>
      <c r="F464" s="47" t="s">
        <v>283</v>
      </c>
      <c r="G464" s="46">
        <v>500000</v>
      </c>
      <c r="H464" s="46">
        <v>1500000</v>
      </c>
      <c r="I464" s="46">
        <v>1500000</v>
      </c>
      <c r="J464" s="46">
        <v>0</v>
      </c>
      <c r="K464" s="46">
        <v>0</v>
      </c>
      <c r="L464" s="46">
        <v>0</v>
      </c>
      <c r="M464" s="46">
        <v>800042</v>
      </c>
      <c r="N464" s="46">
        <v>800042</v>
      </c>
      <c r="O464" s="46">
        <v>699958</v>
      </c>
      <c r="P464" s="78">
        <f t="shared" si="16"/>
        <v>0.53336133333333335</v>
      </c>
      <c r="Q464" s="61"/>
      <c r="R464" s="61"/>
      <c r="S464" s="62"/>
      <c r="T464" s="62"/>
      <c r="U464" s="62"/>
      <c r="V464" s="62"/>
      <c r="W464" s="62"/>
      <c r="X464" s="63"/>
    </row>
    <row r="465" spans="1:24" ht="14.4" x14ac:dyDescent="0.2">
      <c r="A465" s="47" t="s">
        <v>695</v>
      </c>
      <c r="B465" s="47" t="s">
        <v>696</v>
      </c>
      <c r="C465" s="74" t="str">
        <f t="shared" si="15"/>
        <v>21375104 MUSEO HISTORICO CULTURAL JUAN SANTAMARIA</v>
      </c>
      <c r="D465" s="47" t="s">
        <v>685</v>
      </c>
      <c r="E465" s="47" t="s">
        <v>286</v>
      </c>
      <c r="F465" s="47" t="s">
        <v>287</v>
      </c>
      <c r="G465" s="46">
        <v>250000</v>
      </c>
      <c r="H465" s="46">
        <v>250000</v>
      </c>
      <c r="I465" s="46">
        <v>250000</v>
      </c>
      <c r="J465" s="46">
        <v>0</v>
      </c>
      <c r="K465" s="46">
        <v>0</v>
      </c>
      <c r="L465" s="46">
        <v>0</v>
      </c>
      <c r="M465" s="46">
        <v>249119.68</v>
      </c>
      <c r="N465" s="46">
        <v>249119.68</v>
      </c>
      <c r="O465" s="46">
        <v>880.32</v>
      </c>
      <c r="P465" s="78">
        <f t="shared" si="16"/>
        <v>0.99647871999999993</v>
      </c>
      <c r="Q465" s="61"/>
      <c r="R465" s="61"/>
      <c r="S465" s="62"/>
      <c r="T465" s="62"/>
      <c r="U465" s="62"/>
      <c r="V465" s="62"/>
      <c r="W465" s="62"/>
      <c r="X465" s="63"/>
    </row>
    <row r="466" spans="1:24" ht="14.4" x14ac:dyDescent="0.2">
      <c r="A466" s="47" t="s">
        <v>695</v>
      </c>
      <c r="B466" s="47" t="s">
        <v>696</v>
      </c>
      <c r="C466" s="74" t="str">
        <f t="shared" si="15"/>
        <v>21375104 MUSEO HISTORICO CULTURAL JUAN SANTAMARIA</v>
      </c>
      <c r="D466" s="47" t="s">
        <v>685</v>
      </c>
      <c r="E466" s="47" t="s">
        <v>296</v>
      </c>
      <c r="F466" s="47" t="s">
        <v>297</v>
      </c>
      <c r="G466" s="46">
        <v>0</v>
      </c>
      <c r="H466" s="46">
        <v>750000</v>
      </c>
      <c r="I466" s="46">
        <v>750000</v>
      </c>
      <c r="J466" s="46">
        <v>0</v>
      </c>
      <c r="K466" s="46">
        <v>0</v>
      </c>
      <c r="L466" s="46">
        <v>0</v>
      </c>
      <c r="M466" s="46">
        <v>720488.75</v>
      </c>
      <c r="N466" s="46">
        <v>720488.75</v>
      </c>
      <c r="O466" s="46">
        <v>29511.25</v>
      </c>
      <c r="P466" s="78">
        <f t="shared" si="16"/>
        <v>0.96065166666666668</v>
      </c>
      <c r="Q466" s="61"/>
      <c r="R466" s="61"/>
      <c r="S466" s="62"/>
      <c r="T466" s="62"/>
      <c r="U466" s="62"/>
      <c r="V466" s="62"/>
      <c r="W466" s="62"/>
      <c r="X466" s="63"/>
    </row>
    <row r="467" spans="1:24" ht="14.4" x14ac:dyDescent="0.2">
      <c r="A467" s="47" t="s">
        <v>695</v>
      </c>
      <c r="B467" s="47" t="s">
        <v>696</v>
      </c>
      <c r="C467" s="74" t="str">
        <f t="shared" si="15"/>
        <v>21375104 MUSEO HISTORICO CULTURAL JUAN SANTAMARIA</v>
      </c>
      <c r="D467" s="47" t="s">
        <v>685</v>
      </c>
      <c r="E467" s="47" t="s">
        <v>298</v>
      </c>
      <c r="F467" s="47" t="s">
        <v>299</v>
      </c>
      <c r="G467" s="46">
        <v>0</v>
      </c>
      <c r="H467" s="46">
        <v>600000</v>
      </c>
      <c r="I467" s="46">
        <v>600000</v>
      </c>
      <c r="J467" s="46">
        <v>0</v>
      </c>
      <c r="K467" s="46">
        <v>0</v>
      </c>
      <c r="L467" s="46">
        <v>0</v>
      </c>
      <c r="M467" s="46">
        <v>599779</v>
      </c>
      <c r="N467" s="46">
        <v>599779</v>
      </c>
      <c r="O467" s="46">
        <v>221</v>
      </c>
      <c r="P467" s="78">
        <f t="shared" si="16"/>
        <v>0.9996316666666667</v>
      </c>
      <c r="Q467" s="61"/>
      <c r="R467" s="61"/>
      <c r="S467" s="62"/>
      <c r="T467" s="62"/>
      <c r="U467" s="62"/>
      <c r="V467" s="62"/>
      <c r="W467" s="62"/>
      <c r="X467" s="63"/>
    </row>
    <row r="468" spans="1:24" ht="14.4" x14ac:dyDescent="0.2">
      <c r="A468" s="47" t="s">
        <v>695</v>
      </c>
      <c r="B468" s="47" t="s">
        <v>696</v>
      </c>
      <c r="C468" s="74" t="str">
        <f t="shared" si="15"/>
        <v>21375104 MUSEO HISTORICO CULTURAL JUAN SANTAMARIA</v>
      </c>
      <c r="D468" s="47" t="s">
        <v>685</v>
      </c>
      <c r="E468" s="47" t="s">
        <v>300</v>
      </c>
      <c r="F468" s="47" t="s">
        <v>301</v>
      </c>
      <c r="G468" s="46">
        <v>0</v>
      </c>
      <c r="H468" s="46">
        <v>50000</v>
      </c>
      <c r="I468" s="46">
        <v>50000</v>
      </c>
      <c r="J468" s="46">
        <v>0</v>
      </c>
      <c r="K468" s="46">
        <v>0</v>
      </c>
      <c r="L468" s="46">
        <v>0</v>
      </c>
      <c r="M468" s="46">
        <v>47358</v>
      </c>
      <c r="N468" s="46">
        <v>47358</v>
      </c>
      <c r="O468" s="46">
        <v>2642</v>
      </c>
      <c r="P468" s="78">
        <f t="shared" si="16"/>
        <v>0.94716</v>
      </c>
      <c r="Q468" s="61"/>
      <c r="R468" s="61"/>
      <c r="S468" s="62"/>
      <c r="T468" s="62"/>
      <c r="U468" s="62"/>
      <c r="V468" s="62"/>
      <c r="W468" s="62"/>
      <c r="X468" s="63"/>
    </row>
    <row r="469" spans="1:24" ht="14.4" x14ac:dyDescent="0.2">
      <c r="A469" s="47" t="s">
        <v>695</v>
      </c>
      <c r="B469" s="47" t="s">
        <v>696</v>
      </c>
      <c r="C469" s="74" t="str">
        <f t="shared" si="15"/>
        <v>21375104 MUSEO HISTORICO CULTURAL JUAN SANTAMARIA</v>
      </c>
      <c r="D469" s="47" t="s">
        <v>685</v>
      </c>
      <c r="E469" s="47" t="s">
        <v>304</v>
      </c>
      <c r="F469" s="47" t="s">
        <v>305</v>
      </c>
      <c r="G469" s="46">
        <v>0</v>
      </c>
      <c r="H469" s="46">
        <v>50000</v>
      </c>
      <c r="I469" s="46">
        <v>50000</v>
      </c>
      <c r="J469" s="46">
        <v>0</v>
      </c>
      <c r="K469" s="46">
        <v>0</v>
      </c>
      <c r="L469" s="46">
        <v>0</v>
      </c>
      <c r="M469" s="46">
        <v>26585.41</v>
      </c>
      <c r="N469" s="46">
        <v>26585.41</v>
      </c>
      <c r="O469" s="46">
        <v>23414.59</v>
      </c>
      <c r="P469" s="78">
        <f t="shared" si="16"/>
        <v>0.53170819999999996</v>
      </c>
      <c r="Q469" s="61"/>
      <c r="R469" s="61"/>
      <c r="S469" s="62"/>
      <c r="T469" s="62"/>
      <c r="U469" s="62"/>
      <c r="V469" s="62"/>
      <c r="W469" s="62"/>
      <c r="X469" s="63"/>
    </row>
    <row r="470" spans="1:24" ht="14.4" x14ac:dyDescent="0.2">
      <c r="A470" s="47" t="s">
        <v>695</v>
      </c>
      <c r="B470" s="47" t="s">
        <v>696</v>
      </c>
      <c r="C470" s="74" t="str">
        <f t="shared" si="15"/>
        <v>21375104 MUSEO HISTORICO CULTURAL JUAN SANTAMARIA</v>
      </c>
      <c r="D470" s="47" t="s">
        <v>685</v>
      </c>
      <c r="E470" s="47" t="s">
        <v>308</v>
      </c>
      <c r="F470" s="47" t="s">
        <v>309</v>
      </c>
      <c r="G470" s="46">
        <v>0</v>
      </c>
      <c r="H470" s="46">
        <v>50000</v>
      </c>
      <c r="I470" s="46">
        <v>50000</v>
      </c>
      <c r="J470" s="46">
        <v>0</v>
      </c>
      <c r="K470" s="46">
        <v>0</v>
      </c>
      <c r="L470" s="46">
        <v>0</v>
      </c>
      <c r="M470" s="46">
        <v>46766.34</v>
      </c>
      <c r="N470" s="46">
        <v>46766.34</v>
      </c>
      <c r="O470" s="46">
        <v>3233.66</v>
      </c>
      <c r="P470" s="78">
        <f t="shared" si="16"/>
        <v>0.9353267999999999</v>
      </c>
      <c r="Q470" s="61"/>
      <c r="R470" s="61"/>
      <c r="S470" s="62"/>
      <c r="T470" s="62"/>
      <c r="U470" s="62"/>
      <c r="V470" s="62"/>
      <c r="W470" s="62"/>
      <c r="X470" s="63"/>
    </row>
    <row r="471" spans="1:24" ht="14.4" x14ac:dyDescent="0.2">
      <c r="A471" s="47" t="s">
        <v>695</v>
      </c>
      <c r="B471" s="47" t="s">
        <v>696</v>
      </c>
      <c r="C471" s="74" t="str">
        <f t="shared" si="15"/>
        <v>21375104 MUSEO HISTORICO CULTURAL JUAN SANTAMARIA</v>
      </c>
      <c r="D471" s="47" t="s">
        <v>685</v>
      </c>
      <c r="E471" s="47" t="s">
        <v>312</v>
      </c>
      <c r="F471" s="47" t="s">
        <v>313</v>
      </c>
      <c r="G471" s="46">
        <v>0</v>
      </c>
      <c r="H471" s="46">
        <v>500000</v>
      </c>
      <c r="I471" s="46">
        <v>500000</v>
      </c>
      <c r="J471" s="46">
        <v>0</v>
      </c>
      <c r="K471" s="46">
        <v>0</v>
      </c>
      <c r="L471" s="46">
        <v>0</v>
      </c>
      <c r="M471" s="46">
        <v>498599.52</v>
      </c>
      <c r="N471" s="46">
        <v>498599.52</v>
      </c>
      <c r="O471" s="46">
        <v>1400.48</v>
      </c>
      <c r="P471" s="78">
        <f t="shared" si="16"/>
        <v>0.99719904000000004</v>
      </c>
      <c r="Q471" s="61"/>
      <c r="R471" s="61"/>
      <c r="S471" s="62"/>
      <c r="T471" s="62"/>
      <c r="U471" s="62"/>
      <c r="V471" s="62"/>
      <c r="W471" s="62"/>
      <c r="X471" s="63"/>
    </row>
    <row r="472" spans="1:24" ht="14.4" x14ac:dyDescent="0.2">
      <c r="A472" s="47" t="s">
        <v>695</v>
      </c>
      <c r="B472" s="47" t="s">
        <v>696</v>
      </c>
      <c r="C472" s="74" t="str">
        <f t="shared" si="15"/>
        <v>21375104 MUSEO HISTORICO CULTURAL JUAN SANTAMARIA</v>
      </c>
      <c r="D472" s="47" t="s">
        <v>685</v>
      </c>
      <c r="E472" s="47" t="s">
        <v>314</v>
      </c>
      <c r="F472" s="47" t="s">
        <v>315</v>
      </c>
      <c r="G472" s="46">
        <v>0</v>
      </c>
      <c r="H472" s="46">
        <v>500000</v>
      </c>
      <c r="I472" s="46">
        <v>500000</v>
      </c>
      <c r="J472" s="46">
        <v>0</v>
      </c>
      <c r="K472" s="46">
        <v>0</v>
      </c>
      <c r="L472" s="46">
        <v>0</v>
      </c>
      <c r="M472" s="46">
        <v>498599.52</v>
      </c>
      <c r="N472" s="46">
        <v>498599.52</v>
      </c>
      <c r="O472" s="46">
        <v>1400.48</v>
      </c>
      <c r="P472" s="78">
        <f t="shared" si="16"/>
        <v>0.99719904000000004</v>
      </c>
      <c r="Q472" s="61"/>
      <c r="R472" s="61"/>
      <c r="S472" s="62"/>
      <c r="T472" s="62"/>
      <c r="U472" s="62"/>
      <c r="V472" s="62"/>
      <c r="W472" s="62"/>
      <c r="X472" s="63"/>
    </row>
    <row r="473" spans="1:24" ht="14.4" x14ac:dyDescent="0.2">
      <c r="A473" s="47" t="s">
        <v>695</v>
      </c>
      <c r="B473" s="47" t="s">
        <v>696</v>
      </c>
      <c r="C473" s="74" t="str">
        <f t="shared" si="15"/>
        <v>21375104 MUSEO HISTORICO CULTURAL JUAN SANTAMARIA</v>
      </c>
      <c r="D473" s="47" t="s">
        <v>685</v>
      </c>
      <c r="E473" s="47" t="s">
        <v>318</v>
      </c>
      <c r="F473" s="47" t="s">
        <v>319</v>
      </c>
      <c r="G473" s="46">
        <v>3237577</v>
      </c>
      <c r="H473" s="46">
        <v>287577</v>
      </c>
      <c r="I473" s="46">
        <v>287577</v>
      </c>
      <c r="J473" s="46">
        <v>0</v>
      </c>
      <c r="K473" s="46">
        <v>0</v>
      </c>
      <c r="L473" s="46">
        <v>0</v>
      </c>
      <c r="M473" s="46">
        <v>120422.97</v>
      </c>
      <c r="N473" s="46">
        <v>120422.97</v>
      </c>
      <c r="O473" s="46">
        <v>167154.03</v>
      </c>
      <c r="P473" s="78">
        <f t="shared" si="16"/>
        <v>0.41875035207961692</v>
      </c>
      <c r="Q473" s="61"/>
      <c r="R473" s="61"/>
      <c r="S473" s="62"/>
      <c r="T473" s="62"/>
      <c r="U473" s="62"/>
      <c r="V473" s="62"/>
      <c r="W473" s="62"/>
      <c r="X473" s="63"/>
    </row>
    <row r="474" spans="1:24" ht="14.4" x14ac:dyDescent="0.2">
      <c r="A474" s="47" t="s">
        <v>695</v>
      </c>
      <c r="B474" s="47" t="s">
        <v>696</v>
      </c>
      <c r="C474" s="74" t="str">
        <f t="shared" si="15"/>
        <v>21375104 MUSEO HISTORICO CULTURAL JUAN SANTAMARIA</v>
      </c>
      <c r="D474" s="47" t="s">
        <v>685</v>
      </c>
      <c r="E474" s="47" t="s">
        <v>320</v>
      </c>
      <c r="F474" s="47" t="s">
        <v>321</v>
      </c>
      <c r="G474" s="46">
        <v>50000</v>
      </c>
      <c r="H474" s="46">
        <v>50000</v>
      </c>
      <c r="I474" s="46">
        <v>50000</v>
      </c>
      <c r="J474" s="46">
        <v>0</v>
      </c>
      <c r="K474" s="46">
        <v>0</v>
      </c>
      <c r="L474" s="46">
        <v>0</v>
      </c>
      <c r="M474" s="46">
        <v>48667.97</v>
      </c>
      <c r="N474" s="46">
        <v>48667.97</v>
      </c>
      <c r="O474" s="46">
        <v>1332.03</v>
      </c>
      <c r="P474" s="78">
        <f t="shared" si="16"/>
        <v>0.97335939999999999</v>
      </c>
      <c r="Q474" s="61"/>
      <c r="R474" s="61"/>
      <c r="S474" s="62"/>
      <c r="T474" s="62"/>
      <c r="U474" s="62"/>
      <c r="V474" s="62"/>
      <c r="W474" s="62"/>
      <c r="X474" s="63"/>
    </row>
    <row r="475" spans="1:24" ht="14.4" x14ac:dyDescent="0.2">
      <c r="A475" s="47" t="s">
        <v>695</v>
      </c>
      <c r="B475" s="47" t="s">
        <v>696</v>
      </c>
      <c r="C475" s="74" t="str">
        <f t="shared" si="15"/>
        <v>21375104 MUSEO HISTORICO CULTURAL JUAN SANTAMARIA</v>
      </c>
      <c r="D475" s="47" t="s">
        <v>685</v>
      </c>
      <c r="E475" s="47" t="s">
        <v>326</v>
      </c>
      <c r="F475" s="47" t="s">
        <v>327</v>
      </c>
      <c r="G475" s="46">
        <v>687577</v>
      </c>
      <c r="H475" s="46">
        <v>237577</v>
      </c>
      <c r="I475" s="46">
        <v>237577</v>
      </c>
      <c r="J475" s="46">
        <v>0</v>
      </c>
      <c r="K475" s="46">
        <v>0</v>
      </c>
      <c r="L475" s="46">
        <v>0</v>
      </c>
      <c r="M475" s="46">
        <v>71755</v>
      </c>
      <c r="N475" s="46">
        <v>71755</v>
      </c>
      <c r="O475" s="46">
        <v>165822</v>
      </c>
      <c r="P475" s="78">
        <f t="shared" si="16"/>
        <v>0.30202839500456696</v>
      </c>
      <c r="Q475" s="61"/>
      <c r="R475" s="61"/>
      <c r="S475" s="62"/>
      <c r="T475" s="62"/>
      <c r="U475" s="62"/>
      <c r="V475" s="62"/>
      <c r="W475" s="62"/>
      <c r="X475" s="63"/>
    </row>
    <row r="476" spans="1:24" ht="14.4" x14ac:dyDescent="0.2">
      <c r="A476" s="47" t="s">
        <v>695</v>
      </c>
      <c r="B476" s="47" t="s">
        <v>696</v>
      </c>
      <c r="C476" s="74" t="str">
        <f t="shared" si="15"/>
        <v>21375104 MUSEO HISTORICO CULTURAL JUAN SANTAMARIA</v>
      </c>
      <c r="D476" s="47" t="s">
        <v>685</v>
      </c>
      <c r="E476" s="47" t="s">
        <v>328</v>
      </c>
      <c r="F476" s="47" t="s">
        <v>329</v>
      </c>
      <c r="G476" s="46">
        <v>2500000</v>
      </c>
      <c r="H476" s="46">
        <v>0</v>
      </c>
      <c r="I476" s="46">
        <v>0</v>
      </c>
      <c r="J476" s="46">
        <v>0</v>
      </c>
      <c r="K476" s="46">
        <v>0</v>
      </c>
      <c r="L476" s="46">
        <v>0</v>
      </c>
      <c r="M476" s="46">
        <v>0</v>
      </c>
      <c r="N476" s="46">
        <v>0</v>
      </c>
      <c r="O476" s="46">
        <v>0</v>
      </c>
      <c r="P476" s="78">
        <f t="shared" si="16"/>
        <v>0</v>
      </c>
      <c r="Q476" s="61"/>
      <c r="R476" s="61"/>
      <c r="S476" s="62"/>
      <c r="T476" s="62"/>
      <c r="U476" s="62"/>
      <c r="V476" s="62"/>
      <c r="W476" s="62"/>
      <c r="X476" s="63"/>
    </row>
    <row r="477" spans="1:24" ht="14.4" x14ac:dyDescent="0.2">
      <c r="A477" s="47" t="s">
        <v>695</v>
      </c>
      <c r="B477" s="47" t="s">
        <v>696</v>
      </c>
      <c r="C477" s="74" t="str">
        <f t="shared" si="15"/>
        <v>21375104 MUSEO HISTORICO CULTURAL JUAN SANTAMARIA</v>
      </c>
      <c r="D477" s="47" t="s">
        <v>685</v>
      </c>
      <c r="E477" s="47" t="s">
        <v>372</v>
      </c>
      <c r="F477" s="47" t="s">
        <v>373</v>
      </c>
      <c r="G477" s="46">
        <v>3547979</v>
      </c>
      <c r="H477" s="46">
        <v>4535427</v>
      </c>
      <c r="I477" s="46">
        <v>4535427</v>
      </c>
      <c r="J477" s="46">
        <v>0</v>
      </c>
      <c r="K477" s="46">
        <v>0</v>
      </c>
      <c r="L477" s="46">
        <v>0</v>
      </c>
      <c r="M477" s="46">
        <v>3351523.51</v>
      </c>
      <c r="N477" s="46">
        <v>3351523.51</v>
      </c>
      <c r="O477" s="46">
        <v>1183903.49</v>
      </c>
      <c r="P477" s="78">
        <f t="shared" si="16"/>
        <v>0.73896537415330454</v>
      </c>
      <c r="Q477" s="61"/>
      <c r="R477" s="61"/>
      <c r="S477" s="62"/>
      <c r="T477" s="62"/>
      <c r="U477" s="62"/>
      <c r="V477" s="62"/>
      <c r="W477" s="62"/>
      <c r="X477" s="63"/>
    </row>
    <row r="478" spans="1:24" ht="14.4" x14ac:dyDescent="0.2">
      <c r="A478" s="47" t="s">
        <v>695</v>
      </c>
      <c r="B478" s="47" t="s">
        <v>696</v>
      </c>
      <c r="C478" s="75" t="str">
        <f t="shared" si="15"/>
        <v>21375104 MUSEO HISTORICO CULTURAL JUAN SANTAMARIA</v>
      </c>
      <c r="D478" s="47" t="s">
        <v>685</v>
      </c>
      <c r="E478" s="47" t="s">
        <v>374</v>
      </c>
      <c r="F478" s="47" t="s">
        <v>375</v>
      </c>
      <c r="G478" s="46">
        <v>2947979</v>
      </c>
      <c r="H478" s="46">
        <v>2841848</v>
      </c>
      <c r="I478" s="46">
        <v>2841848</v>
      </c>
      <c r="J478" s="46">
        <v>0</v>
      </c>
      <c r="K478" s="46">
        <v>0</v>
      </c>
      <c r="L478" s="46">
        <v>0</v>
      </c>
      <c r="M478" s="46">
        <v>2529842.96</v>
      </c>
      <c r="N478" s="46">
        <v>2529842.96</v>
      </c>
      <c r="O478" s="46">
        <v>312005.03999999998</v>
      </c>
      <c r="P478" s="78">
        <f t="shared" si="16"/>
        <v>0.89021051090698722</v>
      </c>
      <c r="Q478" s="61"/>
      <c r="R478" s="61"/>
      <c r="S478" s="62"/>
      <c r="T478" s="62"/>
      <c r="U478" s="62"/>
      <c r="V478" s="62"/>
      <c r="W478" s="62"/>
      <c r="X478" s="63"/>
    </row>
    <row r="479" spans="1:24" ht="14.4" x14ac:dyDescent="0.2">
      <c r="A479" s="47" t="s">
        <v>695</v>
      </c>
      <c r="B479" s="47" t="s">
        <v>696</v>
      </c>
      <c r="C479" s="74" t="str">
        <f t="shared" si="15"/>
        <v>21375104 MUSEO HISTORICO CULTURAL JUAN SANTAMARIA</v>
      </c>
      <c r="D479" s="47" t="s">
        <v>685</v>
      </c>
      <c r="E479" s="47" t="s">
        <v>381</v>
      </c>
      <c r="F479" s="47" t="s">
        <v>377</v>
      </c>
      <c r="G479" s="46">
        <v>2543037</v>
      </c>
      <c r="H479" s="46">
        <v>2451484</v>
      </c>
      <c r="I479" s="46">
        <v>2451484</v>
      </c>
      <c r="J479" s="46">
        <v>0</v>
      </c>
      <c r="K479" s="46">
        <v>0</v>
      </c>
      <c r="L479" s="46">
        <v>0</v>
      </c>
      <c r="M479" s="46">
        <v>2182337.04</v>
      </c>
      <c r="N479" s="46">
        <v>2182337.04</v>
      </c>
      <c r="O479" s="46">
        <v>269146.96000000002</v>
      </c>
      <c r="P479" s="78">
        <f t="shared" si="16"/>
        <v>0.89021059896780885</v>
      </c>
      <c r="Q479" s="61"/>
      <c r="R479" s="61"/>
      <c r="S479" s="62"/>
      <c r="T479" s="62"/>
      <c r="U479" s="62"/>
      <c r="V479" s="62"/>
      <c r="W479" s="62"/>
      <c r="X479" s="63"/>
    </row>
    <row r="480" spans="1:24" ht="14.4" x14ac:dyDescent="0.2">
      <c r="A480" s="47" t="s">
        <v>695</v>
      </c>
      <c r="B480" s="47" t="s">
        <v>696</v>
      </c>
      <c r="C480" s="74" t="str">
        <f t="shared" si="15"/>
        <v>21375104 MUSEO HISTORICO CULTURAL JUAN SANTAMARIA</v>
      </c>
      <c r="D480" s="47" t="s">
        <v>685</v>
      </c>
      <c r="E480" s="47" t="s">
        <v>402</v>
      </c>
      <c r="F480" s="47" t="s">
        <v>398</v>
      </c>
      <c r="G480" s="46">
        <v>404942</v>
      </c>
      <c r="H480" s="46">
        <v>390364</v>
      </c>
      <c r="I480" s="46">
        <v>390364</v>
      </c>
      <c r="J480" s="46">
        <v>0</v>
      </c>
      <c r="K480" s="46">
        <v>0</v>
      </c>
      <c r="L480" s="46">
        <v>0</v>
      </c>
      <c r="M480" s="46">
        <v>347505.91999999998</v>
      </c>
      <c r="N480" s="46">
        <v>347505.91999999998</v>
      </c>
      <c r="O480" s="46">
        <v>42858.080000000002</v>
      </c>
      <c r="P480" s="78">
        <f t="shared" si="16"/>
        <v>0.89020995788546076</v>
      </c>
      <c r="Q480" s="61"/>
      <c r="R480" s="61"/>
      <c r="S480" s="62"/>
      <c r="T480" s="62"/>
      <c r="U480" s="62"/>
      <c r="V480" s="62"/>
      <c r="W480" s="62"/>
      <c r="X480" s="63"/>
    </row>
    <row r="481" spans="1:24" ht="14.4" x14ac:dyDescent="0.2">
      <c r="A481" s="47" t="s">
        <v>695</v>
      </c>
      <c r="B481" s="47" t="s">
        <v>696</v>
      </c>
      <c r="C481" s="74" t="str">
        <f t="shared" si="15"/>
        <v>21375104 MUSEO HISTORICO CULTURAL JUAN SANTAMARIA</v>
      </c>
      <c r="D481" s="47" t="s">
        <v>685</v>
      </c>
      <c r="E481" s="47" t="s">
        <v>608</v>
      </c>
      <c r="F481" s="47" t="s">
        <v>609</v>
      </c>
      <c r="G481" s="46">
        <v>600000</v>
      </c>
      <c r="H481" s="46">
        <v>1693579</v>
      </c>
      <c r="I481" s="46">
        <v>1693579</v>
      </c>
      <c r="J481" s="46">
        <v>0</v>
      </c>
      <c r="K481" s="46">
        <v>0</v>
      </c>
      <c r="L481" s="46">
        <v>0</v>
      </c>
      <c r="M481" s="46">
        <v>821680.55</v>
      </c>
      <c r="N481" s="46">
        <v>821680.55</v>
      </c>
      <c r="O481" s="46">
        <v>871898.45</v>
      </c>
      <c r="P481" s="78">
        <f t="shared" si="16"/>
        <v>0.48517403085418515</v>
      </c>
      <c r="Q481" s="61"/>
      <c r="R481" s="61"/>
      <c r="S481" s="62"/>
      <c r="T481" s="62"/>
      <c r="U481" s="62"/>
      <c r="V481" s="62"/>
      <c r="W481" s="62"/>
      <c r="X481" s="63"/>
    </row>
    <row r="482" spans="1:24" ht="14.4" x14ac:dyDescent="0.2">
      <c r="A482" s="47" t="s">
        <v>695</v>
      </c>
      <c r="B482" s="47" t="s">
        <v>696</v>
      </c>
      <c r="C482" s="74" t="str">
        <f t="shared" si="15"/>
        <v>21375104 MUSEO HISTORICO CULTURAL JUAN SANTAMARIA</v>
      </c>
      <c r="D482" s="47" t="s">
        <v>685</v>
      </c>
      <c r="E482" s="47" t="s">
        <v>612</v>
      </c>
      <c r="F482" s="47" t="s">
        <v>613</v>
      </c>
      <c r="G482" s="46">
        <v>600000</v>
      </c>
      <c r="H482" s="46">
        <v>1693579</v>
      </c>
      <c r="I482" s="46">
        <v>1693579</v>
      </c>
      <c r="J482" s="46">
        <v>0</v>
      </c>
      <c r="K482" s="46">
        <v>0</v>
      </c>
      <c r="L482" s="46">
        <v>0</v>
      </c>
      <c r="M482" s="46">
        <v>821680.55</v>
      </c>
      <c r="N482" s="46">
        <v>821680.55</v>
      </c>
      <c r="O482" s="46">
        <v>871898.45</v>
      </c>
      <c r="P482" s="78">
        <f t="shared" si="16"/>
        <v>0.48517403085418515</v>
      </c>
      <c r="Q482" s="61"/>
      <c r="R482" s="61"/>
      <c r="S482" s="62"/>
      <c r="T482" s="62"/>
      <c r="U482" s="62"/>
      <c r="V482" s="62"/>
      <c r="W482" s="62"/>
      <c r="X482" s="63"/>
    </row>
    <row r="483" spans="1:24" ht="14.4" x14ac:dyDescent="0.2">
      <c r="A483" s="47" t="s">
        <v>695</v>
      </c>
      <c r="B483" s="47" t="s">
        <v>696</v>
      </c>
      <c r="C483" s="74" t="str">
        <f t="shared" si="15"/>
        <v>21375104 MUSEO HISTORICO CULTURAL JUAN SANTAMARIA</v>
      </c>
      <c r="D483" s="47" t="s">
        <v>689</v>
      </c>
      <c r="E483" s="47" t="s">
        <v>336</v>
      </c>
      <c r="F483" s="47" t="s">
        <v>337</v>
      </c>
      <c r="G483" s="46">
        <v>30000000</v>
      </c>
      <c r="H483" s="46">
        <v>30000000</v>
      </c>
      <c r="I483" s="46">
        <v>30000000</v>
      </c>
      <c r="J483" s="46">
        <v>0</v>
      </c>
      <c r="K483" s="46">
        <v>0</v>
      </c>
      <c r="L483" s="46">
        <v>0</v>
      </c>
      <c r="M483" s="46">
        <v>22026951.030000001</v>
      </c>
      <c r="N483" s="46">
        <v>22026951.030000001</v>
      </c>
      <c r="O483" s="46">
        <v>7973048.9699999997</v>
      </c>
      <c r="P483" s="78">
        <f t="shared" si="16"/>
        <v>0.73423170100000001</v>
      </c>
      <c r="Q483" s="61"/>
      <c r="R483" s="61"/>
      <c r="S483" s="62"/>
      <c r="T483" s="62"/>
      <c r="U483" s="62"/>
      <c r="V483" s="62"/>
      <c r="W483" s="62"/>
      <c r="X483" s="63"/>
    </row>
    <row r="484" spans="1:24" ht="14.4" x14ac:dyDescent="0.2">
      <c r="A484" s="47" t="s">
        <v>695</v>
      </c>
      <c r="B484" s="47" t="s">
        <v>696</v>
      </c>
      <c r="C484" s="74" t="str">
        <f t="shared" si="15"/>
        <v>21375104 MUSEO HISTORICO CULTURAL JUAN SANTAMARIA</v>
      </c>
      <c r="D484" s="47" t="s">
        <v>689</v>
      </c>
      <c r="E484" s="47" t="s">
        <v>338</v>
      </c>
      <c r="F484" s="47" t="s">
        <v>339</v>
      </c>
      <c r="G484" s="46">
        <v>6200000</v>
      </c>
      <c r="H484" s="46">
        <v>18540000</v>
      </c>
      <c r="I484" s="46">
        <v>18540000</v>
      </c>
      <c r="J484" s="46">
        <v>0</v>
      </c>
      <c r="K484" s="46">
        <v>0</v>
      </c>
      <c r="L484" s="46">
        <v>0</v>
      </c>
      <c r="M484" s="46">
        <v>12105445.42</v>
      </c>
      <c r="N484" s="46">
        <v>12105445.42</v>
      </c>
      <c r="O484" s="46">
        <v>6434554.5800000001</v>
      </c>
      <c r="P484" s="78">
        <f t="shared" si="16"/>
        <v>0.65293664617044234</v>
      </c>
      <c r="Q484" s="61"/>
      <c r="R484" s="61"/>
      <c r="S484" s="62"/>
      <c r="T484" s="62"/>
      <c r="U484" s="62"/>
      <c r="V484" s="62"/>
      <c r="W484" s="62"/>
      <c r="X484" s="63"/>
    </row>
    <row r="485" spans="1:24" ht="14.4" x14ac:dyDescent="0.2">
      <c r="A485" s="47" t="s">
        <v>695</v>
      </c>
      <c r="B485" s="47" t="s">
        <v>696</v>
      </c>
      <c r="C485" s="74" t="str">
        <f t="shared" si="15"/>
        <v>21375104 MUSEO HISTORICO CULTURAL JUAN SANTAMARIA</v>
      </c>
      <c r="D485" s="47" t="s">
        <v>689</v>
      </c>
      <c r="E485" s="47" t="s">
        <v>344</v>
      </c>
      <c r="F485" s="47" t="s">
        <v>345</v>
      </c>
      <c r="G485" s="46">
        <v>5700000</v>
      </c>
      <c r="H485" s="46">
        <v>5700000</v>
      </c>
      <c r="I485" s="46">
        <v>5700000</v>
      </c>
      <c r="J485" s="46">
        <v>0</v>
      </c>
      <c r="K485" s="46">
        <v>0</v>
      </c>
      <c r="L485" s="46">
        <v>0</v>
      </c>
      <c r="M485" s="46">
        <v>3806500</v>
      </c>
      <c r="N485" s="46">
        <v>3806500</v>
      </c>
      <c r="O485" s="46">
        <v>1893500</v>
      </c>
      <c r="P485" s="78">
        <f t="shared" si="16"/>
        <v>0.66780701754385963</v>
      </c>
      <c r="Q485" s="61"/>
      <c r="R485" s="61"/>
      <c r="S485" s="62"/>
      <c r="T485" s="62"/>
      <c r="U485" s="62"/>
      <c r="V485" s="62"/>
      <c r="W485" s="62"/>
      <c r="X485" s="63"/>
    </row>
    <row r="486" spans="1:24" ht="14.4" x14ac:dyDescent="0.2">
      <c r="A486" s="47" t="s">
        <v>695</v>
      </c>
      <c r="B486" s="47" t="s">
        <v>696</v>
      </c>
      <c r="C486" s="74" t="str">
        <f t="shared" si="15"/>
        <v>21375104 MUSEO HISTORICO CULTURAL JUAN SANTAMARIA</v>
      </c>
      <c r="D486" s="47" t="s">
        <v>689</v>
      </c>
      <c r="E486" s="47" t="s">
        <v>346</v>
      </c>
      <c r="F486" s="47" t="s">
        <v>347</v>
      </c>
      <c r="G486" s="46">
        <v>500000</v>
      </c>
      <c r="H486" s="46">
        <v>2150000</v>
      </c>
      <c r="I486" s="46">
        <v>2150000</v>
      </c>
      <c r="J486" s="46">
        <v>0</v>
      </c>
      <c r="K486" s="46">
        <v>0</v>
      </c>
      <c r="L486" s="46">
        <v>0</v>
      </c>
      <c r="M486" s="46">
        <v>2142272.08</v>
      </c>
      <c r="N486" s="46">
        <v>2142272.08</v>
      </c>
      <c r="O486" s="46">
        <v>7727.92</v>
      </c>
      <c r="P486" s="78">
        <f t="shared" si="16"/>
        <v>0.99640561860465116</v>
      </c>
      <c r="Q486" s="61"/>
      <c r="R486" s="61"/>
      <c r="S486" s="62"/>
      <c r="T486" s="62"/>
      <c r="U486" s="62"/>
      <c r="V486" s="62"/>
      <c r="W486" s="62"/>
      <c r="X486" s="63"/>
    </row>
    <row r="487" spans="1:24" ht="14.4" x14ac:dyDescent="0.2">
      <c r="A487" s="47" t="s">
        <v>695</v>
      </c>
      <c r="B487" s="47" t="s">
        <v>696</v>
      </c>
      <c r="C487" s="74" t="str">
        <f t="shared" si="15"/>
        <v>21375104 MUSEO HISTORICO CULTURAL JUAN SANTAMARIA</v>
      </c>
      <c r="D487" s="47" t="s">
        <v>689</v>
      </c>
      <c r="E487" s="47" t="s">
        <v>348</v>
      </c>
      <c r="F487" s="47" t="s">
        <v>349</v>
      </c>
      <c r="G487" s="46">
        <v>0</v>
      </c>
      <c r="H487" s="46">
        <v>10690000</v>
      </c>
      <c r="I487" s="46">
        <v>10690000</v>
      </c>
      <c r="J487" s="46">
        <v>0</v>
      </c>
      <c r="K487" s="46">
        <v>0</v>
      </c>
      <c r="L487" s="46">
        <v>0</v>
      </c>
      <c r="M487" s="46">
        <v>6156673.3399999999</v>
      </c>
      <c r="N487" s="46">
        <v>6156673.3399999999</v>
      </c>
      <c r="O487" s="46">
        <v>4533326.66</v>
      </c>
      <c r="P487" s="78">
        <f t="shared" si="16"/>
        <v>0.57592828250701589</v>
      </c>
      <c r="Q487" s="61"/>
      <c r="R487" s="61"/>
      <c r="S487" s="62"/>
      <c r="T487" s="62"/>
      <c r="U487" s="62"/>
      <c r="V487" s="62"/>
      <c r="W487" s="62"/>
      <c r="X487" s="63"/>
    </row>
    <row r="488" spans="1:24" ht="14.4" x14ac:dyDescent="0.2">
      <c r="A488" s="47" t="s">
        <v>695</v>
      </c>
      <c r="B488" s="47" t="s">
        <v>696</v>
      </c>
      <c r="C488" s="75" t="str">
        <f t="shared" si="15"/>
        <v>21375104 MUSEO HISTORICO CULTURAL JUAN SANTAMARIA</v>
      </c>
      <c r="D488" s="47" t="s">
        <v>689</v>
      </c>
      <c r="E488" s="47" t="s">
        <v>356</v>
      </c>
      <c r="F488" s="47" t="s">
        <v>357</v>
      </c>
      <c r="G488" s="46">
        <v>16500000</v>
      </c>
      <c r="H488" s="46">
        <v>5000000</v>
      </c>
      <c r="I488" s="46">
        <v>5000000</v>
      </c>
      <c r="J488" s="46">
        <v>0</v>
      </c>
      <c r="K488" s="46">
        <v>0</v>
      </c>
      <c r="L488" s="46">
        <v>0</v>
      </c>
      <c r="M488" s="46">
        <v>3499999.85</v>
      </c>
      <c r="N488" s="46">
        <v>3499999.85</v>
      </c>
      <c r="O488" s="46">
        <v>1500000.15</v>
      </c>
      <c r="P488" s="80">
        <f t="shared" si="16"/>
        <v>0.69999997000000003</v>
      </c>
      <c r="Q488" s="61"/>
      <c r="R488" s="61"/>
      <c r="S488" s="62"/>
      <c r="T488" s="62"/>
      <c r="U488" s="62"/>
      <c r="V488" s="62"/>
      <c r="W488" s="62"/>
      <c r="X488" s="63"/>
    </row>
    <row r="489" spans="1:24" ht="14.4" x14ac:dyDescent="0.2">
      <c r="A489" s="47" t="s">
        <v>695</v>
      </c>
      <c r="B489" s="47" t="s">
        <v>696</v>
      </c>
      <c r="C489" s="74" t="str">
        <f t="shared" si="15"/>
        <v>21375104 MUSEO HISTORICO CULTURAL JUAN SANTAMARIA</v>
      </c>
      <c r="D489" s="47" t="s">
        <v>689</v>
      </c>
      <c r="E489" s="47" t="s">
        <v>362</v>
      </c>
      <c r="F489" s="47" t="s">
        <v>363</v>
      </c>
      <c r="G489" s="46">
        <v>16500000</v>
      </c>
      <c r="H489" s="46">
        <v>5000000</v>
      </c>
      <c r="I489" s="46">
        <v>5000000</v>
      </c>
      <c r="J489" s="46">
        <v>0</v>
      </c>
      <c r="K489" s="46">
        <v>0</v>
      </c>
      <c r="L489" s="46">
        <v>0</v>
      </c>
      <c r="M489" s="46">
        <v>3499999.85</v>
      </c>
      <c r="N489" s="46">
        <v>3499999.85</v>
      </c>
      <c r="O489" s="46">
        <v>1500000.15</v>
      </c>
      <c r="P489" s="79">
        <f t="shared" si="16"/>
        <v>0.69999997000000003</v>
      </c>
      <c r="Q489" s="61"/>
      <c r="R489" s="61"/>
      <c r="S489" s="62"/>
      <c r="T489" s="62"/>
      <c r="U489" s="62"/>
      <c r="V489" s="62"/>
      <c r="W489" s="62"/>
      <c r="X489" s="63"/>
    </row>
    <row r="490" spans="1:24" ht="14.4" x14ac:dyDescent="0.2">
      <c r="A490" s="47" t="s">
        <v>695</v>
      </c>
      <c r="B490" s="47" t="s">
        <v>696</v>
      </c>
      <c r="C490" s="74" t="str">
        <f t="shared" si="15"/>
        <v>21375104 MUSEO HISTORICO CULTURAL JUAN SANTAMARIA</v>
      </c>
      <c r="D490" s="47" t="s">
        <v>689</v>
      </c>
      <c r="E490" s="47" t="s">
        <v>364</v>
      </c>
      <c r="F490" s="47" t="s">
        <v>365</v>
      </c>
      <c r="G490" s="46">
        <v>7300000</v>
      </c>
      <c r="H490" s="46">
        <v>6460000</v>
      </c>
      <c r="I490" s="46">
        <v>6460000</v>
      </c>
      <c r="J490" s="46">
        <v>0</v>
      </c>
      <c r="K490" s="46">
        <v>0</v>
      </c>
      <c r="L490" s="46">
        <v>0</v>
      </c>
      <c r="M490" s="46">
        <v>6421505.7599999998</v>
      </c>
      <c r="N490" s="46">
        <v>6421505.7599999998</v>
      </c>
      <c r="O490" s="46">
        <v>38494.239999999998</v>
      </c>
      <c r="P490" s="78">
        <f t="shared" si="16"/>
        <v>0.99404113931888538</v>
      </c>
      <c r="Q490" s="61"/>
      <c r="R490" s="61"/>
      <c r="S490" s="62"/>
      <c r="T490" s="62"/>
      <c r="U490" s="62"/>
      <c r="V490" s="62"/>
      <c r="W490" s="62"/>
      <c r="X490" s="63"/>
    </row>
    <row r="491" spans="1:24" ht="14.4" x14ac:dyDescent="0.2">
      <c r="A491" s="47" t="s">
        <v>695</v>
      </c>
      <c r="B491" s="47" t="s">
        <v>696</v>
      </c>
      <c r="C491" s="74" t="str">
        <f t="shared" si="15"/>
        <v>21375104 MUSEO HISTORICO CULTURAL JUAN SANTAMARIA</v>
      </c>
      <c r="D491" s="47" t="s">
        <v>689</v>
      </c>
      <c r="E491" s="47" t="s">
        <v>366</v>
      </c>
      <c r="F491" s="47" t="s">
        <v>367</v>
      </c>
      <c r="G491" s="46">
        <v>5000000</v>
      </c>
      <c r="H491" s="46">
        <v>5000000</v>
      </c>
      <c r="I491" s="46">
        <v>5000000</v>
      </c>
      <c r="J491" s="46">
        <v>0</v>
      </c>
      <c r="K491" s="46">
        <v>0</v>
      </c>
      <c r="L491" s="46">
        <v>0</v>
      </c>
      <c r="M491" s="46">
        <v>5000000</v>
      </c>
      <c r="N491" s="46">
        <v>5000000</v>
      </c>
      <c r="O491" s="46">
        <v>0</v>
      </c>
      <c r="P491" s="78">
        <f t="shared" si="16"/>
        <v>1</v>
      </c>
      <c r="Q491" s="61"/>
      <c r="R491" s="61"/>
      <c r="S491" s="62"/>
      <c r="T491" s="62"/>
      <c r="U491" s="62"/>
      <c r="V491" s="62"/>
      <c r="W491" s="62"/>
      <c r="X491" s="63"/>
    </row>
    <row r="492" spans="1:24" ht="14.4" x14ac:dyDescent="0.2">
      <c r="A492" s="47" t="s">
        <v>695</v>
      </c>
      <c r="B492" s="47" t="s">
        <v>696</v>
      </c>
      <c r="C492" s="86" t="str">
        <f t="shared" si="15"/>
        <v>21375104 MUSEO HISTORICO CULTURAL JUAN SANTAMARIA</v>
      </c>
      <c r="D492" s="47" t="s">
        <v>689</v>
      </c>
      <c r="E492" s="47" t="s">
        <v>368</v>
      </c>
      <c r="F492" s="47" t="s">
        <v>369</v>
      </c>
      <c r="G492" s="46">
        <v>2300000</v>
      </c>
      <c r="H492" s="46">
        <v>1460000</v>
      </c>
      <c r="I492" s="46">
        <v>1460000</v>
      </c>
      <c r="J492" s="46">
        <v>0</v>
      </c>
      <c r="K492" s="46">
        <v>0</v>
      </c>
      <c r="L492" s="46">
        <v>0</v>
      </c>
      <c r="M492" s="46">
        <v>1421505.76</v>
      </c>
      <c r="N492" s="46">
        <v>1421505.76</v>
      </c>
      <c r="O492" s="46">
        <v>38494.239999999998</v>
      </c>
      <c r="P492" s="87">
        <f t="shared" si="16"/>
        <v>0.97363408219178083</v>
      </c>
      <c r="Q492" s="61"/>
      <c r="R492" s="61"/>
      <c r="S492" s="62"/>
      <c r="T492" s="62"/>
      <c r="U492" s="62"/>
      <c r="V492" s="62"/>
      <c r="W492" s="62"/>
      <c r="X492" s="63"/>
    </row>
    <row r="493" spans="1:24" ht="14.4" x14ac:dyDescent="0.2">
      <c r="A493" s="100" t="s">
        <v>697</v>
      </c>
      <c r="B493" s="100" t="s">
        <v>698</v>
      </c>
      <c r="C493" s="98" t="str">
        <f t="shared" si="15"/>
        <v>21375105 MUSEO DR. RAFAEL ANGEL CALDERON GUARDIA</v>
      </c>
      <c r="D493" s="100" t="s">
        <v>685</v>
      </c>
      <c r="E493" s="100" t="s">
        <v>686</v>
      </c>
      <c r="F493" s="100" t="s">
        <v>686</v>
      </c>
      <c r="G493" s="101">
        <v>361883261</v>
      </c>
      <c r="H493" s="101">
        <v>358960319</v>
      </c>
      <c r="I493" s="46">
        <v>358960319</v>
      </c>
      <c r="J493" s="46">
        <v>0</v>
      </c>
      <c r="K493" s="46">
        <v>0</v>
      </c>
      <c r="L493" s="46">
        <v>0</v>
      </c>
      <c r="M493" s="101">
        <v>317269410.73000002</v>
      </c>
      <c r="N493" s="101">
        <v>313007678.89999998</v>
      </c>
      <c r="O493" s="101">
        <v>41690908.270000003</v>
      </c>
      <c r="P493" s="94">
        <f t="shared" si="16"/>
        <v>0.88385649871789873</v>
      </c>
      <c r="Q493" s="61"/>
      <c r="R493" s="61"/>
      <c r="S493" s="62"/>
      <c r="T493" s="62"/>
      <c r="U493" s="62"/>
      <c r="V493" s="62"/>
      <c r="W493" s="62"/>
      <c r="X493" s="63"/>
    </row>
    <row r="494" spans="1:24" ht="14.4" x14ac:dyDescent="0.2">
      <c r="A494" s="47" t="s">
        <v>697</v>
      </c>
      <c r="B494" s="47" t="s">
        <v>698</v>
      </c>
      <c r="C494" s="91" t="str">
        <f t="shared" si="15"/>
        <v>21375105 MUSEO DR. RAFAEL ANGEL CALDERON GUARDIA</v>
      </c>
      <c r="D494" s="47" t="s">
        <v>685</v>
      </c>
      <c r="E494" s="47" t="s">
        <v>10</v>
      </c>
      <c r="F494" s="47" t="s">
        <v>11</v>
      </c>
      <c r="G494" s="46">
        <v>214012539</v>
      </c>
      <c r="H494" s="46">
        <v>212802536</v>
      </c>
      <c r="I494" s="46">
        <v>212802536</v>
      </c>
      <c r="J494" s="46">
        <v>0</v>
      </c>
      <c r="K494" s="46">
        <v>0</v>
      </c>
      <c r="L494" s="46">
        <v>0</v>
      </c>
      <c r="M494" s="46">
        <v>196852636.63</v>
      </c>
      <c r="N494" s="46">
        <v>192975927.31999999</v>
      </c>
      <c r="O494" s="46">
        <v>15949899.369999999</v>
      </c>
      <c r="P494" s="92">
        <f t="shared" si="16"/>
        <v>0.92504835858723033</v>
      </c>
      <c r="Q494" s="61"/>
      <c r="R494" s="61"/>
      <c r="S494" s="62"/>
      <c r="T494" s="62"/>
      <c r="U494" s="62"/>
      <c r="V494" s="62"/>
      <c r="W494" s="62"/>
      <c r="X494" s="63"/>
    </row>
    <row r="495" spans="1:24" ht="14.4" x14ac:dyDescent="0.2">
      <c r="A495" s="47" t="s">
        <v>697</v>
      </c>
      <c r="B495" s="47" t="s">
        <v>698</v>
      </c>
      <c r="C495" s="74" t="str">
        <f t="shared" si="15"/>
        <v>21375105 MUSEO DR. RAFAEL ANGEL CALDERON GUARDIA</v>
      </c>
      <c r="D495" s="47" t="s">
        <v>685</v>
      </c>
      <c r="E495" s="47" t="s">
        <v>12</v>
      </c>
      <c r="F495" s="47" t="s">
        <v>13</v>
      </c>
      <c r="G495" s="46">
        <v>113835000</v>
      </c>
      <c r="H495" s="46">
        <v>108193027</v>
      </c>
      <c r="I495" s="46">
        <v>108193027</v>
      </c>
      <c r="J495" s="46">
        <v>0</v>
      </c>
      <c r="K495" s="46">
        <v>0</v>
      </c>
      <c r="L495" s="46">
        <v>0</v>
      </c>
      <c r="M495" s="46">
        <v>103274659.75</v>
      </c>
      <c r="N495" s="46">
        <v>102155663.12</v>
      </c>
      <c r="O495" s="46">
        <v>4918367.25</v>
      </c>
      <c r="P495" s="78">
        <f t="shared" si="16"/>
        <v>0.95454081111900124</v>
      </c>
      <c r="Q495" s="61"/>
      <c r="R495" s="61"/>
      <c r="S495" s="62"/>
      <c r="T495" s="62"/>
      <c r="U495" s="62"/>
      <c r="V495" s="62"/>
      <c r="W495" s="62"/>
      <c r="X495" s="63"/>
    </row>
    <row r="496" spans="1:24" ht="14.4" x14ac:dyDescent="0.2">
      <c r="A496" s="47" t="s">
        <v>697</v>
      </c>
      <c r="B496" s="47" t="s">
        <v>698</v>
      </c>
      <c r="C496" s="74" t="str">
        <f t="shared" si="15"/>
        <v>21375105 MUSEO DR. RAFAEL ANGEL CALDERON GUARDIA</v>
      </c>
      <c r="D496" s="47" t="s">
        <v>685</v>
      </c>
      <c r="E496" s="47" t="s">
        <v>14</v>
      </c>
      <c r="F496" s="47" t="s">
        <v>15</v>
      </c>
      <c r="G496" s="46">
        <v>113835000</v>
      </c>
      <c r="H496" s="46">
        <v>108193027</v>
      </c>
      <c r="I496" s="46">
        <v>108193027</v>
      </c>
      <c r="J496" s="46">
        <v>0</v>
      </c>
      <c r="K496" s="46">
        <v>0</v>
      </c>
      <c r="L496" s="46">
        <v>0</v>
      </c>
      <c r="M496" s="46">
        <v>103274659.75</v>
      </c>
      <c r="N496" s="46">
        <v>102155663.12</v>
      </c>
      <c r="O496" s="46">
        <v>4918367.25</v>
      </c>
      <c r="P496" s="78">
        <f t="shared" si="16"/>
        <v>0.95454081111900124</v>
      </c>
      <c r="Q496" s="61"/>
      <c r="R496" s="61"/>
      <c r="S496" s="62"/>
      <c r="T496" s="62"/>
      <c r="U496" s="62"/>
      <c r="V496" s="62"/>
      <c r="W496" s="62"/>
      <c r="X496" s="63"/>
    </row>
    <row r="497" spans="1:24" ht="14.4" x14ac:dyDescent="0.2">
      <c r="A497" s="47" t="s">
        <v>697</v>
      </c>
      <c r="B497" s="47" t="s">
        <v>698</v>
      </c>
      <c r="C497" s="74" t="str">
        <f t="shared" si="15"/>
        <v>21375105 MUSEO DR. RAFAEL ANGEL CALDERON GUARDIA</v>
      </c>
      <c r="D497" s="47" t="s">
        <v>685</v>
      </c>
      <c r="E497" s="47" t="s">
        <v>20</v>
      </c>
      <c r="F497" s="47" t="s">
        <v>21</v>
      </c>
      <c r="G497" s="46">
        <v>1500000</v>
      </c>
      <c r="H497" s="46">
        <v>3000000</v>
      </c>
      <c r="I497" s="46">
        <v>3000000</v>
      </c>
      <c r="J497" s="46">
        <v>0</v>
      </c>
      <c r="K497" s="46">
        <v>0</v>
      </c>
      <c r="L497" s="46">
        <v>0</v>
      </c>
      <c r="M497" s="46">
        <v>2999975.38</v>
      </c>
      <c r="N497" s="46">
        <v>2945636.23</v>
      </c>
      <c r="O497" s="46">
        <v>24.62</v>
      </c>
      <c r="P497" s="78">
        <f t="shared" si="16"/>
        <v>0.99999179333333332</v>
      </c>
      <c r="Q497" s="61"/>
      <c r="R497" s="61"/>
      <c r="S497" s="62"/>
      <c r="T497" s="62"/>
      <c r="U497" s="62"/>
      <c r="V497" s="62"/>
      <c r="W497" s="62"/>
      <c r="X497" s="63"/>
    </row>
    <row r="498" spans="1:24" ht="14.4" x14ac:dyDescent="0.2">
      <c r="A498" s="47" t="s">
        <v>697</v>
      </c>
      <c r="B498" s="47" t="s">
        <v>698</v>
      </c>
      <c r="C498" s="74" t="str">
        <f t="shared" si="15"/>
        <v>21375105 MUSEO DR. RAFAEL ANGEL CALDERON GUARDIA</v>
      </c>
      <c r="D498" s="47" t="s">
        <v>685</v>
      </c>
      <c r="E498" s="47" t="s">
        <v>22</v>
      </c>
      <c r="F498" s="47" t="s">
        <v>23</v>
      </c>
      <c r="G498" s="46">
        <v>1500000</v>
      </c>
      <c r="H498" s="46">
        <v>3000000</v>
      </c>
      <c r="I498" s="46">
        <v>3000000</v>
      </c>
      <c r="J498" s="46">
        <v>0</v>
      </c>
      <c r="K498" s="46">
        <v>0</v>
      </c>
      <c r="L498" s="46">
        <v>0</v>
      </c>
      <c r="M498" s="46">
        <v>2999975.38</v>
      </c>
      <c r="N498" s="46">
        <v>2945636.23</v>
      </c>
      <c r="O498" s="46">
        <v>24.62</v>
      </c>
      <c r="P498" s="78">
        <f t="shared" si="16"/>
        <v>0.99999179333333332</v>
      </c>
      <c r="Q498" s="61"/>
      <c r="R498" s="61"/>
      <c r="S498" s="62"/>
      <c r="T498" s="62"/>
      <c r="U498" s="62"/>
      <c r="V498" s="62"/>
      <c r="W498" s="62"/>
      <c r="X498" s="63"/>
    </row>
    <row r="499" spans="1:24" ht="14.4" x14ac:dyDescent="0.2">
      <c r="A499" s="47" t="s">
        <v>697</v>
      </c>
      <c r="B499" s="47" t="s">
        <v>698</v>
      </c>
      <c r="C499" s="74" t="str">
        <f t="shared" si="15"/>
        <v>21375105 MUSEO DR. RAFAEL ANGEL CALDERON GUARDIA</v>
      </c>
      <c r="D499" s="47" t="s">
        <v>685</v>
      </c>
      <c r="E499" s="47" t="s">
        <v>26</v>
      </c>
      <c r="F499" s="47" t="s">
        <v>27</v>
      </c>
      <c r="G499" s="46">
        <v>62837715</v>
      </c>
      <c r="H499" s="46">
        <v>65909527</v>
      </c>
      <c r="I499" s="46">
        <v>65909527</v>
      </c>
      <c r="J499" s="46">
        <v>0</v>
      </c>
      <c r="K499" s="46">
        <v>0</v>
      </c>
      <c r="L499" s="46">
        <v>0</v>
      </c>
      <c r="M499" s="46">
        <v>58766435.700000003</v>
      </c>
      <c r="N499" s="46">
        <v>58438097.170000002</v>
      </c>
      <c r="O499" s="46">
        <v>7143091.2999999998</v>
      </c>
      <c r="P499" s="78">
        <f t="shared" si="16"/>
        <v>0.89162278011796392</v>
      </c>
      <c r="Q499" s="61"/>
      <c r="R499" s="61"/>
      <c r="S499" s="62"/>
      <c r="T499" s="62"/>
      <c r="U499" s="62"/>
      <c r="V499" s="62"/>
      <c r="W499" s="62"/>
      <c r="X499" s="63"/>
    </row>
    <row r="500" spans="1:24" ht="14.4" x14ac:dyDescent="0.2">
      <c r="A500" s="47" t="s">
        <v>697</v>
      </c>
      <c r="B500" s="47" t="s">
        <v>698</v>
      </c>
      <c r="C500" s="74" t="str">
        <f t="shared" si="15"/>
        <v>21375105 MUSEO DR. RAFAEL ANGEL CALDERON GUARDIA</v>
      </c>
      <c r="D500" s="47" t="s">
        <v>685</v>
      </c>
      <c r="E500" s="47" t="s">
        <v>28</v>
      </c>
      <c r="F500" s="47" t="s">
        <v>29</v>
      </c>
      <c r="G500" s="46">
        <v>23200000</v>
      </c>
      <c r="H500" s="46">
        <v>23026810</v>
      </c>
      <c r="I500" s="46">
        <v>23026810</v>
      </c>
      <c r="J500" s="46">
        <v>0</v>
      </c>
      <c r="K500" s="46">
        <v>0</v>
      </c>
      <c r="L500" s="46">
        <v>0</v>
      </c>
      <c r="M500" s="46">
        <v>19412507.239999998</v>
      </c>
      <c r="N500" s="46">
        <v>19243737.82</v>
      </c>
      <c r="O500" s="46">
        <v>3614302.76</v>
      </c>
      <c r="P500" s="78">
        <f t="shared" si="16"/>
        <v>0.8430393632465808</v>
      </c>
      <c r="Q500" s="61"/>
      <c r="R500" s="61"/>
      <c r="S500" s="62"/>
      <c r="T500" s="62"/>
      <c r="U500" s="62"/>
      <c r="V500" s="62"/>
      <c r="W500" s="62"/>
      <c r="X500" s="63"/>
    </row>
    <row r="501" spans="1:24" ht="14.4" x14ac:dyDescent="0.2">
      <c r="A501" s="47" t="s">
        <v>697</v>
      </c>
      <c r="B501" s="47" t="s">
        <v>698</v>
      </c>
      <c r="C501" s="74" t="str">
        <f t="shared" si="15"/>
        <v>21375105 MUSEO DR. RAFAEL ANGEL CALDERON GUARDIA</v>
      </c>
      <c r="D501" s="47" t="s">
        <v>685</v>
      </c>
      <c r="E501" s="47" t="s">
        <v>30</v>
      </c>
      <c r="F501" s="47" t="s">
        <v>31</v>
      </c>
      <c r="G501" s="46">
        <v>10694640</v>
      </c>
      <c r="H501" s="46">
        <v>13376845</v>
      </c>
      <c r="I501" s="46">
        <v>13376845</v>
      </c>
      <c r="J501" s="46">
        <v>0</v>
      </c>
      <c r="K501" s="46">
        <v>0</v>
      </c>
      <c r="L501" s="46">
        <v>0</v>
      </c>
      <c r="M501" s="46">
        <v>12298681.460000001</v>
      </c>
      <c r="N501" s="46">
        <v>12178765.859999999</v>
      </c>
      <c r="O501" s="46">
        <v>1078163.54</v>
      </c>
      <c r="P501" s="78">
        <f t="shared" si="16"/>
        <v>0.91940076004468918</v>
      </c>
      <c r="Q501" s="61"/>
      <c r="R501" s="61"/>
      <c r="S501" s="62"/>
      <c r="T501" s="62"/>
      <c r="U501" s="62"/>
      <c r="V501" s="62"/>
      <c r="W501" s="62"/>
      <c r="X501" s="63"/>
    </row>
    <row r="502" spans="1:24" ht="14.4" x14ac:dyDescent="0.2">
      <c r="A502" s="47" t="s">
        <v>697</v>
      </c>
      <c r="B502" s="47" t="s">
        <v>698</v>
      </c>
      <c r="C502" s="74" t="str">
        <f t="shared" si="15"/>
        <v>21375105 MUSEO DR. RAFAEL ANGEL CALDERON GUARDIA</v>
      </c>
      <c r="D502" s="47" t="s">
        <v>685</v>
      </c>
      <c r="E502" s="47" t="s">
        <v>32</v>
      </c>
      <c r="F502" s="47" t="s">
        <v>33</v>
      </c>
      <c r="G502" s="46">
        <v>13760805</v>
      </c>
      <c r="H502" s="46">
        <v>13701584</v>
      </c>
      <c r="I502" s="46">
        <v>13701584</v>
      </c>
      <c r="J502" s="46">
        <v>0</v>
      </c>
      <c r="K502" s="46">
        <v>0</v>
      </c>
      <c r="L502" s="46">
        <v>0</v>
      </c>
      <c r="M502" s="46">
        <v>12958590.92</v>
      </c>
      <c r="N502" s="46">
        <v>12958590.92</v>
      </c>
      <c r="O502" s="46">
        <v>742993.08</v>
      </c>
      <c r="P502" s="78">
        <f t="shared" si="16"/>
        <v>0.94577319819372707</v>
      </c>
      <c r="Q502" s="61"/>
      <c r="R502" s="61"/>
      <c r="S502" s="62"/>
      <c r="T502" s="62"/>
      <c r="U502" s="62"/>
      <c r="V502" s="62"/>
      <c r="W502" s="62"/>
      <c r="X502" s="63"/>
    </row>
    <row r="503" spans="1:24" ht="14.4" x14ac:dyDescent="0.2">
      <c r="A503" s="47" t="s">
        <v>697</v>
      </c>
      <c r="B503" s="47" t="s">
        <v>698</v>
      </c>
      <c r="C503" s="74" t="str">
        <f t="shared" si="15"/>
        <v>21375105 MUSEO DR. RAFAEL ANGEL CALDERON GUARDIA</v>
      </c>
      <c r="D503" s="47" t="s">
        <v>685</v>
      </c>
      <c r="E503" s="47" t="s">
        <v>34</v>
      </c>
      <c r="F503" s="47" t="s">
        <v>35</v>
      </c>
      <c r="G503" s="46">
        <v>11382270</v>
      </c>
      <c r="H503" s="46">
        <v>11382270</v>
      </c>
      <c r="I503" s="46">
        <v>11382270</v>
      </c>
      <c r="J503" s="46">
        <v>0</v>
      </c>
      <c r="K503" s="46">
        <v>0</v>
      </c>
      <c r="L503" s="46">
        <v>0</v>
      </c>
      <c r="M503" s="46">
        <v>9675741.9100000001</v>
      </c>
      <c r="N503" s="46">
        <v>9675741.9100000001</v>
      </c>
      <c r="O503" s="46">
        <v>1706528.09</v>
      </c>
      <c r="P503" s="78">
        <f t="shared" si="16"/>
        <v>0.85007137504206109</v>
      </c>
      <c r="Q503" s="61"/>
      <c r="R503" s="61"/>
      <c r="S503" s="62"/>
      <c r="T503" s="62"/>
      <c r="U503" s="62"/>
      <c r="V503" s="62"/>
      <c r="W503" s="62"/>
      <c r="X503" s="63"/>
    </row>
    <row r="504" spans="1:24" ht="14.4" x14ac:dyDescent="0.2">
      <c r="A504" s="47" t="s">
        <v>697</v>
      </c>
      <c r="B504" s="47" t="s">
        <v>698</v>
      </c>
      <c r="C504" s="74" t="str">
        <f t="shared" si="15"/>
        <v>21375105 MUSEO DR. RAFAEL ANGEL CALDERON GUARDIA</v>
      </c>
      <c r="D504" s="47" t="s">
        <v>685</v>
      </c>
      <c r="E504" s="47" t="s">
        <v>36</v>
      </c>
      <c r="F504" s="47" t="s">
        <v>37</v>
      </c>
      <c r="G504" s="46">
        <v>3800000</v>
      </c>
      <c r="H504" s="46">
        <v>4422018</v>
      </c>
      <c r="I504" s="46">
        <v>4422018</v>
      </c>
      <c r="J504" s="46">
        <v>0</v>
      </c>
      <c r="K504" s="46">
        <v>0</v>
      </c>
      <c r="L504" s="46">
        <v>0</v>
      </c>
      <c r="M504" s="46">
        <v>4420914.17</v>
      </c>
      <c r="N504" s="46">
        <v>4381260.66</v>
      </c>
      <c r="O504" s="46">
        <v>1103.83</v>
      </c>
      <c r="P504" s="78">
        <f t="shared" si="16"/>
        <v>0.99975037867326633</v>
      </c>
      <c r="Q504" s="61"/>
      <c r="R504" s="61"/>
      <c r="S504" s="62"/>
      <c r="T504" s="62"/>
      <c r="U504" s="62"/>
      <c r="V504" s="62"/>
      <c r="W504" s="62"/>
      <c r="X504" s="63"/>
    </row>
    <row r="505" spans="1:24" ht="14.4" x14ac:dyDescent="0.2">
      <c r="A505" s="47" t="s">
        <v>697</v>
      </c>
      <c r="B505" s="47" t="s">
        <v>698</v>
      </c>
      <c r="C505" s="74" t="str">
        <f t="shared" si="15"/>
        <v>21375105 MUSEO DR. RAFAEL ANGEL CALDERON GUARDIA</v>
      </c>
      <c r="D505" s="47" t="s">
        <v>685</v>
      </c>
      <c r="E505" s="47" t="s">
        <v>38</v>
      </c>
      <c r="F505" s="47" t="s">
        <v>39</v>
      </c>
      <c r="G505" s="46">
        <v>16030162</v>
      </c>
      <c r="H505" s="46">
        <v>15960845</v>
      </c>
      <c r="I505" s="46">
        <v>15960845</v>
      </c>
      <c r="J505" s="46">
        <v>0</v>
      </c>
      <c r="K505" s="46">
        <v>0</v>
      </c>
      <c r="L505" s="46">
        <v>0</v>
      </c>
      <c r="M505" s="46">
        <v>14855064</v>
      </c>
      <c r="N505" s="46">
        <v>13677541</v>
      </c>
      <c r="O505" s="46">
        <v>1105781</v>
      </c>
      <c r="P505" s="78">
        <f t="shared" si="16"/>
        <v>0.93071914425583357</v>
      </c>
      <c r="Q505" s="61"/>
      <c r="R505" s="61"/>
      <c r="S505" s="62"/>
      <c r="T505" s="62"/>
      <c r="U505" s="62"/>
      <c r="V505" s="62"/>
      <c r="W505" s="62"/>
      <c r="X505" s="63"/>
    </row>
    <row r="506" spans="1:24" ht="14.4" x14ac:dyDescent="0.2">
      <c r="A506" s="47" t="s">
        <v>697</v>
      </c>
      <c r="B506" s="47" t="s">
        <v>698</v>
      </c>
      <c r="C506" s="74" t="str">
        <f t="shared" si="15"/>
        <v>21375105 MUSEO DR. RAFAEL ANGEL CALDERON GUARDIA</v>
      </c>
      <c r="D506" s="47" t="s">
        <v>685</v>
      </c>
      <c r="E506" s="47" t="s">
        <v>46</v>
      </c>
      <c r="F506" s="47" t="s">
        <v>41</v>
      </c>
      <c r="G506" s="46">
        <v>15208102</v>
      </c>
      <c r="H506" s="46">
        <v>15142340</v>
      </c>
      <c r="I506" s="46">
        <v>15142340</v>
      </c>
      <c r="J506" s="46">
        <v>0</v>
      </c>
      <c r="K506" s="46">
        <v>0</v>
      </c>
      <c r="L506" s="46">
        <v>0</v>
      </c>
      <c r="M506" s="46">
        <v>14095571</v>
      </c>
      <c r="N506" s="46">
        <v>12978407</v>
      </c>
      <c r="O506" s="46">
        <v>1046769</v>
      </c>
      <c r="P506" s="78">
        <f t="shared" si="16"/>
        <v>0.93087138447558304</v>
      </c>
      <c r="Q506" s="61"/>
      <c r="R506" s="61"/>
      <c r="S506" s="62"/>
      <c r="T506" s="62"/>
      <c r="U506" s="62"/>
      <c r="V506" s="62"/>
      <c r="W506" s="62"/>
      <c r="X506" s="63"/>
    </row>
    <row r="507" spans="1:24" ht="14.4" x14ac:dyDescent="0.2">
      <c r="A507" s="47" t="s">
        <v>697</v>
      </c>
      <c r="B507" s="47" t="s">
        <v>698</v>
      </c>
      <c r="C507" s="74" t="str">
        <f t="shared" si="15"/>
        <v>21375105 MUSEO DR. RAFAEL ANGEL CALDERON GUARDIA</v>
      </c>
      <c r="D507" s="47" t="s">
        <v>685</v>
      </c>
      <c r="E507" s="47" t="s">
        <v>67</v>
      </c>
      <c r="F507" s="47" t="s">
        <v>62</v>
      </c>
      <c r="G507" s="46">
        <v>822060</v>
      </c>
      <c r="H507" s="46">
        <v>818505</v>
      </c>
      <c r="I507" s="46">
        <v>818505</v>
      </c>
      <c r="J507" s="46">
        <v>0</v>
      </c>
      <c r="K507" s="46">
        <v>0</v>
      </c>
      <c r="L507" s="46">
        <v>0</v>
      </c>
      <c r="M507" s="46">
        <v>759493</v>
      </c>
      <c r="N507" s="46">
        <v>699134</v>
      </c>
      <c r="O507" s="46">
        <v>59012</v>
      </c>
      <c r="P507" s="78">
        <f t="shared" si="16"/>
        <v>0.92790270065546332</v>
      </c>
      <c r="Q507" s="61"/>
      <c r="R507" s="61"/>
      <c r="S507" s="62"/>
      <c r="T507" s="62"/>
      <c r="U507" s="62"/>
      <c r="V507" s="62"/>
      <c r="W507" s="62"/>
      <c r="X507" s="63"/>
    </row>
    <row r="508" spans="1:24" ht="14.4" x14ac:dyDescent="0.2">
      <c r="A508" s="47" t="s">
        <v>697</v>
      </c>
      <c r="B508" s="47" t="s">
        <v>698</v>
      </c>
      <c r="C508" s="74" t="str">
        <f t="shared" si="15"/>
        <v>21375105 MUSEO DR. RAFAEL ANGEL CALDERON GUARDIA</v>
      </c>
      <c r="D508" s="47" t="s">
        <v>685</v>
      </c>
      <c r="E508" s="47" t="s">
        <v>83</v>
      </c>
      <c r="F508" s="47" t="s">
        <v>84</v>
      </c>
      <c r="G508" s="46">
        <v>19809662</v>
      </c>
      <c r="H508" s="46">
        <v>19739137</v>
      </c>
      <c r="I508" s="46">
        <v>19739137</v>
      </c>
      <c r="J508" s="46">
        <v>0</v>
      </c>
      <c r="K508" s="46">
        <v>0</v>
      </c>
      <c r="L508" s="46">
        <v>0</v>
      </c>
      <c r="M508" s="46">
        <v>16956501.800000001</v>
      </c>
      <c r="N508" s="46">
        <v>15758989.800000001</v>
      </c>
      <c r="O508" s="46">
        <v>2782635.2</v>
      </c>
      <c r="P508" s="78">
        <f t="shared" si="16"/>
        <v>0.85902954115977814</v>
      </c>
      <c r="Q508" s="61"/>
      <c r="R508" s="61"/>
      <c r="S508" s="62"/>
      <c r="T508" s="62"/>
      <c r="U508" s="62"/>
      <c r="V508" s="62"/>
      <c r="W508" s="62"/>
      <c r="X508" s="63"/>
    </row>
    <row r="509" spans="1:24" ht="14.4" x14ac:dyDescent="0.2">
      <c r="A509" s="47" t="s">
        <v>697</v>
      </c>
      <c r="B509" s="47" t="s">
        <v>698</v>
      </c>
      <c r="C509" s="74" t="str">
        <f t="shared" si="15"/>
        <v>21375105 MUSEO DR. RAFAEL ANGEL CALDERON GUARDIA</v>
      </c>
      <c r="D509" s="47" t="s">
        <v>685</v>
      </c>
      <c r="E509" s="47" t="s">
        <v>91</v>
      </c>
      <c r="F509" s="47" t="s">
        <v>86</v>
      </c>
      <c r="G509" s="46">
        <v>8911126</v>
      </c>
      <c r="H509" s="46">
        <v>8872593</v>
      </c>
      <c r="I509" s="46">
        <v>8872593</v>
      </c>
      <c r="J509" s="46">
        <v>0</v>
      </c>
      <c r="K509" s="46">
        <v>0</v>
      </c>
      <c r="L509" s="46">
        <v>0</v>
      </c>
      <c r="M509" s="46">
        <v>8250645</v>
      </c>
      <c r="N509" s="46">
        <v>7596359</v>
      </c>
      <c r="O509" s="46">
        <v>621948</v>
      </c>
      <c r="P509" s="78">
        <f t="shared" si="16"/>
        <v>0.92990234083767842</v>
      </c>
      <c r="Q509" s="61"/>
      <c r="R509" s="61"/>
      <c r="S509" s="62"/>
      <c r="T509" s="62"/>
      <c r="U509" s="62"/>
      <c r="V509" s="62"/>
      <c r="W509" s="62"/>
      <c r="X509" s="63"/>
    </row>
    <row r="510" spans="1:24" ht="14.4" x14ac:dyDescent="0.2">
      <c r="A510" s="47" t="s">
        <v>697</v>
      </c>
      <c r="B510" s="47" t="s">
        <v>698</v>
      </c>
      <c r="C510" s="74" t="str">
        <f t="shared" si="15"/>
        <v>21375105 MUSEO DR. RAFAEL ANGEL CALDERON GUARDIA</v>
      </c>
      <c r="D510" s="47" t="s">
        <v>685</v>
      </c>
      <c r="E510" s="47" t="s">
        <v>112</v>
      </c>
      <c r="F510" s="47" t="s">
        <v>107</v>
      </c>
      <c r="G510" s="46">
        <v>4932357</v>
      </c>
      <c r="H510" s="46">
        <v>4911029</v>
      </c>
      <c r="I510" s="46">
        <v>4911029</v>
      </c>
      <c r="J510" s="46">
        <v>0</v>
      </c>
      <c r="K510" s="46">
        <v>0</v>
      </c>
      <c r="L510" s="46">
        <v>0</v>
      </c>
      <c r="M510" s="46">
        <v>4557042</v>
      </c>
      <c r="N510" s="46">
        <v>4194890</v>
      </c>
      <c r="O510" s="46">
        <v>353987</v>
      </c>
      <c r="P510" s="78">
        <f t="shared" si="16"/>
        <v>0.92791999395646008</v>
      </c>
      <c r="Q510" s="61"/>
      <c r="R510" s="61"/>
      <c r="S510" s="62"/>
      <c r="T510" s="62"/>
      <c r="U510" s="62"/>
      <c r="V510" s="62"/>
      <c r="W510" s="62"/>
      <c r="X510" s="63"/>
    </row>
    <row r="511" spans="1:24" ht="14.4" x14ac:dyDescent="0.2">
      <c r="A511" s="47" t="s">
        <v>697</v>
      </c>
      <c r="B511" s="47" t="s">
        <v>698</v>
      </c>
      <c r="C511" s="74" t="str">
        <f t="shared" si="15"/>
        <v>21375105 MUSEO DR. RAFAEL ANGEL CALDERON GUARDIA</v>
      </c>
      <c r="D511" s="47" t="s">
        <v>685</v>
      </c>
      <c r="E511" s="47" t="s">
        <v>133</v>
      </c>
      <c r="F511" s="47" t="s">
        <v>128</v>
      </c>
      <c r="G511" s="46">
        <v>2466179</v>
      </c>
      <c r="H511" s="46">
        <v>2455515</v>
      </c>
      <c r="I511" s="46">
        <v>2455515</v>
      </c>
      <c r="J511" s="46">
        <v>0</v>
      </c>
      <c r="K511" s="46">
        <v>0</v>
      </c>
      <c r="L511" s="46">
        <v>0</v>
      </c>
      <c r="M511" s="46">
        <v>2278504</v>
      </c>
      <c r="N511" s="46">
        <v>2097430</v>
      </c>
      <c r="O511" s="46">
        <v>177011</v>
      </c>
      <c r="P511" s="78">
        <f t="shared" si="16"/>
        <v>0.92791288181908882</v>
      </c>
      <c r="Q511" s="61"/>
      <c r="R511" s="61"/>
      <c r="S511" s="62"/>
      <c r="T511" s="62"/>
      <c r="U511" s="62"/>
      <c r="V511" s="62"/>
      <c r="W511" s="62"/>
      <c r="X511" s="63"/>
    </row>
    <row r="512" spans="1:24" ht="14.4" x14ac:dyDescent="0.2">
      <c r="A512" s="47" t="s">
        <v>697</v>
      </c>
      <c r="B512" s="47" t="s">
        <v>698</v>
      </c>
      <c r="C512" s="74" t="str">
        <f t="shared" si="15"/>
        <v>21375105 MUSEO DR. RAFAEL ANGEL CALDERON GUARDIA</v>
      </c>
      <c r="D512" s="47" t="s">
        <v>685</v>
      </c>
      <c r="E512" s="47" t="s">
        <v>153</v>
      </c>
      <c r="F512" s="47" t="s">
        <v>149</v>
      </c>
      <c r="G512" s="46">
        <v>3500000</v>
      </c>
      <c r="H512" s="46">
        <v>3500000</v>
      </c>
      <c r="I512" s="46">
        <v>3500000</v>
      </c>
      <c r="J512" s="46">
        <v>0</v>
      </c>
      <c r="K512" s="46">
        <v>0</v>
      </c>
      <c r="L512" s="46">
        <v>0</v>
      </c>
      <c r="M512" s="46">
        <v>1870310.8</v>
      </c>
      <c r="N512" s="46">
        <v>1870310.8</v>
      </c>
      <c r="O512" s="46">
        <v>1629689.2</v>
      </c>
      <c r="P512" s="78">
        <f t="shared" si="16"/>
        <v>0.53437451428571425</v>
      </c>
      <c r="Q512" s="61"/>
      <c r="R512" s="61"/>
      <c r="S512" s="62"/>
      <c r="T512" s="62"/>
      <c r="U512" s="62"/>
      <c r="V512" s="62"/>
      <c r="W512" s="62"/>
      <c r="X512" s="63"/>
    </row>
    <row r="513" spans="1:24" ht="14.4" x14ac:dyDescent="0.2">
      <c r="A513" s="47" t="s">
        <v>697</v>
      </c>
      <c r="B513" s="47" t="s">
        <v>698</v>
      </c>
      <c r="C513" s="74" t="str">
        <f t="shared" si="15"/>
        <v>21375105 MUSEO DR. RAFAEL ANGEL CALDERON GUARDIA</v>
      </c>
      <c r="D513" s="47" t="s">
        <v>685</v>
      </c>
      <c r="E513" s="47" t="s">
        <v>166</v>
      </c>
      <c r="F513" s="47" t="s">
        <v>167</v>
      </c>
      <c r="G513" s="46">
        <v>106906491</v>
      </c>
      <c r="H513" s="46">
        <v>104906491</v>
      </c>
      <c r="I513" s="46">
        <v>104906491</v>
      </c>
      <c r="J513" s="46">
        <v>0</v>
      </c>
      <c r="K513" s="46">
        <v>0</v>
      </c>
      <c r="L513" s="46">
        <v>0</v>
      </c>
      <c r="M513" s="46">
        <v>95748395.799999997</v>
      </c>
      <c r="N513" s="46">
        <v>95428263.480000004</v>
      </c>
      <c r="O513" s="46">
        <v>9158095.1999999993</v>
      </c>
      <c r="P513" s="78">
        <f t="shared" si="16"/>
        <v>0.91270230170981503</v>
      </c>
      <c r="Q513" s="61"/>
      <c r="R513" s="61"/>
      <c r="S513" s="62"/>
      <c r="T513" s="62"/>
      <c r="U513" s="62"/>
      <c r="V513" s="62"/>
      <c r="W513" s="62"/>
      <c r="X513" s="63"/>
    </row>
    <row r="514" spans="1:24" ht="14.4" x14ac:dyDescent="0.2">
      <c r="A514" s="47" t="s">
        <v>697</v>
      </c>
      <c r="B514" s="47" t="s">
        <v>698</v>
      </c>
      <c r="C514" s="74" t="str">
        <f t="shared" si="15"/>
        <v>21375105 MUSEO DR. RAFAEL ANGEL CALDERON GUARDIA</v>
      </c>
      <c r="D514" s="47" t="s">
        <v>685</v>
      </c>
      <c r="E514" s="47" t="s">
        <v>180</v>
      </c>
      <c r="F514" s="47" t="s">
        <v>181</v>
      </c>
      <c r="G514" s="46">
        <v>15048000</v>
      </c>
      <c r="H514" s="46">
        <v>13158000</v>
      </c>
      <c r="I514" s="46">
        <v>13158000</v>
      </c>
      <c r="J514" s="46">
        <v>0</v>
      </c>
      <c r="K514" s="46">
        <v>0</v>
      </c>
      <c r="L514" s="46">
        <v>0</v>
      </c>
      <c r="M514" s="46">
        <v>11857141.189999999</v>
      </c>
      <c r="N514" s="46">
        <v>11821065.189999999</v>
      </c>
      <c r="O514" s="46">
        <v>1300858.81</v>
      </c>
      <c r="P514" s="78">
        <f t="shared" si="16"/>
        <v>0.90113552135582908</v>
      </c>
      <c r="Q514" s="61"/>
      <c r="R514" s="61"/>
      <c r="S514" s="62"/>
      <c r="T514" s="62"/>
      <c r="U514" s="62"/>
      <c r="V514" s="62"/>
      <c r="W514" s="62"/>
      <c r="X514" s="63"/>
    </row>
    <row r="515" spans="1:24" ht="14.4" x14ac:dyDescent="0.2">
      <c r="A515" s="47" t="s">
        <v>697</v>
      </c>
      <c r="B515" s="47" t="s">
        <v>698</v>
      </c>
      <c r="C515" s="74" t="str">
        <f t="shared" si="15"/>
        <v>21375105 MUSEO DR. RAFAEL ANGEL CALDERON GUARDIA</v>
      </c>
      <c r="D515" s="47" t="s">
        <v>685</v>
      </c>
      <c r="E515" s="47" t="s">
        <v>182</v>
      </c>
      <c r="F515" s="47" t="s">
        <v>183</v>
      </c>
      <c r="G515" s="46">
        <v>1000000</v>
      </c>
      <c r="H515" s="46">
        <v>1000000</v>
      </c>
      <c r="I515" s="46">
        <v>1000000</v>
      </c>
      <c r="J515" s="46">
        <v>0</v>
      </c>
      <c r="K515" s="46">
        <v>0</v>
      </c>
      <c r="L515" s="46">
        <v>0</v>
      </c>
      <c r="M515" s="46">
        <v>720633</v>
      </c>
      <c r="N515" s="46">
        <v>720633</v>
      </c>
      <c r="O515" s="46">
        <v>279367</v>
      </c>
      <c r="P515" s="78">
        <f t="shared" si="16"/>
        <v>0.72063299999999997</v>
      </c>
      <c r="Q515" s="61"/>
      <c r="R515" s="61"/>
      <c r="S515" s="62"/>
      <c r="T515" s="62"/>
      <c r="U515" s="62"/>
      <c r="V515" s="62"/>
      <c r="W515" s="62"/>
      <c r="X515" s="63"/>
    </row>
    <row r="516" spans="1:24" ht="14.4" x14ac:dyDescent="0.2">
      <c r="A516" s="47" t="s">
        <v>697</v>
      </c>
      <c r="B516" s="47" t="s">
        <v>698</v>
      </c>
      <c r="C516" s="74" t="str">
        <f t="shared" si="15"/>
        <v>21375105 MUSEO DR. RAFAEL ANGEL CALDERON GUARDIA</v>
      </c>
      <c r="D516" s="47" t="s">
        <v>685</v>
      </c>
      <c r="E516" s="47" t="s">
        <v>184</v>
      </c>
      <c r="F516" s="47" t="s">
        <v>185</v>
      </c>
      <c r="G516" s="46">
        <v>3428000</v>
      </c>
      <c r="H516" s="46">
        <v>3428000</v>
      </c>
      <c r="I516" s="46">
        <v>3428000</v>
      </c>
      <c r="J516" s="46">
        <v>0</v>
      </c>
      <c r="K516" s="46">
        <v>0</v>
      </c>
      <c r="L516" s="46">
        <v>0</v>
      </c>
      <c r="M516" s="46">
        <v>3428000</v>
      </c>
      <c r="N516" s="46">
        <v>3428000</v>
      </c>
      <c r="O516" s="46">
        <v>0</v>
      </c>
      <c r="P516" s="78">
        <f t="shared" si="16"/>
        <v>1</v>
      </c>
      <c r="Q516" s="61"/>
      <c r="R516" s="61"/>
      <c r="S516" s="62"/>
      <c r="T516" s="62"/>
      <c r="U516" s="62"/>
      <c r="V516" s="62"/>
      <c r="W516" s="62"/>
      <c r="X516" s="63"/>
    </row>
    <row r="517" spans="1:24" ht="14.4" x14ac:dyDescent="0.2">
      <c r="A517" s="47" t="s">
        <v>697</v>
      </c>
      <c r="B517" s="47" t="s">
        <v>698</v>
      </c>
      <c r="C517" s="74" t="str">
        <f t="shared" si="15"/>
        <v>21375105 MUSEO DR. RAFAEL ANGEL CALDERON GUARDIA</v>
      </c>
      <c r="D517" s="47" t="s">
        <v>685</v>
      </c>
      <c r="E517" s="47" t="s">
        <v>186</v>
      </c>
      <c r="F517" s="47" t="s">
        <v>187</v>
      </c>
      <c r="G517" s="46">
        <v>20000</v>
      </c>
      <c r="H517" s="46">
        <v>20000</v>
      </c>
      <c r="I517" s="46">
        <v>20000</v>
      </c>
      <c r="J517" s="46">
        <v>0</v>
      </c>
      <c r="K517" s="46">
        <v>0</v>
      </c>
      <c r="L517" s="46">
        <v>0</v>
      </c>
      <c r="M517" s="46">
        <v>19662</v>
      </c>
      <c r="N517" s="46">
        <v>19662</v>
      </c>
      <c r="O517" s="46">
        <v>338</v>
      </c>
      <c r="P517" s="78">
        <f t="shared" si="16"/>
        <v>0.98309999999999997</v>
      </c>
      <c r="Q517" s="61"/>
      <c r="R517" s="61"/>
      <c r="S517" s="62"/>
      <c r="T517" s="62"/>
      <c r="U517" s="62"/>
      <c r="V517" s="62"/>
      <c r="W517" s="62"/>
      <c r="X517" s="63"/>
    </row>
    <row r="518" spans="1:24" ht="14.4" x14ac:dyDescent="0.2">
      <c r="A518" s="47" t="s">
        <v>697</v>
      </c>
      <c r="B518" s="47" t="s">
        <v>698</v>
      </c>
      <c r="C518" s="74" t="str">
        <f t="shared" ref="C518:C581" si="17">+CONCATENATE(A518," ",B518)</f>
        <v>21375105 MUSEO DR. RAFAEL ANGEL CALDERON GUARDIA</v>
      </c>
      <c r="D518" s="47" t="s">
        <v>685</v>
      </c>
      <c r="E518" s="47" t="s">
        <v>188</v>
      </c>
      <c r="F518" s="47" t="s">
        <v>189</v>
      </c>
      <c r="G518" s="46">
        <v>6000000</v>
      </c>
      <c r="H518" s="46">
        <v>4000000</v>
      </c>
      <c r="I518" s="46">
        <v>4000000</v>
      </c>
      <c r="J518" s="46">
        <v>0</v>
      </c>
      <c r="K518" s="46">
        <v>0</v>
      </c>
      <c r="L518" s="46">
        <v>0</v>
      </c>
      <c r="M518" s="46">
        <v>2978846.19</v>
      </c>
      <c r="N518" s="46">
        <v>2942770.19</v>
      </c>
      <c r="O518" s="46">
        <v>1021153.81</v>
      </c>
      <c r="P518" s="78">
        <f t="shared" ref="P518:P581" si="18">+IFERROR(M518/H518,0)</f>
        <v>0.74471154750000002</v>
      </c>
      <c r="Q518" s="61"/>
      <c r="R518" s="61"/>
      <c r="S518" s="62"/>
      <c r="T518" s="62"/>
      <c r="U518" s="62"/>
      <c r="V518" s="62"/>
      <c r="W518" s="62"/>
      <c r="X518" s="63"/>
    </row>
    <row r="519" spans="1:24" ht="14.4" x14ac:dyDescent="0.2">
      <c r="A519" s="47" t="s">
        <v>697</v>
      </c>
      <c r="B519" s="47" t="s">
        <v>698</v>
      </c>
      <c r="C519" s="74" t="str">
        <f t="shared" si="17"/>
        <v>21375105 MUSEO DR. RAFAEL ANGEL CALDERON GUARDIA</v>
      </c>
      <c r="D519" s="47" t="s">
        <v>685</v>
      </c>
      <c r="E519" s="47" t="s">
        <v>190</v>
      </c>
      <c r="F519" s="47" t="s">
        <v>191</v>
      </c>
      <c r="G519" s="46">
        <v>4600000</v>
      </c>
      <c r="H519" s="46">
        <v>4710000</v>
      </c>
      <c r="I519" s="46">
        <v>4710000</v>
      </c>
      <c r="J519" s="46">
        <v>0</v>
      </c>
      <c r="K519" s="46">
        <v>0</v>
      </c>
      <c r="L519" s="46">
        <v>0</v>
      </c>
      <c r="M519" s="46">
        <v>4710000</v>
      </c>
      <c r="N519" s="46">
        <v>4710000</v>
      </c>
      <c r="O519" s="46">
        <v>0</v>
      </c>
      <c r="P519" s="78">
        <f t="shared" si="18"/>
        <v>1</v>
      </c>
      <c r="Q519" s="61"/>
      <c r="R519" s="61"/>
      <c r="S519" s="62"/>
      <c r="T519" s="62"/>
      <c r="U519" s="62"/>
      <c r="V519" s="62"/>
      <c r="W519" s="62"/>
      <c r="X519" s="63"/>
    </row>
    <row r="520" spans="1:24" ht="14.4" x14ac:dyDescent="0.2">
      <c r="A520" s="47" t="s">
        <v>697</v>
      </c>
      <c r="B520" s="47" t="s">
        <v>698</v>
      </c>
      <c r="C520" s="74" t="str">
        <f t="shared" si="17"/>
        <v>21375105 MUSEO DR. RAFAEL ANGEL CALDERON GUARDIA</v>
      </c>
      <c r="D520" s="47" t="s">
        <v>685</v>
      </c>
      <c r="E520" s="47" t="s">
        <v>192</v>
      </c>
      <c r="F520" s="47" t="s">
        <v>193</v>
      </c>
      <c r="G520" s="46">
        <v>1850000</v>
      </c>
      <c r="H520" s="46">
        <v>2850000</v>
      </c>
      <c r="I520" s="46">
        <v>2850000</v>
      </c>
      <c r="J520" s="46">
        <v>0</v>
      </c>
      <c r="K520" s="46">
        <v>0</v>
      </c>
      <c r="L520" s="46">
        <v>0</v>
      </c>
      <c r="M520" s="46">
        <v>2717188.87</v>
      </c>
      <c r="N520" s="46">
        <v>2708397.51</v>
      </c>
      <c r="O520" s="46">
        <v>132811.13</v>
      </c>
      <c r="P520" s="78">
        <f t="shared" si="18"/>
        <v>0.95339960350877195</v>
      </c>
      <c r="Q520" s="61"/>
      <c r="R520" s="61"/>
      <c r="S520" s="62"/>
      <c r="T520" s="62"/>
      <c r="U520" s="62"/>
      <c r="V520" s="62"/>
      <c r="W520" s="62"/>
      <c r="X520" s="63"/>
    </row>
    <row r="521" spans="1:24" ht="14.4" x14ac:dyDescent="0.2">
      <c r="A521" s="47" t="s">
        <v>697</v>
      </c>
      <c r="B521" s="47" t="s">
        <v>698</v>
      </c>
      <c r="C521" s="74" t="str">
        <f t="shared" si="17"/>
        <v>21375105 MUSEO DR. RAFAEL ANGEL CALDERON GUARDIA</v>
      </c>
      <c r="D521" s="47" t="s">
        <v>685</v>
      </c>
      <c r="E521" s="47" t="s">
        <v>194</v>
      </c>
      <c r="F521" s="47" t="s">
        <v>195</v>
      </c>
      <c r="G521" s="46">
        <v>90000</v>
      </c>
      <c r="H521" s="46">
        <v>90000</v>
      </c>
      <c r="I521" s="46">
        <v>90000</v>
      </c>
      <c r="J521" s="46">
        <v>0</v>
      </c>
      <c r="K521" s="46">
        <v>0</v>
      </c>
      <c r="L521" s="46">
        <v>0</v>
      </c>
      <c r="M521" s="46">
        <v>85993</v>
      </c>
      <c r="N521" s="46">
        <v>85993</v>
      </c>
      <c r="O521" s="46">
        <v>4007</v>
      </c>
      <c r="P521" s="78">
        <f t="shared" si="18"/>
        <v>0.95547777777777776</v>
      </c>
      <c r="Q521" s="61"/>
      <c r="R521" s="61"/>
      <c r="S521" s="62"/>
      <c r="T521" s="62"/>
      <c r="U521" s="62"/>
      <c r="V521" s="62"/>
      <c r="W521" s="62"/>
      <c r="X521" s="63"/>
    </row>
    <row r="522" spans="1:24" ht="14.4" x14ac:dyDescent="0.2">
      <c r="A522" s="47" t="s">
        <v>697</v>
      </c>
      <c r="B522" s="47" t="s">
        <v>698</v>
      </c>
      <c r="C522" s="74" t="str">
        <f t="shared" si="17"/>
        <v>21375105 MUSEO DR. RAFAEL ANGEL CALDERON GUARDIA</v>
      </c>
      <c r="D522" s="47" t="s">
        <v>685</v>
      </c>
      <c r="E522" s="47" t="s">
        <v>198</v>
      </c>
      <c r="F522" s="47" t="s">
        <v>199</v>
      </c>
      <c r="G522" s="46">
        <v>1000000</v>
      </c>
      <c r="H522" s="46">
        <v>2000000</v>
      </c>
      <c r="I522" s="46">
        <v>2000000</v>
      </c>
      <c r="J522" s="46">
        <v>0</v>
      </c>
      <c r="K522" s="46">
        <v>0</v>
      </c>
      <c r="L522" s="46">
        <v>0</v>
      </c>
      <c r="M522" s="46">
        <v>1999999.03</v>
      </c>
      <c r="N522" s="46">
        <v>1991207.67</v>
      </c>
      <c r="O522" s="46">
        <v>0.97</v>
      </c>
      <c r="P522" s="78">
        <f t="shared" si="18"/>
        <v>0.99999951500000006</v>
      </c>
      <c r="Q522" s="61"/>
      <c r="R522" s="61"/>
      <c r="S522" s="62"/>
      <c r="T522" s="62"/>
      <c r="U522" s="62"/>
      <c r="V522" s="62"/>
      <c r="W522" s="62"/>
      <c r="X522" s="63"/>
    </row>
    <row r="523" spans="1:24" ht="14.4" x14ac:dyDescent="0.2">
      <c r="A523" s="47" t="s">
        <v>697</v>
      </c>
      <c r="B523" s="47" t="s">
        <v>698</v>
      </c>
      <c r="C523" s="74" t="str">
        <f t="shared" si="17"/>
        <v>21375105 MUSEO DR. RAFAEL ANGEL CALDERON GUARDIA</v>
      </c>
      <c r="D523" s="47" t="s">
        <v>685</v>
      </c>
      <c r="E523" s="47" t="s">
        <v>204</v>
      </c>
      <c r="F523" s="47" t="s">
        <v>205</v>
      </c>
      <c r="G523" s="46">
        <v>700000</v>
      </c>
      <c r="H523" s="46">
        <v>700000</v>
      </c>
      <c r="I523" s="46">
        <v>700000</v>
      </c>
      <c r="J523" s="46">
        <v>0</v>
      </c>
      <c r="K523" s="46">
        <v>0</v>
      </c>
      <c r="L523" s="46">
        <v>0</v>
      </c>
      <c r="M523" s="46">
        <v>575908.19999999995</v>
      </c>
      <c r="N523" s="46">
        <v>575908.19999999995</v>
      </c>
      <c r="O523" s="46">
        <v>124091.8</v>
      </c>
      <c r="P523" s="78">
        <f t="shared" si="18"/>
        <v>0.82272599999999996</v>
      </c>
      <c r="Q523" s="61"/>
      <c r="R523" s="61"/>
      <c r="S523" s="62"/>
      <c r="T523" s="62"/>
      <c r="U523" s="62"/>
      <c r="V523" s="62"/>
      <c r="W523" s="62"/>
      <c r="X523" s="63"/>
    </row>
    <row r="524" spans="1:24" ht="14.4" x14ac:dyDescent="0.2">
      <c r="A524" s="47" t="s">
        <v>697</v>
      </c>
      <c r="B524" s="47" t="s">
        <v>698</v>
      </c>
      <c r="C524" s="74" t="str">
        <f t="shared" si="17"/>
        <v>21375105 MUSEO DR. RAFAEL ANGEL CALDERON GUARDIA</v>
      </c>
      <c r="D524" s="47" t="s">
        <v>685</v>
      </c>
      <c r="E524" s="47" t="s">
        <v>206</v>
      </c>
      <c r="F524" s="47" t="s">
        <v>207</v>
      </c>
      <c r="G524" s="46">
        <v>60000</v>
      </c>
      <c r="H524" s="46">
        <v>60000</v>
      </c>
      <c r="I524" s="46">
        <v>60000</v>
      </c>
      <c r="J524" s="46">
        <v>0</v>
      </c>
      <c r="K524" s="46">
        <v>0</v>
      </c>
      <c r="L524" s="46">
        <v>0</v>
      </c>
      <c r="M524" s="46">
        <v>55288.639999999999</v>
      </c>
      <c r="N524" s="46">
        <v>55288.639999999999</v>
      </c>
      <c r="O524" s="46">
        <v>4711.3599999999997</v>
      </c>
      <c r="P524" s="78">
        <f t="shared" si="18"/>
        <v>0.92147733333333337</v>
      </c>
      <c r="Q524" s="61"/>
      <c r="R524" s="61"/>
      <c r="S524" s="62"/>
      <c r="T524" s="62"/>
      <c r="U524" s="62"/>
      <c r="V524" s="62"/>
      <c r="W524" s="62"/>
      <c r="X524" s="63"/>
    </row>
    <row r="525" spans="1:24" ht="14.4" x14ac:dyDescent="0.2">
      <c r="A525" s="47" t="s">
        <v>697</v>
      </c>
      <c r="B525" s="47" t="s">
        <v>698</v>
      </c>
      <c r="C525" s="74" t="str">
        <f t="shared" si="17"/>
        <v>21375105 MUSEO DR. RAFAEL ANGEL CALDERON GUARDIA</v>
      </c>
      <c r="D525" s="47" t="s">
        <v>685</v>
      </c>
      <c r="E525" s="47" t="s">
        <v>208</v>
      </c>
      <c r="F525" s="47" t="s">
        <v>209</v>
      </c>
      <c r="G525" s="46">
        <v>82308491</v>
      </c>
      <c r="H525" s="46">
        <v>82308491</v>
      </c>
      <c r="I525" s="46">
        <v>82308491</v>
      </c>
      <c r="J525" s="46">
        <v>0</v>
      </c>
      <c r="K525" s="46">
        <v>0</v>
      </c>
      <c r="L525" s="46">
        <v>0</v>
      </c>
      <c r="M525" s="46">
        <v>74782530.069999993</v>
      </c>
      <c r="N525" s="46">
        <v>74559505.790000007</v>
      </c>
      <c r="O525" s="46">
        <v>7525960.9299999997</v>
      </c>
      <c r="P525" s="78">
        <f t="shared" si="18"/>
        <v>0.90856397877589556</v>
      </c>
      <c r="Q525" s="61"/>
      <c r="R525" s="61"/>
      <c r="S525" s="62"/>
      <c r="T525" s="62"/>
      <c r="U525" s="62"/>
      <c r="V525" s="62"/>
      <c r="W525" s="62"/>
      <c r="X525" s="63"/>
    </row>
    <row r="526" spans="1:24" ht="14.4" x14ac:dyDescent="0.2">
      <c r="A526" s="47" t="s">
        <v>697</v>
      </c>
      <c r="B526" s="47" t="s">
        <v>698</v>
      </c>
      <c r="C526" s="74" t="str">
        <f t="shared" si="17"/>
        <v>21375105 MUSEO DR. RAFAEL ANGEL CALDERON GUARDIA</v>
      </c>
      <c r="D526" s="47" t="s">
        <v>685</v>
      </c>
      <c r="E526" s="47" t="s">
        <v>220</v>
      </c>
      <c r="F526" s="47" t="s">
        <v>221</v>
      </c>
      <c r="G526" s="46">
        <v>82000000</v>
      </c>
      <c r="H526" s="46">
        <v>82000000</v>
      </c>
      <c r="I526" s="46">
        <v>82000000</v>
      </c>
      <c r="J526" s="46">
        <v>0</v>
      </c>
      <c r="K526" s="46">
        <v>0</v>
      </c>
      <c r="L526" s="46">
        <v>0</v>
      </c>
      <c r="M526" s="46">
        <v>74481937.010000005</v>
      </c>
      <c r="N526" s="46">
        <v>74258912.730000004</v>
      </c>
      <c r="O526" s="46">
        <v>7518062.9900000002</v>
      </c>
      <c r="P526" s="78">
        <f t="shared" si="18"/>
        <v>0.90831630500000005</v>
      </c>
      <c r="Q526" s="61"/>
      <c r="R526" s="61"/>
      <c r="S526" s="62"/>
      <c r="T526" s="62"/>
      <c r="U526" s="62"/>
      <c r="V526" s="62"/>
      <c r="W526" s="62"/>
      <c r="X526" s="63"/>
    </row>
    <row r="527" spans="1:24" ht="14.4" x14ac:dyDescent="0.2">
      <c r="A527" s="47" t="s">
        <v>697</v>
      </c>
      <c r="B527" s="47" t="s">
        <v>698</v>
      </c>
      <c r="C527" s="74" t="str">
        <f t="shared" si="17"/>
        <v>21375105 MUSEO DR. RAFAEL ANGEL CALDERON GUARDIA</v>
      </c>
      <c r="D527" s="47" t="s">
        <v>685</v>
      </c>
      <c r="E527" s="47" t="s">
        <v>222</v>
      </c>
      <c r="F527" s="47" t="s">
        <v>223</v>
      </c>
      <c r="G527" s="46">
        <v>308491</v>
      </c>
      <c r="H527" s="46">
        <v>308491</v>
      </c>
      <c r="I527" s="46">
        <v>308491</v>
      </c>
      <c r="J527" s="46">
        <v>0</v>
      </c>
      <c r="K527" s="46">
        <v>0</v>
      </c>
      <c r="L527" s="46">
        <v>0</v>
      </c>
      <c r="M527" s="46">
        <v>300593.06</v>
      </c>
      <c r="N527" s="46">
        <v>300593.06</v>
      </c>
      <c r="O527" s="46">
        <v>7897.94</v>
      </c>
      <c r="P527" s="78">
        <f t="shared" si="18"/>
        <v>0.97439815099954297</v>
      </c>
      <c r="Q527" s="61"/>
      <c r="R527" s="61"/>
      <c r="S527" s="62"/>
      <c r="T527" s="62"/>
      <c r="U527" s="62"/>
      <c r="V527" s="62"/>
      <c r="W527" s="62"/>
      <c r="X527" s="63"/>
    </row>
    <row r="528" spans="1:24" ht="14.4" x14ac:dyDescent="0.2">
      <c r="A528" s="47" t="s">
        <v>697</v>
      </c>
      <c r="B528" s="47" t="s">
        <v>698</v>
      </c>
      <c r="C528" s="74" t="str">
        <f t="shared" si="17"/>
        <v>21375105 MUSEO DR. RAFAEL ANGEL CALDERON GUARDIA</v>
      </c>
      <c r="D528" s="47" t="s">
        <v>685</v>
      </c>
      <c r="E528" s="47" t="s">
        <v>224</v>
      </c>
      <c r="F528" s="47" t="s">
        <v>225</v>
      </c>
      <c r="G528" s="46">
        <v>850000</v>
      </c>
      <c r="H528" s="46">
        <v>1750000</v>
      </c>
      <c r="I528" s="46">
        <v>1750000</v>
      </c>
      <c r="J528" s="46">
        <v>0</v>
      </c>
      <c r="K528" s="46">
        <v>0</v>
      </c>
      <c r="L528" s="46">
        <v>0</v>
      </c>
      <c r="M528" s="46">
        <v>1575594.83</v>
      </c>
      <c r="N528" s="46">
        <v>1575025.31</v>
      </c>
      <c r="O528" s="46">
        <v>174405.17</v>
      </c>
      <c r="P528" s="78">
        <f t="shared" si="18"/>
        <v>0.90033990285714294</v>
      </c>
      <c r="Q528" s="61"/>
      <c r="R528" s="61"/>
      <c r="S528" s="62"/>
      <c r="T528" s="62"/>
      <c r="U528" s="62"/>
      <c r="V528" s="62"/>
      <c r="W528" s="62"/>
      <c r="X528" s="63"/>
    </row>
    <row r="529" spans="1:24" ht="14.4" x14ac:dyDescent="0.2">
      <c r="A529" s="47" t="s">
        <v>697</v>
      </c>
      <c r="B529" s="47" t="s">
        <v>698</v>
      </c>
      <c r="C529" s="74" t="str">
        <f t="shared" si="17"/>
        <v>21375105 MUSEO DR. RAFAEL ANGEL CALDERON GUARDIA</v>
      </c>
      <c r="D529" s="47" t="s">
        <v>685</v>
      </c>
      <c r="E529" s="47" t="s">
        <v>226</v>
      </c>
      <c r="F529" s="47" t="s">
        <v>227</v>
      </c>
      <c r="G529" s="46">
        <v>50000</v>
      </c>
      <c r="H529" s="46">
        <v>50000</v>
      </c>
      <c r="I529" s="46">
        <v>50000</v>
      </c>
      <c r="J529" s="46">
        <v>0</v>
      </c>
      <c r="K529" s="46">
        <v>0</v>
      </c>
      <c r="L529" s="46">
        <v>0</v>
      </c>
      <c r="M529" s="46">
        <v>34994.83</v>
      </c>
      <c r="N529" s="46">
        <v>34425.31</v>
      </c>
      <c r="O529" s="46">
        <v>15005.17</v>
      </c>
      <c r="P529" s="78">
        <f t="shared" si="18"/>
        <v>0.69989659999999998</v>
      </c>
      <c r="Q529" s="61"/>
      <c r="R529" s="61"/>
      <c r="S529" s="62"/>
      <c r="T529" s="62"/>
      <c r="U529" s="62"/>
      <c r="V529" s="62"/>
      <c r="W529" s="62"/>
      <c r="X529" s="63"/>
    </row>
    <row r="530" spans="1:24" ht="14.4" x14ac:dyDescent="0.2">
      <c r="A530" s="47" t="s">
        <v>697</v>
      </c>
      <c r="B530" s="47" t="s">
        <v>698</v>
      </c>
      <c r="C530" s="74" t="str">
        <f t="shared" si="17"/>
        <v>21375105 MUSEO DR. RAFAEL ANGEL CALDERON GUARDIA</v>
      </c>
      <c r="D530" s="47" t="s">
        <v>685</v>
      </c>
      <c r="E530" s="47" t="s">
        <v>228</v>
      </c>
      <c r="F530" s="47" t="s">
        <v>229</v>
      </c>
      <c r="G530" s="46">
        <v>800000</v>
      </c>
      <c r="H530" s="46">
        <v>1700000</v>
      </c>
      <c r="I530" s="46">
        <v>1700000</v>
      </c>
      <c r="J530" s="46">
        <v>0</v>
      </c>
      <c r="K530" s="46">
        <v>0</v>
      </c>
      <c r="L530" s="46">
        <v>0</v>
      </c>
      <c r="M530" s="46">
        <v>1540600</v>
      </c>
      <c r="N530" s="46">
        <v>1540600</v>
      </c>
      <c r="O530" s="46">
        <v>159400</v>
      </c>
      <c r="P530" s="78">
        <f t="shared" si="18"/>
        <v>0.90623529411764703</v>
      </c>
      <c r="Q530" s="61"/>
      <c r="R530" s="61"/>
      <c r="S530" s="62"/>
      <c r="T530" s="62"/>
      <c r="U530" s="62"/>
      <c r="V530" s="62"/>
      <c r="W530" s="62"/>
      <c r="X530" s="63"/>
    </row>
    <row r="531" spans="1:24" ht="14.4" x14ac:dyDescent="0.2">
      <c r="A531" s="47" t="s">
        <v>697</v>
      </c>
      <c r="B531" s="47" t="s">
        <v>698</v>
      </c>
      <c r="C531" s="74" t="str">
        <f t="shared" si="17"/>
        <v>21375105 MUSEO DR. RAFAEL ANGEL CALDERON GUARDIA</v>
      </c>
      <c r="D531" s="47" t="s">
        <v>685</v>
      </c>
      <c r="E531" s="47" t="s">
        <v>234</v>
      </c>
      <c r="F531" s="47" t="s">
        <v>235</v>
      </c>
      <c r="G531" s="46">
        <v>6000000</v>
      </c>
      <c r="H531" s="46">
        <v>3990000</v>
      </c>
      <c r="I531" s="46">
        <v>3990000</v>
      </c>
      <c r="J531" s="46">
        <v>0</v>
      </c>
      <c r="K531" s="46">
        <v>0</v>
      </c>
      <c r="L531" s="46">
        <v>0</v>
      </c>
      <c r="M531" s="46">
        <v>3988328.84</v>
      </c>
      <c r="N531" s="46">
        <v>3936657.68</v>
      </c>
      <c r="O531" s="46">
        <v>1671.16</v>
      </c>
      <c r="P531" s="78">
        <f t="shared" si="18"/>
        <v>0.99958116290726817</v>
      </c>
      <c r="Q531" s="61"/>
      <c r="R531" s="61"/>
      <c r="S531" s="62"/>
      <c r="T531" s="62"/>
      <c r="U531" s="62"/>
      <c r="V531" s="62"/>
      <c r="W531" s="62"/>
      <c r="X531" s="63"/>
    </row>
    <row r="532" spans="1:24" ht="14.4" x14ac:dyDescent="0.2">
      <c r="A532" s="47" t="s">
        <v>697</v>
      </c>
      <c r="B532" s="47" t="s">
        <v>698</v>
      </c>
      <c r="C532" s="74" t="str">
        <f t="shared" si="17"/>
        <v>21375105 MUSEO DR. RAFAEL ANGEL CALDERON GUARDIA</v>
      </c>
      <c r="D532" s="47" t="s">
        <v>685</v>
      </c>
      <c r="E532" s="47" t="s">
        <v>236</v>
      </c>
      <c r="F532" s="47" t="s">
        <v>237</v>
      </c>
      <c r="G532" s="46">
        <v>6000000</v>
      </c>
      <c r="H532" s="46">
        <v>3990000</v>
      </c>
      <c r="I532" s="46">
        <v>3990000</v>
      </c>
      <c r="J532" s="46">
        <v>0</v>
      </c>
      <c r="K532" s="46">
        <v>0</v>
      </c>
      <c r="L532" s="46">
        <v>0</v>
      </c>
      <c r="M532" s="46">
        <v>3988328.84</v>
      </c>
      <c r="N532" s="46">
        <v>3936657.68</v>
      </c>
      <c r="O532" s="46">
        <v>1671.16</v>
      </c>
      <c r="P532" s="78">
        <f t="shared" si="18"/>
        <v>0.99958116290726817</v>
      </c>
      <c r="Q532" s="61"/>
      <c r="R532" s="61"/>
      <c r="S532" s="62"/>
      <c r="T532" s="62"/>
      <c r="U532" s="62"/>
      <c r="V532" s="62"/>
      <c r="W532" s="62"/>
      <c r="X532" s="63"/>
    </row>
    <row r="533" spans="1:24" ht="14.4" x14ac:dyDescent="0.2">
      <c r="A533" s="47" t="s">
        <v>697</v>
      </c>
      <c r="B533" s="47" t="s">
        <v>698</v>
      </c>
      <c r="C533" s="74" t="str">
        <f t="shared" si="17"/>
        <v>21375105 MUSEO DR. RAFAEL ANGEL CALDERON GUARDIA</v>
      </c>
      <c r="D533" s="47" t="s">
        <v>685</v>
      </c>
      <c r="E533" s="47" t="s">
        <v>246</v>
      </c>
      <c r="F533" s="47" t="s">
        <v>247</v>
      </c>
      <c r="G533" s="46">
        <v>850000</v>
      </c>
      <c r="H533" s="46">
        <v>850000</v>
      </c>
      <c r="I533" s="46">
        <v>850000</v>
      </c>
      <c r="J533" s="46">
        <v>0</v>
      </c>
      <c r="K533" s="46">
        <v>0</v>
      </c>
      <c r="L533" s="46">
        <v>0</v>
      </c>
      <c r="M533" s="46">
        <v>827612</v>
      </c>
      <c r="N533" s="46">
        <v>827612</v>
      </c>
      <c r="O533" s="46">
        <v>22388</v>
      </c>
      <c r="P533" s="78">
        <f t="shared" si="18"/>
        <v>0.97366117647058825</v>
      </c>
      <c r="Q533" s="61"/>
      <c r="R533" s="61"/>
      <c r="S533" s="62"/>
      <c r="T533" s="62"/>
      <c r="U533" s="62"/>
      <c r="V533" s="62"/>
      <c r="W533" s="62"/>
      <c r="X533" s="63"/>
    </row>
    <row r="534" spans="1:24" ht="14.4" x14ac:dyDescent="0.2">
      <c r="A534" s="47" t="s">
        <v>697</v>
      </c>
      <c r="B534" s="47" t="s">
        <v>698</v>
      </c>
      <c r="C534" s="74" t="str">
        <f t="shared" si="17"/>
        <v>21375105 MUSEO DR. RAFAEL ANGEL CALDERON GUARDIA</v>
      </c>
      <c r="D534" s="47" t="s">
        <v>685</v>
      </c>
      <c r="E534" s="47" t="s">
        <v>254</v>
      </c>
      <c r="F534" s="47" t="s">
        <v>255</v>
      </c>
      <c r="G534" s="46">
        <v>800000</v>
      </c>
      <c r="H534" s="46">
        <v>800000</v>
      </c>
      <c r="I534" s="46">
        <v>800000</v>
      </c>
      <c r="J534" s="46">
        <v>0</v>
      </c>
      <c r="K534" s="46">
        <v>0</v>
      </c>
      <c r="L534" s="46">
        <v>0</v>
      </c>
      <c r="M534" s="46">
        <v>799362</v>
      </c>
      <c r="N534" s="46">
        <v>799362</v>
      </c>
      <c r="O534" s="46">
        <v>638</v>
      </c>
      <c r="P534" s="78">
        <f t="shared" si="18"/>
        <v>0.99920249999999999</v>
      </c>
      <c r="Q534" s="61"/>
      <c r="R534" s="61"/>
      <c r="S534" s="62"/>
      <c r="T534" s="62"/>
      <c r="U534" s="62"/>
      <c r="V534" s="62"/>
      <c r="W534" s="62"/>
      <c r="X534" s="63"/>
    </row>
    <row r="535" spans="1:24" ht="14.4" x14ac:dyDescent="0.2">
      <c r="A535" s="47" t="s">
        <v>697</v>
      </c>
      <c r="B535" s="47" t="s">
        <v>698</v>
      </c>
      <c r="C535" s="74" t="str">
        <f t="shared" si="17"/>
        <v>21375105 MUSEO DR. RAFAEL ANGEL CALDERON GUARDIA</v>
      </c>
      <c r="D535" s="47" t="s">
        <v>685</v>
      </c>
      <c r="E535" s="47" t="s">
        <v>262</v>
      </c>
      <c r="F535" s="47" t="s">
        <v>263</v>
      </c>
      <c r="G535" s="46">
        <v>50000</v>
      </c>
      <c r="H535" s="46">
        <v>50000</v>
      </c>
      <c r="I535" s="46">
        <v>50000</v>
      </c>
      <c r="J535" s="46">
        <v>0</v>
      </c>
      <c r="K535" s="46">
        <v>0</v>
      </c>
      <c r="L535" s="46">
        <v>0</v>
      </c>
      <c r="M535" s="46">
        <v>28250</v>
      </c>
      <c r="N535" s="46">
        <v>28250</v>
      </c>
      <c r="O535" s="46">
        <v>21750</v>
      </c>
      <c r="P535" s="78">
        <f t="shared" si="18"/>
        <v>0.56499999999999995</v>
      </c>
      <c r="Q535" s="61"/>
      <c r="R535" s="61"/>
      <c r="S535" s="62"/>
      <c r="T535" s="62"/>
      <c r="U535" s="62"/>
      <c r="V535" s="62"/>
      <c r="W535" s="62"/>
      <c r="X535" s="63"/>
    </row>
    <row r="536" spans="1:24" ht="14.4" x14ac:dyDescent="0.2">
      <c r="A536" s="47" t="s">
        <v>697</v>
      </c>
      <c r="B536" s="47" t="s">
        <v>698</v>
      </c>
      <c r="C536" s="74" t="str">
        <f t="shared" si="17"/>
        <v>21375105 MUSEO DR. RAFAEL ANGEL CALDERON GUARDIA</v>
      </c>
      <c r="D536" s="47" t="s">
        <v>685</v>
      </c>
      <c r="E536" s="47" t="s">
        <v>278</v>
      </c>
      <c r="F536" s="47" t="s">
        <v>279</v>
      </c>
      <c r="G536" s="46">
        <v>2471934</v>
      </c>
      <c r="H536" s="46">
        <v>2471934</v>
      </c>
      <c r="I536" s="46">
        <v>2471934</v>
      </c>
      <c r="J536" s="46">
        <v>0</v>
      </c>
      <c r="K536" s="46">
        <v>0</v>
      </c>
      <c r="L536" s="46">
        <v>0</v>
      </c>
      <c r="M536" s="46">
        <v>2464668.11</v>
      </c>
      <c r="N536" s="46">
        <v>2428022.11</v>
      </c>
      <c r="O536" s="46">
        <v>7265.89</v>
      </c>
      <c r="P536" s="78">
        <f t="shared" si="18"/>
        <v>0.99706064563212438</v>
      </c>
      <c r="Q536" s="61"/>
      <c r="R536" s="61"/>
      <c r="S536" s="62"/>
      <c r="T536" s="62"/>
      <c r="U536" s="62"/>
      <c r="V536" s="62"/>
      <c r="W536" s="62"/>
      <c r="X536" s="63"/>
    </row>
    <row r="537" spans="1:24" ht="14.4" x14ac:dyDescent="0.2">
      <c r="A537" s="47" t="s">
        <v>697</v>
      </c>
      <c r="B537" s="47" t="s">
        <v>698</v>
      </c>
      <c r="C537" s="74" t="str">
        <f t="shared" si="17"/>
        <v>21375105 MUSEO DR. RAFAEL ANGEL CALDERON GUARDIA</v>
      </c>
      <c r="D537" s="47" t="s">
        <v>685</v>
      </c>
      <c r="E537" s="47" t="s">
        <v>280</v>
      </c>
      <c r="F537" s="47" t="s">
        <v>281</v>
      </c>
      <c r="G537" s="46">
        <v>400000</v>
      </c>
      <c r="H537" s="46">
        <v>825000</v>
      </c>
      <c r="I537" s="46">
        <v>825000</v>
      </c>
      <c r="J537" s="46">
        <v>0</v>
      </c>
      <c r="K537" s="46">
        <v>0</v>
      </c>
      <c r="L537" s="46">
        <v>0</v>
      </c>
      <c r="M537" s="46">
        <v>823444</v>
      </c>
      <c r="N537" s="46">
        <v>786798</v>
      </c>
      <c r="O537" s="46">
        <v>1556</v>
      </c>
      <c r="P537" s="78">
        <f t="shared" si="18"/>
        <v>0.99811393939393944</v>
      </c>
      <c r="Q537" s="61"/>
      <c r="R537" s="61"/>
      <c r="S537" s="62"/>
      <c r="T537" s="62"/>
      <c r="U537" s="62"/>
      <c r="V537" s="62"/>
      <c r="W537" s="62"/>
      <c r="X537" s="63"/>
    </row>
    <row r="538" spans="1:24" ht="14.4" x14ac:dyDescent="0.2">
      <c r="A538" s="47" t="s">
        <v>697</v>
      </c>
      <c r="B538" s="47" t="s">
        <v>698</v>
      </c>
      <c r="C538" s="74" t="str">
        <f t="shared" si="17"/>
        <v>21375105 MUSEO DR. RAFAEL ANGEL CALDERON GUARDIA</v>
      </c>
      <c r="D538" s="47" t="s">
        <v>685</v>
      </c>
      <c r="E538" s="47" t="s">
        <v>282</v>
      </c>
      <c r="F538" s="47" t="s">
        <v>283</v>
      </c>
      <c r="G538" s="46">
        <v>400000</v>
      </c>
      <c r="H538" s="46">
        <v>400000</v>
      </c>
      <c r="I538" s="46">
        <v>400000</v>
      </c>
      <c r="J538" s="46">
        <v>0</v>
      </c>
      <c r="K538" s="46">
        <v>0</v>
      </c>
      <c r="L538" s="46">
        <v>0</v>
      </c>
      <c r="M538" s="46">
        <v>400000</v>
      </c>
      <c r="N538" s="46">
        <v>363354</v>
      </c>
      <c r="O538" s="46">
        <v>0</v>
      </c>
      <c r="P538" s="78">
        <f t="shared" si="18"/>
        <v>1</v>
      </c>
      <c r="Q538" s="61"/>
      <c r="R538" s="61"/>
      <c r="S538" s="62"/>
      <c r="T538" s="62"/>
      <c r="U538" s="62"/>
      <c r="V538" s="62"/>
      <c r="W538" s="62"/>
      <c r="X538" s="63"/>
    </row>
    <row r="539" spans="1:24" ht="14.4" x14ac:dyDescent="0.2">
      <c r="A539" s="47" t="s">
        <v>697</v>
      </c>
      <c r="B539" s="47" t="s">
        <v>698</v>
      </c>
      <c r="C539" s="74" t="str">
        <f t="shared" si="17"/>
        <v>21375105 MUSEO DR. RAFAEL ANGEL CALDERON GUARDIA</v>
      </c>
      <c r="D539" s="47" t="s">
        <v>685</v>
      </c>
      <c r="E539" s="47" t="s">
        <v>286</v>
      </c>
      <c r="F539" s="47" t="s">
        <v>287</v>
      </c>
      <c r="G539" s="46">
        <v>0</v>
      </c>
      <c r="H539" s="46">
        <v>425000</v>
      </c>
      <c r="I539" s="46">
        <v>425000</v>
      </c>
      <c r="J539" s="46">
        <v>0</v>
      </c>
      <c r="K539" s="46">
        <v>0</v>
      </c>
      <c r="L539" s="46">
        <v>0</v>
      </c>
      <c r="M539" s="46">
        <v>423444</v>
      </c>
      <c r="N539" s="46">
        <v>423444</v>
      </c>
      <c r="O539" s="46">
        <v>1556</v>
      </c>
      <c r="P539" s="78">
        <f t="shared" si="18"/>
        <v>0.99633882352941172</v>
      </c>
      <c r="Q539" s="61"/>
      <c r="R539" s="61"/>
      <c r="S539" s="62"/>
      <c r="T539" s="62"/>
      <c r="U539" s="62"/>
      <c r="V539" s="62"/>
      <c r="W539" s="62"/>
      <c r="X539" s="63"/>
    </row>
    <row r="540" spans="1:24" ht="14.4" x14ac:dyDescent="0.2">
      <c r="A540" s="47" t="s">
        <v>697</v>
      </c>
      <c r="B540" s="47" t="s">
        <v>698</v>
      </c>
      <c r="C540" s="74" t="str">
        <f t="shared" si="17"/>
        <v>21375105 MUSEO DR. RAFAEL ANGEL CALDERON GUARDIA</v>
      </c>
      <c r="D540" s="47" t="s">
        <v>685</v>
      </c>
      <c r="E540" s="47" t="s">
        <v>296</v>
      </c>
      <c r="F540" s="47" t="s">
        <v>297</v>
      </c>
      <c r="G540" s="46">
        <v>471934</v>
      </c>
      <c r="H540" s="46">
        <v>771934</v>
      </c>
      <c r="I540" s="46">
        <v>771934</v>
      </c>
      <c r="J540" s="46">
        <v>0</v>
      </c>
      <c r="K540" s="46">
        <v>0</v>
      </c>
      <c r="L540" s="46">
        <v>0</v>
      </c>
      <c r="M540" s="46">
        <v>770992.4</v>
      </c>
      <c r="N540" s="46">
        <v>770992.4</v>
      </c>
      <c r="O540" s="46">
        <v>941.6</v>
      </c>
      <c r="P540" s="78">
        <f t="shared" si="18"/>
        <v>0.9987802065979734</v>
      </c>
      <c r="Q540" s="61"/>
      <c r="R540" s="61"/>
      <c r="S540" s="62"/>
      <c r="T540" s="62"/>
      <c r="U540" s="62"/>
      <c r="V540" s="62"/>
      <c r="W540" s="62"/>
      <c r="X540" s="63"/>
    </row>
    <row r="541" spans="1:24" ht="14.4" x14ac:dyDescent="0.2">
      <c r="A541" s="47" t="s">
        <v>697</v>
      </c>
      <c r="B541" s="47" t="s">
        <v>698</v>
      </c>
      <c r="C541" s="74" t="str">
        <f t="shared" si="17"/>
        <v>21375105 MUSEO DR. RAFAEL ANGEL CALDERON GUARDIA</v>
      </c>
      <c r="D541" s="47" t="s">
        <v>685</v>
      </c>
      <c r="E541" s="47" t="s">
        <v>304</v>
      </c>
      <c r="F541" s="47" t="s">
        <v>305</v>
      </c>
      <c r="G541" s="46">
        <v>321934</v>
      </c>
      <c r="H541" s="46">
        <v>621934</v>
      </c>
      <c r="I541" s="46">
        <v>621934</v>
      </c>
      <c r="J541" s="46">
        <v>0</v>
      </c>
      <c r="K541" s="46">
        <v>0</v>
      </c>
      <c r="L541" s="46">
        <v>0</v>
      </c>
      <c r="M541" s="46">
        <v>621542.39</v>
      </c>
      <c r="N541" s="46">
        <v>621542.39</v>
      </c>
      <c r="O541" s="46">
        <v>391.61</v>
      </c>
      <c r="P541" s="78">
        <f t="shared" si="18"/>
        <v>0.99937033511594475</v>
      </c>
      <c r="Q541" s="61"/>
      <c r="R541" s="61"/>
      <c r="S541" s="62"/>
      <c r="T541" s="62"/>
      <c r="U541" s="62"/>
      <c r="V541" s="62"/>
      <c r="W541" s="62"/>
      <c r="X541" s="63"/>
    </row>
    <row r="542" spans="1:24" ht="14.4" x14ac:dyDescent="0.2">
      <c r="A542" s="47" t="s">
        <v>697</v>
      </c>
      <c r="B542" s="47" t="s">
        <v>698</v>
      </c>
      <c r="C542" s="74" t="str">
        <f t="shared" si="17"/>
        <v>21375105 MUSEO DR. RAFAEL ANGEL CALDERON GUARDIA</v>
      </c>
      <c r="D542" s="47" t="s">
        <v>685</v>
      </c>
      <c r="E542" s="47" t="s">
        <v>310</v>
      </c>
      <c r="F542" s="47" t="s">
        <v>311</v>
      </c>
      <c r="G542" s="46">
        <v>150000</v>
      </c>
      <c r="H542" s="46">
        <v>150000</v>
      </c>
      <c r="I542" s="46">
        <v>150000</v>
      </c>
      <c r="J542" s="46">
        <v>0</v>
      </c>
      <c r="K542" s="46">
        <v>0</v>
      </c>
      <c r="L542" s="46">
        <v>0</v>
      </c>
      <c r="M542" s="46">
        <v>149450.01</v>
      </c>
      <c r="N542" s="46">
        <v>149450.01</v>
      </c>
      <c r="O542" s="46">
        <v>549.99</v>
      </c>
      <c r="P542" s="78">
        <f t="shared" si="18"/>
        <v>0.99633340000000004</v>
      </c>
      <c r="Q542" s="61"/>
      <c r="R542" s="61"/>
      <c r="S542" s="62"/>
      <c r="T542" s="62"/>
      <c r="U542" s="62"/>
      <c r="V542" s="62"/>
      <c r="W542" s="62"/>
      <c r="X542" s="63"/>
    </row>
    <row r="543" spans="1:24" ht="14.4" x14ac:dyDescent="0.2">
      <c r="A543" s="47" t="s">
        <v>697</v>
      </c>
      <c r="B543" s="47" t="s">
        <v>698</v>
      </c>
      <c r="C543" s="74" t="str">
        <f t="shared" si="17"/>
        <v>21375105 MUSEO DR. RAFAEL ANGEL CALDERON GUARDIA</v>
      </c>
      <c r="D543" s="47" t="s">
        <v>685</v>
      </c>
      <c r="E543" s="47" t="s">
        <v>318</v>
      </c>
      <c r="F543" s="47" t="s">
        <v>319</v>
      </c>
      <c r="G543" s="46">
        <v>1600000</v>
      </c>
      <c r="H543" s="46">
        <v>875000</v>
      </c>
      <c r="I543" s="46">
        <v>875000</v>
      </c>
      <c r="J543" s="46">
        <v>0</v>
      </c>
      <c r="K543" s="46">
        <v>0</v>
      </c>
      <c r="L543" s="46">
        <v>0</v>
      </c>
      <c r="M543" s="46">
        <v>870231.71</v>
      </c>
      <c r="N543" s="46">
        <v>870231.71</v>
      </c>
      <c r="O543" s="46">
        <v>4768.29</v>
      </c>
      <c r="P543" s="78">
        <f t="shared" si="18"/>
        <v>0.9945505257142857</v>
      </c>
      <c r="Q543" s="61"/>
      <c r="R543" s="61"/>
      <c r="S543" s="62"/>
      <c r="T543" s="62"/>
      <c r="U543" s="62"/>
      <c r="V543" s="62"/>
      <c r="W543" s="62"/>
      <c r="X543" s="63"/>
    </row>
    <row r="544" spans="1:24" ht="14.4" x14ac:dyDescent="0.2">
      <c r="A544" s="47" t="s">
        <v>697</v>
      </c>
      <c r="B544" s="47" t="s">
        <v>698</v>
      </c>
      <c r="C544" s="74" t="str">
        <f t="shared" si="17"/>
        <v>21375105 MUSEO DR. RAFAEL ANGEL CALDERON GUARDIA</v>
      </c>
      <c r="D544" s="47" t="s">
        <v>685</v>
      </c>
      <c r="E544" s="47" t="s">
        <v>320</v>
      </c>
      <c r="F544" s="47" t="s">
        <v>321</v>
      </c>
      <c r="G544" s="46">
        <v>250000</v>
      </c>
      <c r="H544" s="46">
        <v>75000</v>
      </c>
      <c r="I544" s="46">
        <v>75000</v>
      </c>
      <c r="J544" s="46">
        <v>0</v>
      </c>
      <c r="K544" s="46">
        <v>0</v>
      </c>
      <c r="L544" s="46">
        <v>0</v>
      </c>
      <c r="M544" s="46">
        <v>75000</v>
      </c>
      <c r="N544" s="46">
        <v>75000</v>
      </c>
      <c r="O544" s="46">
        <v>0</v>
      </c>
      <c r="P544" s="78">
        <f t="shared" si="18"/>
        <v>1</v>
      </c>
      <c r="Q544" s="61"/>
      <c r="R544" s="61"/>
      <c r="S544" s="62"/>
      <c r="T544" s="62"/>
      <c r="U544" s="62"/>
      <c r="V544" s="62"/>
      <c r="W544" s="62"/>
      <c r="X544" s="63"/>
    </row>
    <row r="545" spans="1:24" ht="14.4" x14ac:dyDescent="0.2">
      <c r="A545" s="47" t="s">
        <v>697</v>
      </c>
      <c r="B545" s="47" t="s">
        <v>698</v>
      </c>
      <c r="C545" s="75" t="str">
        <f t="shared" si="17"/>
        <v>21375105 MUSEO DR. RAFAEL ANGEL CALDERON GUARDIA</v>
      </c>
      <c r="D545" s="47" t="s">
        <v>685</v>
      </c>
      <c r="E545" s="47" t="s">
        <v>324</v>
      </c>
      <c r="F545" s="47" t="s">
        <v>325</v>
      </c>
      <c r="G545" s="46">
        <v>600000</v>
      </c>
      <c r="H545" s="46">
        <v>300000</v>
      </c>
      <c r="I545" s="46">
        <v>300000</v>
      </c>
      <c r="J545" s="46">
        <v>0</v>
      </c>
      <c r="K545" s="46">
        <v>0</v>
      </c>
      <c r="L545" s="46">
        <v>0</v>
      </c>
      <c r="M545" s="46">
        <v>295304.5</v>
      </c>
      <c r="N545" s="46">
        <v>295304.5</v>
      </c>
      <c r="O545" s="46">
        <v>4695.5</v>
      </c>
      <c r="P545" s="78">
        <f t="shared" si="18"/>
        <v>0.98434833333333338</v>
      </c>
      <c r="Q545" s="61"/>
      <c r="R545" s="61"/>
      <c r="S545" s="62"/>
      <c r="T545" s="62"/>
      <c r="U545" s="62"/>
      <c r="V545" s="62"/>
      <c r="W545" s="62"/>
      <c r="X545" s="63"/>
    </row>
    <row r="546" spans="1:24" ht="14.4" x14ac:dyDescent="0.2">
      <c r="A546" s="47" t="s">
        <v>697</v>
      </c>
      <c r="B546" s="47" t="s">
        <v>698</v>
      </c>
      <c r="C546" s="74" t="str">
        <f t="shared" si="17"/>
        <v>21375105 MUSEO DR. RAFAEL ANGEL CALDERON GUARDIA</v>
      </c>
      <c r="D546" s="47" t="s">
        <v>685</v>
      </c>
      <c r="E546" s="47" t="s">
        <v>328</v>
      </c>
      <c r="F546" s="47" t="s">
        <v>329</v>
      </c>
      <c r="G546" s="46">
        <v>750000</v>
      </c>
      <c r="H546" s="46">
        <v>500000</v>
      </c>
      <c r="I546" s="46">
        <v>500000</v>
      </c>
      <c r="J546" s="46">
        <v>0</v>
      </c>
      <c r="K546" s="46">
        <v>0</v>
      </c>
      <c r="L546" s="46">
        <v>0</v>
      </c>
      <c r="M546" s="46">
        <v>499927.21</v>
      </c>
      <c r="N546" s="46">
        <v>499927.21</v>
      </c>
      <c r="O546" s="46">
        <v>72.790000000000006</v>
      </c>
      <c r="P546" s="78">
        <f t="shared" si="18"/>
        <v>0.99985442000000002</v>
      </c>
      <c r="Q546" s="61"/>
      <c r="R546" s="61"/>
      <c r="S546" s="62"/>
      <c r="T546" s="62"/>
      <c r="U546" s="62"/>
      <c r="V546" s="62"/>
      <c r="W546" s="62"/>
      <c r="X546" s="63"/>
    </row>
    <row r="547" spans="1:24" ht="14.4" x14ac:dyDescent="0.2">
      <c r="A547" s="47" t="s">
        <v>697</v>
      </c>
      <c r="B547" s="47" t="s">
        <v>698</v>
      </c>
      <c r="C547" s="74" t="str">
        <f t="shared" si="17"/>
        <v>21375105 MUSEO DR. RAFAEL ANGEL CALDERON GUARDIA</v>
      </c>
      <c r="D547" s="47" t="s">
        <v>685</v>
      </c>
      <c r="E547" s="47" t="s">
        <v>372</v>
      </c>
      <c r="F547" s="47" t="s">
        <v>373</v>
      </c>
      <c r="G547" s="46">
        <v>3492297</v>
      </c>
      <c r="H547" s="46">
        <v>3779358</v>
      </c>
      <c r="I547" s="46">
        <v>3779358</v>
      </c>
      <c r="J547" s="46">
        <v>0</v>
      </c>
      <c r="K547" s="46">
        <v>0</v>
      </c>
      <c r="L547" s="46">
        <v>0</v>
      </c>
      <c r="M547" s="46">
        <v>3282908.66</v>
      </c>
      <c r="N547" s="46">
        <v>3282908.66</v>
      </c>
      <c r="O547" s="46">
        <v>496449.34</v>
      </c>
      <c r="P547" s="78">
        <f t="shared" si="18"/>
        <v>0.86864188573826562</v>
      </c>
      <c r="Q547" s="61"/>
      <c r="R547" s="61"/>
      <c r="S547" s="62"/>
      <c r="T547" s="62"/>
      <c r="U547" s="62"/>
      <c r="V547" s="62"/>
      <c r="W547" s="62"/>
      <c r="X547" s="63"/>
    </row>
    <row r="548" spans="1:24" ht="14.4" x14ac:dyDescent="0.2">
      <c r="A548" s="47" t="s">
        <v>697</v>
      </c>
      <c r="B548" s="47" t="s">
        <v>698</v>
      </c>
      <c r="C548" s="74" t="str">
        <f t="shared" si="17"/>
        <v>21375105 MUSEO DR. RAFAEL ANGEL CALDERON GUARDIA</v>
      </c>
      <c r="D548" s="47" t="s">
        <v>685</v>
      </c>
      <c r="E548" s="47" t="s">
        <v>374</v>
      </c>
      <c r="F548" s="47" t="s">
        <v>375</v>
      </c>
      <c r="G548" s="46">
        <v>2992297</v>
      </c>
      <c r="H548" s="46">
        <v>2979358</v>
      </c>
      <c r="I548" s="46">
        <v>2979358</v>
      </c>
      <c r="J548" s="46">
        <v>0</v>
      </c>
      <c r="K548" s="46">
        <v>0</v>
      </c>
      <c r="L548" s="46">
        <v>0</v>
      </c>
      <c r="M548" s="46">
        <v>2521899.88</v>
      </c>
      <c r="N548" s="46">
        <v>2521899.88</v>
      </c>
      <c r="O548" s="46">
        <v>457458.12</v>
      </c>
      <c r="P548" s="78">
        <f t="shared" si="18"/>
        <v>0.84645748513605945</v>
      </c>
      <c r="Q548" s="61"/>
      <c r="R548" s="61"/>
      <c r="S548" s="62"/>
      <c r="T548" s="62"/>
      <c r="U548" s="62"/>
      <c r="V548" s="62"/>
      <c r="W548" s="62"/>
      <c r="X548" s="63"/>
    </row>
    <row r="549" spans="1:24" ht="14.4" x14ac:dyDescent="0.2">
      <c r="A549" s="47" t="s">
        <v>697</v>
      </c>
      <c r="B549" s="47" t="s">
        <v>698</v>
      </c>
      <c r="C549" s="74" t="str">
        <f t="shared" si="17"/>
        <v>21375105 MUSEO DR. RAFAEL ANGEL CALDERON GUARDIA</v>
      </c>
      <c r="D549" s="47" t="s">
        <v>685</v>
      </c>
      <c r="E549" s="47" t="s">
        <v>382</v>
      </c>
      <c r="F549" s="47" t="s">
        <v>377</v>
      </c>
      <c r="G549" s="46">
        <v>2581267</v>
      </c>
      <c r="H549" s="46">
        <v>2570105</v>
      </c>
      <c r="I549" s="46">
        <v>2570105</v>
      </c>
      <c r="J549" s="46">
        <v>0</v>
      </c>
      <c r="K549" s="46">
        <v>0</v>
      </c>
      <c r="L549" s="46">
        <v>0</v>
      </c>
      <c r="M549" s="46">
        <v>2142094.1800000002</v>
      </c>
      <c r="N549" s="46">
        <v>2142094.1800000002</v>
      </c>
      <c r="O549" s="46">
        <v>428010.82</v>
      </c>
      <c r="P549" s="78">
        <f t="shared" si="18"/>
        <v>0.83346562883617603</v>
      </c>
      <c r="Q549" s="61"/>
      <c r="R549" s="61"/>
      <c r="S549" s="62"/>
      <c r="T549" s="62"/>
      <c r="U549" s="62"/>
      <c r="V549" s="62"/>
      <c r="W549" s="62"/>
      <c r="X549" s="63"/>
    </row>
    <row r="550" spans="1:24" ht="14.4" x14ac:dyDescent="0.2">
      <c r="A550" s="47" t="s">
        <v>697</v>
      </c>
      <c r="B550" s="47" t="s">
        <v>698</v>
      </c>
      <c r="C550" s="74" t="str">
        <f t="shared" si="17"/>
        <v>21375105 MUSEO DR. RAFAEL ANGEL CALDERON GUARDIA</v>
      </c>
      <c r="D550" s="47" t="s">
        <v>685</v>
      </c>
      <c r="E550" s="47" t="s">
        <v>403</v>
      </c>
      <c r="F550" s="47" t="s">
        <v>398</v>
      </c>
      <c r="G550" s="46">
        <v>411030</v>
      </c>
      <c r="H550" s="46">
        <v>409253</v>
      </c>
      <c r="I550" s="46">
        <v>409253</v>
      </c>
      <c r="J550" s="46">
        <v>0</v>
      </c>
      <c r="K550" s="46">
        <v>0</v>
      </c>
      <c r="L550" s="46">
        <v>0</v>
      </c>
      <c r="M550" s="46">
        <v>379805.7</v>
      </c>
      <c r="N550" s="46">
        <v>379805.7</v>
      </c>
      <c r="O550" s="46">
        <v>29447.3</v>
      </c>
      <c r="P550" s="78">
        <f t="shared" si="18"/>
        <v>0.92804622079740406</v>
      </c>
      <c r="Q550" s="61"/>
      <c r="R550" s="61"/>
      <c r="S550" s="62"/>
      <c r="T550" s="62"/>
      <c r="U550" s="62"/>
      <c r="V550" s="62"/>
      <c r="W550" s="62"/>
      <c r="X550" s="63"/>
    </row>
    <row r="551" spans="1:24" ht="14.4" x14ac:dyDescent="0.2">
      <c r="A551" s="47" t="s">
        <v>697</v>
      </c>
      <c r="B551" s="47" t="s">
        <v>698</v>
      </c>
      <c r="C551" s="74" t="str">
        <f t="shared" si="17"/>
        <v>21375105 MUSEO DR. RAFAEL ANGEL CALDERON GUARDIA</v>
      </c>
      <c r="D551" s="47" t="s">
        <v>685</v>
      </c>
      <c r="E551" s="47" t="s">
        <v>608</v>
      </c>
      <c r="F551" s="47" t="s">
        <v>609</v>
      </c>
      <c r="G551" s="46">
        <v>500000</v>
      </c>
      <c r="H551" s="46">
        <v>800000</v>
      </c>
      <c r="I551" s="46">
        <v>800000</v>
      </c>
      <c r="J551" s="46">
        <v>0</v>
      </c>
      <c r="K551" s="46">
        <v>0</v>
      </c>
      <c r="L551" s="46">
        <v>0</v>
      </c>
      <c r="M551" s="46">
        <v>761008.78</v>
      </c>
      <c r="N551" s="46">
        <v>761008.78</v>
      </c>
      <c r="O551" s="46">
        <v>38991.22</v>
      </c>
      <c r="P551" s="78">
        <f t="shared" si="18"/>
        <v>0.95126097500000006</v>
      </c>
      <c r="Q551" s="61"/>
      <c r="R551" s="61"/>
      <c r="S551" s="62"/>
      <c r="T551" s="62"/>
      <c r="U551" s="62"/>
      <c r="V551" s="62"/>
      <c r="W551" s="62"/>
      <c r="X551" s="63"/>
    </row>
    <row r="552" spans="1:24" ht="14.4" x14ac:dyDescent="0.2">
      <c r="A552" s="47" t="s">
        <v>697</v>
      </c>
      <c r="B552" s="47" t="s">
        <v>698</v>
      </c>
      <c r="C552" s="74" t="str">
        <f t="shared" si="17"/>
        <v>21375105 MUSEO DR. RAFAEL ANGEL CALDERON GUARDIA</v>
      </c>
      <c r="D552" s="47" t="s">
        <v>685</v>
      </c>
      <c r="E552" s="47" t="s">
        <v>612</v>
      </c>
      <c r="F552" s="47" t="s">
        <v>613</v>
      </c>
      <c r="G552" s="46">
        <v>500000</v>
      </c>
      <c r="H552" s="46">
        <v>800000</v>
      </c>
      <c r="I552" s="46">
        <v>800000</v>
      </c>
      <c r="J552" s="46">
        <v>0</v>
      </c>
      <c r="K552" s="46">
        <v>0</v>
      </c>
      <c r="L552" s="46">
        <v>0</v>
      </c>
      <c r="M552" s="46">
        <v>761008.78</v>
      </c>
      <c r="N552" s="46">
        <v>761008.78</v>
      </c>
      <c r="O552" s="46">
        <v>38991.22</v>
      </c>
      <c r="P552" s="78">
        <f t="shared" si="18"/>
        <v>0.95126097500000006</v>
      </c>
      <c r="Q552" s="61"/>
      <c r="R552" s="61"/>
      <c r="S552" s="62"/>
      <c r="T552" s="62"/>
      <c r="U552" s="62"/>
      <c r="V552" s="62"/>
      <c r="W552" s="62"/>
      <c r="X552" s="63"/>
    </row>
    <row r="553" spans="1:24" ht="14.4" x14ac:dyDescent="0.2">
      <c r="A553" s="47" t="s">
        <v>697</v>
      </c>
      <c r="B553" s="47" t="s">
        <v>698</v>
      </c>
      <c r="C553" s="74" t="str">
        <f t="shared" si="17"/>
        <v>21375105 MUSEO DR. RAFAEL ANGEL CALDERON GUARDIA</v>
      </c>
      <c r="D553" s="47" t="s">
        <v>689</v>
      </c>
      <c r="E553" s="47" t="s">
        <v>336</v>
      </c>
      <c r="F553" s="47" t="s">
        <v>337</v>
      </c>
      <c r="G553" s="46">
        <v>35000000</v>
      </c>
      <c r="H553" s="46">
        <v>35000000</v>
      </c>
      <c r="I553" s="46">
        <v>35000000</v>
      </c>
      <c r="J553" s="46">
        <v>0</v>
      </c>
      <c r="K553" s="46">
        <v>0</v>
      </c>
      <c r="L553" s="46">
        <v>0</v>
      </c>
      <c r="M553" s="46">
        <v>18920801.530000001</v>
      </c>
      <c r="N553" s="46">
        <v>18892557.329999998</v>
      </c>
      <c r="O553" s="46">
        <v>16079198.470000001</v>
      </c>
      <c r="P553" s="78">
        <f t="shared" si="18"/>
        <v>0.54059432942857144</v>
      </c>
      <c r="Q553" s="61"/>
      <c r="R553" s="61"/>
      <c r="S553" s="62"/>
      <c r="T553" s="62"/>
      <c r="U553" s="62"/>
      <c r="V553" s="62"/>
      <c r="W553" s="62"/>
      <c r="X553" s="63"/>
    </row>
    <row r="554" spans="1:24" ht="14.4" x14ac:dyDescent="0.2">
      <c r="A554" s="47" t="s">
        <v>697</v>
      </c>
      <c r="B554" s="47" t="s">
        <v>698</v>
      </c>
      <c r="C554" s="74" t="str">
        <f t="shared" si="17"/>
        <v>21375105 MUSEO DR. RAFAEL ANGEL CALDERON GUARDIA</v>
      </c>
      <c r="D554" s="47" t="s">
        <v>689</v>
      </c>
      <c r="E554" s="47" t="s">
        <v>338</v>
      </c>
      <c r="F554" s="47" t="s">
        <v>339</v>
      </c>
      <c r="G554" s="46">
        <v>35000000</v>
      </c>
      <c r="H554" s="46">
        <v>26000000</v>
      </c>
      <c r="I554" s="46">
        <v>26000000</v>
      </c>
      <c r="J554" s="46">
        <v>0</v>
      </c>
      <c r="K554" s="46">
        <v>0</v>
      </c>
      <c r="L554" s="46">
        <v>0</v>
      </c>
      <c r="M554" s="46">
        <v>11910851.99</v>
      </c>
      <c r="N554" s="46">
        <v>11910851.99</v>
      </c>
      <c r="O554" s="46">
        <v>14089148.01</v>
      </c>
      <c r="P554" s="78">
        <f t="shared" si="18"/>
        <v>0.45810969192307693</v>
      </c>
      <c r="Q554" s="61"/>
      <c r="R554" s="61"/>
      <c r="S554" s="62"/>
      <c r="T554" s="62"/>
      <c r="U554" s="62"/>
      <c r="V554" s="62"/>
      <c r="W554" s="62"/>
      <c r="X554" s="63"/>
    </row>
    <row r="555" spans="1:24" ht="14.4" x14ac:dyDescent="0.2">
      <c r="A555" s="47" t="s">
        <v>697</v>
      </c>
      <c r="B555" s="47" t="s">
        <v>698</v>
      </c>
      <c r="C555" s="75" t="str">
        <f t="shared" si="17"/>
        <v>21375105 MUSEO DR. RAFAEL ANGEL CALDERON GUARDIA</v>
      </c>
      <c r="D555" s="47" t="s">
        <v>689</v>
      </c>
      <c r="E555" s="47" t="s">
        <v>344</v>
      </c>
      <c r="F555" s="47" t="s">
        <v>345</v>
      </c>
      <c r="G555" s="46">
        <v>35000000</v>
      </c>
      <c r="H555" s="46">
        <v>26000000</v>
      </c>
      <c r="I555" s="46">
        <v>26000000</v>
      </c>
      <c r="J555" s="46">
        <v>0</v>
      </c>
      <c r="K555" s="46">
        <v>0</v>
      </c>
      <c r="L555" s="46">
        <v>0</v>
      </c>
      <c r="M555" s="46">
        <v>11910851.99</v>
      </c>
      <c r="N555" s="46">
        <v>11910851.99</v>
      </c>
      <c r="O555" s="46">
        <v>14089148.01</v>
      </c>
      <c r="P555" s="80">
        <f t="shared" si="18"/>
        <v>0.45810969192307693</v>
      </c>
      <c r="Q555" s="61"/>
      <c r="R555" s="61"/>
      <c r="S555" s="62"/>
      <c r="T555" s="62"/>
      <c r="U555" s="62"/>
      <c r="V555" s="62"/>
      <c r="W555" s="62"/>
      <c r="X555" s="63"/>
    </row>
    <row r="556" spans="1:24" ht="14.4" x14ac:dyDescent="0.2">
      <c r="A556" s="47" t="s">
        <v>697</v>
      </c>
      <c r="B556" s="47" t="s">
        <v>698</v>
      </c>
      <c r="C556" s="74" t="str">
        <f t="shared" si="17"/>
        <v>21375105 MUSEO DR. RAFAEL ANGEL CALDERON GUARDIA</v>
      </c>
      <c r="D556" s="47" t="s">
        <v>689</v>
      </c>
      <c r="E556" s="47" t="s">
        <v>364</v>
      </c>
      <c r="F556" s="47" t="s">
        <v>365</v>
      </c>
      <c r="G556" s="46">
        <v>0</v>
      </c>
      <c r="H556" s="46">
        <v>9000000</v>
      </c>
      <c r="I556" s="46">
        <v>9000000</v>
      </c>
      <c r="J556" s="46">
        <v>0</v>
      </c>
      <c r="K556" s="46">
        <v>0</v>
      </c>
      <c r="L556" s="46">
        <v>0</v>
      </c>
      <c r="M556" s="46">
        <v>7009949.54</v>
      </c>
      <c r="N556" s="46">
        <v>6981705.3399999999</v>
      </c>
      <c r="O556" s="46">
        <v>1990050.46</v>
      </c>
      <c r="P556" s="79">
        <f t="shared" si="18"/>
        <v>0.77888328222222225</v>
      </c>
      <c r="Q556" s="61"/>
      <c r="R556" s="61"/>
      <c r="S556" s="62"/>
      <c r="T556" s="62"/>
      <c r="U556" s="62"/>
      <c r="V556" s="62"/>
      <c r="W556" s="62"/>
      <c r="X556" s="63"/>
    </row>
    <row r="557" spans="1:24" ht="14.4" x14ac:dyDescent="0.2">
      <c r="A557" s="47" t="s">
        <v>697</v>
      </c>
      <c r="B557" s="47" t="s">
        <v>698</v>
      </c>
      <c r="C557" s="74" t="str">
        <f t="shared" si="17"/>
        <v>21375105 MUSEO DR. RAFAEL ANGEL CALDERON GUARDIA</v>
      </c>
      <c r="D557" s="47" t="s">
        <v>689</v>
      </c>
      <c r="E557" s="47" t="s">
        <v>366</v>
      </c>
      <c r="F557" s="47" t="s">
        <v>367</v>
      </c>
      <c r="G557" s="46">
        <v>0</v>
      </c>
      <c r="H557" s="46">
        <v>5000000</v>
      </c>
      <c r="I557" s="46">
        <v>5000000</v>
      </c>
      <c r="J557" s="46">
        <v>0</v>
      </c>
      <c r="K557" s="46">
        <v>0</v>
      </c>
      <c r="L557" s="46">
        <v>0</v>
      </c>
      <c r="M557" s="46">
        <v>4096250</v>
      </c>
      <c r="N557" s="46">
        <v>4096250</v>
      </c>
      <c r="O557" s="46">
        <v>903750</v>
      </c>
      <c r="P557" s="78">
        <f t="shared" si="18"/>
        <v>0.81925000000000003</v>
      </c>
      <c r="Q557" s="61"/>
      <c r="R557" s="61"/>
      <c r="S557" s="62"/>
      <c r="T557" s="62"/>
      <c r="U557" s="62"/>
      <c r="V557" s="62"/>
      <c r="W557" s="62"/>
      <c r="X557" s="63"/>
    </row>
    <row r="558" spans="1:24" ht="14.4" x14ac:dyDescent="0.2">
      <c r="A558" s="47" t="s">
        <v>697</v>
      </c>
      <c r="B558" s="47" t="s">
        <v>698</v>
      </c>
      <c r="C558" s="74" t="str">
        <f t="shared" si="17"/>
        <v>21375105 MUSEO DR. RAFAEL ANGEL CALDERON GUARDIA</v>
      </c>
      <c r="D558" s="47" t="s">
        <v>689</v>
      </c>
      <c r="E558" s="47" t="s">
        <v>368</v>
      </c>
      <c r="F558" s="47" t="s">
        <v>369</v>
      </c>
      <c r="G558" s="46">
        <v>0</v>
      </c>
      <c r="H558" s="46">
        <v>2500000</v>
      </c>
      <c r="I558" s="46">
        <v>2500000</v>
      </c>
      <c r="J558" s="46">
        <v>0</v>
      </c>
      <c r="K558" s="46">
        <v>0</v>
      </c>
      <c r="L558" s="46">
        <v>0</v>
      </c>
      <c r="M558" s="46">
        <v>1832165.24</v>
      </c>
      <c r="N558" s="46">
        <v>1803921.04</v>
      </c>
      <c r="O558" s="46">
        <v>667834.76</v>
      </c>
      <c r="P558" s="78">
        <f t="shared" si="18"/>
        <v>0.73286609599999997</v>
      </c>
      <c r="Q558" s="61"/>
      <c r="R558" s="61"/>
      <c r="S558" s="62"/>
      <c r="T558" s="62"/>
      <c r="U558" s="62"/>
      <c r="V558" s="62"/>
      <c r="W558" s="62"/>
      <c r="X558" s="63"/>
    </row>
    <row r="559" spans="1:24" ht="14.4" x14ac:dyDescent="0.2">
      <c r="A559" s="47" t="s">
        <v>697</v>
      </c>
      <c r="B559" s="47" t="s">
        <v>698</v>
      </c>
      <c r="C559" s="86" t="str">
        <f t="shared" si="17"/>
        <v>21375105 MUSEO DR. RAFAEL ANGEL CALDERON GUARDIA</v>
      </c>
      <c r="D559" s="47" t="s">
        <v>689</v>
      </c>
      <c r="E559" s="47" t="s">
        <v>370</v>
      </c>
      <c r="F559" s="47" t="s">
        <v>371</v>
      </c>
      <c r="G559" s="46">
        <v>0</v>
      </c>
      <c r="H559" s="46">
        <v>1500000</v>
      </c>
      <c r="I559" s="46">
        <v>1500000</v>
      </c>
      <c r="J559" s="46">
        <v>0</v>
      </c>
      <c r="K559" s="46">
        <v>0</v>
      </c>
      <c r="L559" s="46">
        <v>0</v>
      </c>
      <c r="M559" s="46">
        <v>1081534.3</v>
      </c>
      <c r="N559" s="46">
        <v>1081534.3</v>
      </c>
      <c r="O559" s="46">
        <v>418465.7</v>
      </c>
      <c r="P559" s="87">
        <f t="shared" si="18"/>
        <v>0.72102286666666671</v>
      </c>
      <c r="Q559" s="61"/>
      <c r="R559" s="61"/>
      <c r="S559" s="62"/>
      <c r="T559" s="62"/>
      <c r="U559" s="62"/>
      <c r="V559" s="62"/>
      <c r="W559" s="62"/>
      <c r="X559" s="63"/>
    </row>
    <row r="560" spans="1:24" ht="14.4" x14ac:dyDescent="0.2">
      <c r="A560" s="100" t="s">
        <v>699</v>
      </c>
      <c r="B560" s="100" t="s">
        <v>700</v>
      </c>
      <c r="C560" s="98" t="str">
        <f t="shared" si="17"/>
        <v>21375106 MUSEO DE ARTE Y DISEÑO CONTEMPORÁNEO</v>
      </c>
      <c r="D560" s="100" t="s">
        <v>685</v>
      </c>
      <c r="E560" s="100" t="s">
        <v>686</v>
      </c>
      <c r="F560" s="100" t="s">
        <v>686</v>
      </c>
      <c r="G560" s="101">
        <v>401995066</v>
      </c>
      <c r="H560" s="101">
        <v>396434051</v>
      </c>
      <c r="I560" s="46">
        <v>396434051</v>
      </c>
      <c r="J560" s="46">
        <v>0</v>
      </c>
      <c r="K560" s="46">
        <v>0</v>
      </c>
      <c r="L560" s="46">
        <v>0</v>
      </c>
      <c r="M560" s="101">
        <v>373191104.56999999</v>
      </c>
      <c r="N560" s="101">
        <v>363089862.81999999</v>
      </c>
      <c r="O560" s="101">
        <v>23242946.43</v>
      </c>
      <c r="P560" s="94">
        <f t="shared" si="18"/>
        <v>0.94136995454510031</v>
      </c>
      <c r="Q560" s="61"/>
      <c r="R560" s="61"/>
      <c r="S560" s="62"/>
      <c r="T560" s="62"/>
      <c r="U560" s="62"/>
      <c r="V560" s="62"/>
      <c r="W560" s="62"/>
      <c r="X560" s="63"/>
    </row>
    <row r="561" spans="1:24" ht="14.4" x14ac:dyDescent="0.2">
      <c r="A561" s="47" t="s">
        <v>699</v>
      </c>
      <c r="B561" s="47" t="s">
        <v>700</v>
      </c>
      <c r="C561" s="91" t="str">
        <f t="shared" si="17"/>
        <v>21375106 MUSEO DE ARTE Y DISEÑO CONTEMPORÁNEO</v>
      </c>
      <c r="D561" s="47" t="s">
        <v>685</v>
      </c>
      <c r="E561" s="47" t="s">
        <v>10</v>
      </c>
      <c r="F561" s="47" t="s">
        <v>11</v>
      </c>
      <c r="G561" s="46">
        <v>302349226</v>
      </c>
      <c r="H561" s="46">
        <v>318716584</v>
      </c>
      <c r="I561" s="46">
        <v>318716584</v>
      </c>
      <c r="J561" s="46">
        <v>0</v>
      </c>
      <c r="K561" s="46">
        <v>0</v>
      </c>
      <c r="L561" s="46">
        <v>0</v>
      </c>
      <c r="M561" s="46">
        <v>302247242.57999998</v>
      </c>
      <c r="N561" s="46">
        <v>296598998.57999998</v>
      </c>
      <c r="O561" s="46">
        <v>16469341.42</v>
      </c>
      <c r="P561" s="92">
        <f t="shared" si="18"/>
        <v>0.9483260606859415</v>
      </c>
      <c r="Q561" s="61"/>
      <c r="R561" s="61"/>
      <c r="S561" s="62"/>
      <c r="T561" s="62"/>
      <c r="U561" s="62"/>
      <c r="V561" s="62"/>
      <c r="W561" s="62"/>
      <c r="X561" s="63"/>
    </row>
    <row r="562" spans="1:24" ht="14.4" x14ac:dyDescent="0.2">
      <c r="A562" s="47" t="s">
        <v>699</v>
      </c>
      <c r="B562" s="47" t="s">
        <v>700</v>
      </c>
      <c r="C562" s="74" t="str">
        <f t="shared" si="17"/>
        <v>21375106 MUSEO DE ARTE Y DISEÑO CONTEMPORÁNEO</v>
      </c>
      <c r="D562" s="47" t="s">
        <v>685</v>
      </c>
      <c r="E562" s="47" t="s">
        <v>12</v>
      </c>
      <c r="F562" s="47" t="s">
        <v>13</v>
      </c>
      <c r="G562" s="46">
        <v>170075416</v>
      </c>
      <c r="H562" s="46">
        <v>180348212</v>
      </c>
      <c r="I562" s="46">
        <v>180348212</v>
      </c>
      <c r="J562" s="46">
        <v>0</v>
      </c>
      <c r="K562" s="46">
        <v>0</v>
      </c>
      <c r="L562" s="46">
        <v>0</v>
      </c>
      <c r="M562" s="46">
        <v>175517639.49000001</v>
      </c>
      <c r="N562" s="46">
        <v>173933044.74000001</v>
      </c>
      <c r="O562" s="46">
        <v>4830572.51</v>
      </c>
      <c r="P562" s="78">
        <f t="shared" si="18"/>
        <v>0.97321530135269663</v>
      </c>
      <c r="Q562" s="61"/>
      <c r="R562" s="61"/>
      <c r="S562" s="62"/>
      <c r="T562" s="62"/>
      <c r="U562" s="62"/>
      <c r="V562" s="62"/>
      <c r="W562" s="62"/>
      <c r="X562" s="63"/>
    </row>
    <row r="563" spans="1:24" ht="14.4" x14ac:dyDescent="0.2">
      <c r="A563" s="47" t="s">
        <v>699</v>
      </c>
      <c r="B563" s="47" t="s">
        <v>700</v>
      </c>
      <c r="C563" s="74" t="str">
        <f t="shared" si="17"/>
        <v>21375106 MUSEO DE ARTE Y DISEÑO CONTEMPORÁNEO</v>
      </c>
      <c r="D563" s="47" t="s">
        <v>685</v>
      </c>
      <c r="E563" s="47" t="s">
        <v>14</v>
      </c>
      <c r="F563" s="47" t="s">
        <v>15</v>
      </c>
      <c r="G563" s="46">
        <v>168180416</v>
      </c>
      <c r="H563" s="46">
        <v>173633072</v>
      </c>
      <c r="I563" s="46">
        <v>173633072</v>
      </c>
      <c r="J563" s="46">
        <v>0</v>
      </c>
      <c r="K563" s="46">
        <v>0</v>
      </c>
      <c r="L563" s="46">
        <v>0</v>
      </c>
      <c r="M563" s="46">
        <v>170324561.16</v>
      </c>
      <c r="N563" s="46">
        <v>168739966.41</v>
      </c>
      <c r="O563" s="46">
        <v>3308510.84</v>
      </c>
      <c r="P563" s="78">
        <f t="shared" si="18"/>
        <v>0.9809453878694262</v>
      </c>
      <c r="Q563" s="61"/>
      <c r="R563" s="61"/>
      <c r="S563" s="62"/>
      <c r="T563" s="62"/>
      <c r="U563" s="62"/>
      <c r="V563" s="62"/>
      <c r="W563" s="62"/>
      <c r="X563" s="63"/>
    </row>
    <row r="564" spans="1:24" ht="14.4" x14ac:dyDescent="0.2">
      <c r="A564" s="47" t="s">
        <v>699</v>
      </c>
      <c r="B564" s="47" t="s">
        <v>700</v>
      </c>
      <c r="C564" s="74" t="str">
        <f t="shared" si="17"/>
        <v>21375106 MUSEO DE ARTE Y DISEÑO CONTEMPORÁNEO</v>
      </c>
      <c r="D564" s="47" t="s">
        <v>685</v>
      </c>
      <c r="E564" s="47" t="s">
        <v>18</v>
      </c>
      <c r="F564" s="47" t="s">
        <v>19</v>
      </c>
      <c r="G564" s="46">
        <v>1895000</v>
      </c>
      <c r="H564" s="46">
        <v>6715140</v>
      </c>
      <c r="I564" s="46">
        <v>6715140</v>
      </c>
      <c r="J564" s="46">
        <v>0</v>
      </c>
      <c r="K564" s="46">
        <v>0</v>
      </c>
      <c r="L564" s="46">
        <v>0</v>
      </c>
      <c r="M564" s="46">
        <v>5193078.33</v>
      </c>
      <c r="N564" s="46">
        <v>5193078.33</v>
      </c>
      <c r="O564" s="46">
        <v>1522061.67</v>
      </c>
      <c r="P564" s="78">
        <f t="shared" si="18"/>
        <v>0.77333880306292946</v>
      </c>
      <c r="Q564" s="61"/>
      <c r="R564" s="61"/>
      <c r="S564" s="62"/>
      <c r="T564" s="62"/>
      <c r="U564" s="62"/>
      <c r="V564" s="62"/>
      <c r="W564" s="62"/>
      <c r="X564" s="63"/>
    </row>
    <row r="565" spans="1:24" ht="14.4" x14ac:dyDescent="0.2">
      <c r="A565" s="47" t="s">
        <v>699</v>
      </c>
      <c r="B565" s="47" t="s">
        <v>700</v>
      </c>
      <c r="C565" s="74" t="str">
        <f t="shared" si="17"/>
        <v>21375106 MUSEO DE ARTE Y DISEÑO CONTEMPORÁNEO</v>
      </c>
      <c r="D565" s="47" t="s">
        <v>685</v>
      </c>
      <c r="E565" s="47" t="s">
        <v>20</v>
      </c>
      <c r="F565" s="47" t="s">
        <v>21</v>
      </c>
      <c r="G565" s="46">
        <v>8200000</v>
      </c>
      <c r="H565" s="46">
        <v>7000000</v>
      </c>
      <c r="I565" s="46">
        <v>7000000</v>
      </c>
      <c r="J565" s="46">
        <v>0</v>
      </c>
      <c r="K565" s="46">
        <v>0</v>
      </c>
      <c r="L565" s="46">
        <v>0</v>
      </c>
      <c r="M565" s="46">
        <v>6880472.21</v>
      </c>
      <c r="N565" s="46">
        <v>6730589.1299999999</v>
      </c>
      <c r="O565" s="46">
        <v>119527.79</v>
      </c>
      <c r="P565" s="78">
        <f t="shared" si="18"/>
        <v>0.98292460142857141</v>
      </c>
      <c r="Q565" s="61"/>
      <c r="R565" s="61"/>
      <c r="S565" s="62"/>
      <c r="T565" s="62"/>
      <c r="U565" s="62"/>
      <c r="V565" s="62"/>
      <c r="W565" s="62"/>
      <c r="X565" s="63"/>
    </row>
    <row r="566" spans="1:24" ht="14.4" x14ac:dyDescent="0.2">
      <c r="A566" s="47" t="s">
        <v>699</v>
      </c>
      <c r="B566" s="47" t="s">
        <v>700</v>
      </c>
      <c r="C566" s="74" t="str">
        <f t="shared" si="17"/>
        <v>21375106 MUSEO DE ARTE Y DISEÑO CONTEMPORÁNEO</v>
      </c>
      <c r="D566" s="47" t="s">
        <v>685</v>
      </c>
      <c r="E566" s="47" t="s">
        <v>22</v>
      </c>
      <c r="F566" s="47" t="s">
        <v>23</v>
      </c>
      <c r="G566" s="46">
        <v>8200000</v>
      </c>
      <c r="H566" s="46">
        <v>7000000</v>
      </c>
      <c r="I566" s="46">
        <v>7000000</v>
      </c>
      <c r="J566" s="46">
        <v>0</v>
      </c>
      <c r="K566" s="46">
        <v>0</v>
      </c>
      <c r="L566" s="46">
        <v>0</v>
      </c>
      <c r="M566" s="46">
        <v>6880472.21</v>
      </c>
      <c r="N566" s="46">
        <v>6730589.1299999999</v>
      </c>
      <c r="O566" s="46">
        <v>119527.79</v>
      </c>
      <c r="P566" s="78">
        <f t="shared" si="18"/>
        <v>0.98292460142857141</v>
      </c>
      <c r="Q566" s="61"/>
      <c r="R566" s="61"/>
      <c r="S566" s="62"/>
      <c r="T566" s="62"/>
      <c r="U566" s="62"/>
      <c r="V566" s="62"/>
      <c r="W566" s="62"/>
      <c r="X566" s="63"/>
    </row>
    <row r="567" spans="1:24" ht="14.4" x14ac:dyDescent="0.2">
      <c r="A567" s="47" t="s">
        <v>699</v>
      </c>
      <c r="B567" s="47" t="s">
        <v>700</v>
      </c>
      <c r="C567" s="74" t="str">
        <f t="shared" si="17"/>
        <v>21375106 MUSEO DE ARTE Y DISEÑO CONTEMPORÁNEO</v>
      </c>
      <c r="D567" s="47" t="s">
        <v>685</v>
      </c>
      <c r="E567" s="47" t="s">
        <v>26</v>
      </c>
      <c r="F567" s="47" t="s">
        <v>27</v>
      </c>
      <c r="G567" s="46">
        <v>74185826</v>
      </c>
      <c r="H567" s="46">
        <v>77384660</v>
      </c>
      <c r="I567" s="46">
        <v>77384660</v>
      </c>
      <c r="J567" s="46">
        <v>0</v>
      </c>
      <c r="K567" s="46">
        <v>0</v>
      </c>
      <c r="L567" s="46">
        <v>0</v>
      </c>
      <c r="M567" s="46">
        <v>68234115.219999999</v>
      </c>
      <c r="N567" s="46">
        <v>67983154.049999997</v>
      </c>
      <c r="O567" s="46">
        <v>9150544.7799999993</v>
      </c>
      <c r="P567" s="78">
        <f t="shared" si="18"/>
        <v>0.88175247161388315</v>
      </c>
      <c r="Q567" s="61"/>
      <c r="R567" s="61"/>
      <c r="S567" s="62"/>
      <c r="T567" s="62"/>
      <c r="U567" s="62"/>
      <c r="V567" s="62"/>
      <c r="W567" s="62"/>
      <c r="X567" s="63"/>
    </row>
    <row r="568" spans="1:24" ht="14.4" x14ac:dyDescent="0.2">
      <c r="A568" s="47" t="s">
        <v>699</v>
      </c>
      <c r="B568" s="47" t="s">
        <v>700</v>
      </c>
      <c r="C568" s="74" t="str">
        <f t="shared" si="17"/>
        <v>21375106 MUSEO DE ARTE Y DISEÑO CONTEMPORÁNEO</v>
      </c>
      <c r="D568" s="47" t="s">
        <v>685</v>
      </c>
      <c r="E568" s="47" t="s">
        <v>28</v>
      </c>
      <c r="F568" s="47" t="s">
        <v>29</v>
      </c>
      <c r="G568" s="46">
        <v>19300000</v>
      </c>
      <c r="H568" s="46">
        <v>17910154</v>
      </c>
      <c r="I568" s="46">
        <v>17910154</v>
      </c>
      <c r="J568" s="46">
        <v>0</v>
      </c>
      <c r="K568" s="46">
        <v>0</v>
      </c>
      <c r="L568" s="46">
        <v>0</v>
      </c>
      <c r="M568" s="46">
        <v>14935446.91</v>
      </c>
      <c r="N568" s="46">
        <v>14820141.68</v>
      </c>
      <c r="O568" s="46">
        <v>2974707.09</v>
      </c>
      <c r="P568" s="78">
        <f t="shared" si="18"/>
        <v>0.83390946331338078</v>
      </c>
      <c r="Q568" s="61"/>
      <c r="R568" s="61"/>
      <c r="S568" s="62"/>
      <c r="T568" s="62"/>
      <c r="U568" s="62"/>
      <c r="V568" s="62"/>
      <c r="W568" s="62"/>
      <c r="X568" s="63"/>
    </row>
    <row r="569" spans="1:24" ht="14.4" x14ac:dyDescent="0.2">
      <c r="A569" s="47" t="s">
        <v>699</v>
      </c>
      <c r="B569" s="47" t="s">
        <v>700</v>
      </c>
      <c r="C569" s="74" t="str">
        <f t="shared" si="17"/>
        <v>21375106 MUSEO DE ARTE Y DISEÑO CONTEMPORÁNEO</v>
      </c>
      <c r="D569" s="47" t="s">
        <v>685</v>
      </c>
      <c r="E569" s="47" t="s">
        <v>30</v>
      </c>
      <c r="F569" s="47" t="s">
        <v>31</v>
      </c>
      <c r="G569" s="46">
        <v>16670670</v>
      </c>
      <c r="H569" s="46">
        <v>19771979</v>
      </c>
      <c r="I569" s="46">
        <v>19771979</v>
      </c>
      <c r="J569" s="46">
        <v>0</v>
      </c>
      <c r="K569" s="46">
        <v>0</v>
      </c>
      <c r="L569" s="46">
        <v>0</v>
      </c>
      <c r="M569" s="46">
        <v>16623621.539999999</v>
      </c>
      <c r="N569" s="46">
        <v>16511005.859999999</v>
      </c>
      <c r="O569" s="46">
        <v>3148357.46</v>
      </c>
      <c r="P569" s="78">
        <f t="shared" si="18"/>
        <v>0.84076670018716892</v>
      </c>
      <c r="Q569" s="61"/>
      <c r="R569" s="61"/>
      <c r="S569" s="62"/>
      <c r="T569" s="62"/>
      <c r="U569" s="62"/>
      <c r="V569" s="62"/>
      <c r="W569" s="62"/>
      <c r="X569" s="63"/>
    </row>
    <row r="570" spans="1:24" ht="14.4" x14ac:dyDescent="0.2">
      <c r="A570" s="47" t="s">
        <v>699</v>
      </c>
      <c r="B570" s="47" t="s">
        <v>700</v>
      </c>
      <c r="C570" s="74" t="str">
        <f t="shared" si="17"/>
        <v>21375106 MUSEO DE ARTE Y DISEÑO CONTEMPORÁNEO</v>
      </c>
      <c r="D570" s="47" t="s">
        <v>685</v>
      </c>
      <c r="E570" s="47" t="s">
        <v>32</v>
      </c>
      <c r="F570" s="47" t="s">
        <v>33</v>
      </c>
      <c r="G570" s="46">
        <v>19172054</v>
      </c>
      <c r="H570" s="46">
        <v>22025412</v>
      </c>
      <c r="I570" s="46">
        <v>22025412</v>
      </c>
      <c r="J570" s="46">
        <v>0</v>
      </c>
      <c r="K570" s="46">
        <v>0</v>
      </c>
      <c r="L570" s="46">
        <v>0</v>
      </c>
      <c r="M570" s="46">
        <v>19466303.84</v>
      </c>
      <c r="N570" s="46">
        <v>19466303.84</v>
      </c>
      <c r="O570" s="46">
        <v>2559108.16</v>
      </c>
      <c r="P570" s="78">
        <f t="shared" si="18"/>
        <v>0.883811110548125</v>
      </c>
      <c r="Q570" s="61"/>
      <c r="R570" s="61"/>
      <c r="S570" s="62"/>
      <c r="T570" s="62"/>
      <c r="U570" s="62"/>
      <c r="V570" s="62"/>
      <c r="W570" s="62"/>
      <c r="X570" s="63"/>
    </row>
    <row r="571" spans="1:24" ht="14.4" x14ac:dyDescent="0.2">
      <c r="A571" s="47" t="s">
        <v>699</v>
      </c>
      <c r="B571" s="47" t="s">
        <v>700</v>
      </c>
      <c r="C571" s="74" t="str">
        <f t="shared" si="17"/>
        <v>21375106 MUSEO DE ARTE Y DISEÑO CONTEMPORÁNEO</v>
      </c>
      <c r="D571" s="47" t="s">
        <v>685</v>
      </c>
      <c r="E571" s="47" t="s">
        <v>34</v>
      </c>
      <c r="F571" s="47" t="s">
        <v>35</v>
      </c>
      <c r="G571" s="46">
        <v>15543102</v>
      </c>
      <c r="H571" s="46">
        <v>14463115</v>
      </c>
      <c r="I571" s="46">
        <v>14463115</v>
      </c>
      <c r="J571" s="46">
        <v>0</v>
      </c>
      <c r="K571" s="46">
        <v>0</v>
      </c>
      <c r="L571" s="46">
        <v>0</v>
      </c>
      <c r="M571" s="46">
        <v>14093198.470000001</v>
      </c>
      <c r="N571" s="46">
        <v>14093198.470000001</v>
      </c>
      <c r="O571" s="46">
        <v>369916.53</v>
      </c>
      <c r="P571" s="78">
        <f t="shared" si="18"/>
        <v>0.97442345373040318</v>
      </c>
      <c r="Q571" s="61"/>
      <c r="R571" s="61"/>
      <c r="S571" s="62"/>
      <c r="T571" s="62"/>
      <c r="U571" s="62"/>
      <c r="V571" s="62"/>
      <c r="W571" s="62"/>
      <c r="X571" s="63"/>
    </row>
    <row r="572" spans="1:24" ht="14.4" x14ac:dyDescent="0.2">
      <c r="A572" s="47" t="s">
        <v>699</v>
      </c>
      <c r="B572" s="47" t="s">
        <v>700</v>
      </c>
      <c r="C572" s="74" t="str">
        <f t="shared" si="17"/>
        <v>21375106 MUSEO DE ARTE Y DISEÑO CONTEMPORÁNEO</v>
      </c>
      <c r="D572" s="47" t="s">
        <v>685</v>
      </c>
      <c r="E572" s="47" t="s">
        <v>36</v>
      </c>
      <c r="F572" s="47" t="s">
        <v>37</v>
      </c>
      <c r="G572" s="46">
        <v>3500000</v>
      </c>
      <c r="H572" s="46">
        <v>3214000</v>
      </c>
      <c r="I572" s="46">
        <v>3214000</v>
      </c>
      <c r="J572" s="46">
        <v>0</v>
      </c>
      <c r="K572" s="46">
        <v>0</v>
      </c>
      <c r="L572" s="46">
        <v>0</v>
      </c>
      <c r="M572" s="46">
        <v>3115544.46</v>
      </c>
      <c r="N572" s="46">
        <v>3092504.2</v>
      </c>
      <c r="O572" s="46">
        <v>98455.54</v>
      </c>
      <c r="P572" s="78">
        <f t="shared" si="18"/>
        <v>0.96936666459240817</v>
      </c>
      <c r="Q572" s="61"/>
      <c r="R572" s="61"/>
      <c r="S572" s="62"/>
      <c r="T572" s="62"/>
      <c r="U572" s="62"/>
      <c r="V572" s="62"/>
      <c r="W572" s="62"/>
      <c r="X572" s="63"/>
    </row>
    <row r="573" spans="1:24" ht="14.4" x14ac:dyDescent="0.2">
      <c r="A573" s="47" t="s">
        <v>699</v>
      </c>
      <c r="B573" s="47" t="s">
        <v>700</v>
      </c>
      <c r="C573" s="74" t="str">
        <f t="shared" si="17"/>
        <v>21375106 MUSEO DE ARTE Y DISEÑO CONTEMPORÁNEO</v>
      </c>
      <c r="D573" s="47" t="s">
        <v>685</v>
      </c>
      <c r="E573" s="47" t="s">
        <v>38</v>
      </c>
      <c r="F573" s="47" t="s">
        <v>39</v>
      </c>
      <c r="G573" s="46">
        <v>22745696</v>
      </c>
      <c r="H573" s="46">
        <v>25519379</v>
      </c>
      <c r="I573" s="46">
        <v>25519379</v>
      </c>
      <c r="J573" s="46">
        <v>0</v>
      </c>
      <c r="K573" s="46">
        <v>0</v>
      </c>
      <c r="L573" s="46">
        <v>0</v>
      </c>
      <c r="M573" s="46">
        <v>24389251</v>
      </c>
      <c r="N573" s="46">
        <v>22573676</v>
      </c>
      <c r="O573" s="46">
        <v>1130128</v>
      </c>
      <c r="P573" s="78">
        <f t="shared" si="18"/>
        <v>0.95571490983381691</v>
      </c>
      <c r="Q573" s="61"/>
      <c r="R573" s="61"/>
      <c r="S573" s="62"/>
      <c r="T573" s="62"/>
      <c r="U573" s="62"/>
      <c r="V573" s="62"/>
      <c r="W573" s="62"/>
      <c r="X573" s="63"/>
    </row>
    <row r="574" spans="1:24" ht="14.4" x14ac:dyDescent="0.2">
      <c r="A574" s="47" t="s">
        <v>699</v>
      </c>
      <c r="B574" s="47" t="s">
        <v>700</v>
      </c>
      <c r="C574" s="74" t="str">
        <f t="shared" si="17"/>
        <v>21375106 MUSEO DE ARTE Y DISEÑO CONTEMPORÁNEO</v>
      </c>
      <c r="D574" s="47" t="s">
        <v>685</v>
      </c>
      <c r="E574" s="47" t="s">
        <v>47</v>
      </c>
      <c r="F574" s="47" t="s">
        <v>41</v>
      </c>
      <c r="G574" s="46">
        <v>21579250</v>
      </c>
      <c r="H574" s="46">
        <v>24210693</v>
      </c>
      <c r="I574" s="46">
        <v>24210693</v>
      </c>
      <c r="J574" s="46">
        <v>0</v>
      </c>
      <c r="K574" s="46">
        <v>0</v>
      </c>
      <c r="L574" s="46">
        <v>0</v>
      </c>
      <c r="M574" s="46">
        <v>23140656</v>
      </c>
      <c r="N574" s="46">
        <v>21418188</v>
      </c>
      <c r="O574" s="46">
        <v>1070037</v>
      </c>
      <c r="P574" s="78">
        <f t="shared" si="18"/>
        <v>0.95580312385110167</v>
      </c>
      <c r="Q574" s="61"/>
      <c r="R574" s="61"/>
      <c r="S574" s="62"/>
      <c r="T574" s="62"/>
      <c r="U574" s="62"/>
      <c r="V574" s="62"/>
      <c r="W574" s="62"/>
      <c r="X574" s="63"/>
    </row>
    <row r="575" spans="1:24" ht="14.4" x14ac:dyDescent="0.2">
      <c r="A575" s="47" t="s">
        <v>699</v>
      </c>
      <c r="B575" s="47" t="s">
        <v>700</v>
      </c>
      <c r="C575" s="74" t="str">
        <f t="shared" si="17"/>
        <v>21375106 MUSEO DE ARTE Y DISEÑO CONTEMPORÁNEO</v>
      </c>
      <c r="D575" s="47" t="s">
        <v>685</v>
      </c>
      <c r="E575" s="47" t="s">
        <v>68</v>
      </c>
      <c r="F575" s="47" t="s">
        <v>62</v>
      </c>
      <c r="G575" s="46">
        <v>1166446</v>
      </c>
      <c r="H575" s="46">
        <v>1308686</v>
      </c>
      <c r="I575" s="46">
        <v>1308686</v>
      </c>
      <c r="J575" s="46">
        <v>0</v>
      </c>
      <c r="K575" s="46">
        <v>0</v>
      </c>
      <c r="L575" s="46">
        <v>0</v>
      </c>
      <c r="M575" s="46">
        <v>1248595</v>
      </c>
      <c r="N575" s="46">
        <v>1155488</v>
      </c>
      <c r="O575" s="46">
        <v>60091</v>
      </c>
      <c r="P575" s="78">
        <f t="shared" si="18"/>
        <v>0.95408295037923541</v>
      </c>
      <c r="Q575" s="61"/>
      <c r="R575" s="61"/>
      <c r="S575" s="62"/>
      <c r="T575" s="62"/>
      <c r="U575" s="62"/>
      <c r="V575" s="62"/>
      <c r="W575" s="62"/>
      <c r="X575" s="63"/>
    </row>
    <row r="576" spans="1:24" ht="14.4" x14ac:dyDescent="0.2">
      <c r="A576" s="47" t="s">
        <v>699</v>
      </c>
      <c r="B576" s="47" t="s">
        <v>700</v>
      </c>
      <c r="C576" s="74" t="str">
        <f t="shared" si="17"/>
        <v>21375106 MUSEO DE ARTE Y DISEÑO CONTEMPORÁNEO</v>
      </c>
      <c r="D576" s="47" t="s">
        <v>685</v>
      </c>
      <c r="E576" s="47" t="s">
        <v>83</v>
      </c>
      <c r="F576" s="47" t="s">
        <v>84</v>
      </c>
      <c r="G576" s="46">
        <v>27142288</v>
      </c>
      <c r="H576" s="46">
        <v>28464333</v>
      </c>
      <c r="I576" s="46">
        <v>28464333</v>
      </c>
      <c r="J576" s="46">
        <v>0</v>
      </c>
      <c r="K576" s="46">
        <v>0</v>
      </c>
      <c r="L576" s="46">
        <v>0</v>
      </c>
      <c r="M576" s="46">
        <v>27225764.66</v>
      </c>
      <c r="N576" s="46">
        <v>25378534.66</v>
      </c>
      <c r="O576" s="46">
        <v>1238568.3400000001</v>
      </c>
      <c r="P576" s="78">
        <f t="shared" si="18"/>
        <v>0.95648700638795925</v>
      </c>
      <c r="Q576" s="61"/>
      <c r="R576" s="61"/>
      <c r="S576" s="62"/>
      <c r="T576" s="62"/>
      <c r="U576" s="62"/>
      <c r="V576" s="62"/>
      <c r="W576" s="62"/>
      <c r="X576" s="63"/>
    </row>
    <row r="577" spans="1:24" ht="14.4" x14ac:dyDescent="0.2">
      <c r="A577" s="47" t="s">
        <v>699</v>
      </c>
      <c r="B577" s="47" t="s">
        <v>700</v>
      </c>
      <c r="C577" s="74" t="str">
        <f t="shared" si="17"/>
        <v>21375106 MUSEO DE ARTE Y DISEÑO CONTEMPORÁNEO</v>
      </c>
      <c r="D577" s="47" t="s">
        <v>685</v>
      </c>
      <c r="E577" s="47" t="s">
        <v>92</v>
      </c>
      <c r="F577" s="47" t="s">
        <v>86</v>
      </c>
      <c r="G577" s="46">
        <v>12644274</v>
      </c>
      <c r="H577" s="46">
        <v>14186158</v>
      </c>
      <c r="I577" s="46">
        <v>14186158</v>
      </c>
      <c r="J577" s="46">
        <v>0</v>
      </c>
      <c r="K577" s="46">
        <v>0</v>
      </c>
      <c r="L577" s="46">
        <v>0</v>
      </c>
      <c r="M577" s="46">
        <v>13555775</v>
      </c>
      <c r="N577" s="46">
        <v>12546502</v>
      </c>
      <c r="O577" s="46">
        <v>630383</v>
      </c>
      <c r="P577" s="78">
        <f t="shared" si="18"/>
        <v>0.95556351480083612</v>
      </c>
      <c r="Q577" s="61"/>
      <c r="R577" s="61"/>
      <c r="S577" s="62"/>
      <c r="T577" s="62"/>
      <c r="U577" s="62"/>
      <c r="V577" s="62"/>
      <c r="W577" s="62"/>
      <c r="X577" s="63"/>
    </row>
    <row r="578" spans="1:24" ht="14.4" x14ac:dyDescent="0.2">
      <c r="A578" s="47" t="s">
        <v>699</v>
      </c>
      <c r="B578" s="47" t="s">
        <v>700</v>
      </c>
      <c r="C578" s="74" t="str">
        <f t="shared" si="17"/>
        <v>21375106 MUSEO DE ARTE Y DISEÑO CONTEMPORÁNEO</v>
      </c>
      <c r="D578" s="47" t="s">
        <v>685</v>
      </c>
      <c r="E578" s="47" t="s">
        <v>113</v>
      </c>
      <c r="F578" s="47" t="s">
        <v>107</v>
      </c>
      <c r="G578" s="46">
        <v>6998676</v>
      </c>
      <c r="H578" s="46">
        <v>7852116</v>
      </c>
      <c r="I578" s="46">
        <v>7852116</v>
      </c>
      <c r="J578" s="46">
        <v>0</v>
      </c>
      <c r="K578" s="46">
        <v>0</v>
      </c>
      <c r="L578" s="46">
        <v>0</v>
      </c>
      <c r="M578" s="46">
        <v>7482378</v>
      </c>
      <c r="N578" s="46">
        <v>6923739</v>
      </c>
      <c r="O578" s="46">
        <v>369738</v>
      </c>
      <c r="P578" s="78">
        <f t="shared" si="18"/>
        <v>0.9529123105160443</v>
      </c>
      <c r="Q578" s="61"/>
      <c r="R578" s="61"/>
      <c r="S578" s="62"/>
      <c r="T578" s="62"/>
      <c r="U578" s="62"/>
      <c r="V578" s="62"/>
      <c r="W578" s="62"/>
      <c r="X578" s="63"/>
    </row>
    <row r="579" spans="1:24" ht="14.4" x14ac:dyDescent="0.2">
      <c r="A579" s="47" t="s">
        <v>699</v>
      </c>
      <c r="B579" s="47" t="s">
        <v>700</v>
      </c>
      <c r="C579" s="74" t="str">
        <f t="shared" si="17"/>
        <v>21375106 MUSEO DE ARTE Y DISEÑO CONTEMPORÁNEO</v>
      </c>
      <c r="D579" s="47" t="s">
        <v>685</v>
      </c>
      <c r="E579" s="47" t="s">
        <v>134</v>
      </c>
      <c r="F579" s="47" t="s">
        <v>128</v>
      </c>
      <c r="G579" s="46">
        <v>3499338</v>
      </c>
      <c r="H579" s="46">
        <v>3926059</v>
      </c>
      <c r="I579" s="46">
        <v>3926059</v>
      </c>
      <c r="J579" s="46">
        <v>0</v>
      </c>
      <c r="K579" s="46">
        <v>0</v>
      </c>
      <c r="L579" s="46">
        <v>0</v>
      </c>
      <c r="M579" s="46">
        <v>3748041</v>
      </c>
      <c r="N579" s="46">
        <v>3468723</v>
      </c>
      <c r="O579" s="46">
        <v>178018</v>
      </c>
      <c r="P579" s="78">
        <f t="shared" si="18"/>
        <v>0.9546573293982592</v>
      </c>
      <c r="Q579" s="61"/>
      <c r="R579" s="61"/>
      <c r="S579" s="62"/>
      <c r="T579" s="62"/>
      <c r="U579" s="62"/>
      <c r="V579" s="62"/>
      <c r="W579" s="62"/>
      <c r="X579" s="63"/>
    </row>
    <row r="580" spans="1:24" ht="14.4" x14ac:dyDescent="0.2">
      <c r="A580" s="47" t="s">
        <v>699</v>
      </c>
      <c r="B580" s="47" t="s">
        <v>700</v>
      </c>
      <c r="C580" s="74" t="str">
        <f t="shared" si="17"/>
        <v>21375106 MUSEO DE ARTE Y DISEÑO CONTEMPORÁNEO</v>
      </c>
      <c r="D580" s="47" t="s">
        <v>685</v>
      </c>
      <c r="E580" s="47" t="s">
        <v>154</v>
      </c>
      <c r="F580" s="47" t="s">
        <v>149</v>
      </c>
      <c r="G580" s="46">
        <v>4000000</v>
      </c>
      <c r="H580" s="46">
        <v>2500000</v>
      </c>
      <c r="I580" s="46">
        <v>2500000</v>
      </c>
      <c r="J580" s="46">
        <v>0</v>
      </c>
      <c r="K580" s="46">
        <v>0</v>
      </c>
      <c r="L580" s="46">
        <v>0</v>
      </c>
      <c r="M580" s="46">
        <v>2439570.66</v>
      </c>
      <c r="N580" s="46">
        <v>2439570.66</v>
      </c>
      <c r="O580" s="46">
        <v>60429.34</v>
      </c>
      <c r="P580" s="78">
        <f t="shared" si="18"/>
        <v>0.97582826400000011</v>
      </c>
      <c r="Q580" s="61"/>
      <c r="R580" s="61"/>
      <c r="S580" s="62"/>
      <c r="T580" s="62"/>
      <c r="U580" s="62"/>
      <c r="V580" s="62"/>
      <c r="W580" s="62"/>
      <c r="X580" s="63"/>
    </row>
    <row r="581" spans="1:24" ht="14.4" x14ac:dyDescent="0.2">
      <c r="A581" s="47" t="s">
        <v>699</v>
      </c>
      <c r="B581" s="47" t="s">
        <v>700</v>
      </c>
      <c r="C581" s="74" t="str">
        <f t="shared" si="17"/>
        <v>21375106 MUSEO DE ARTE Y DISEÑO CONTEMPORÁNEO</v>
      </c>
      <c r="D581" s="47" t="s">
        <v>685</v>
      </c>
      <c r="E581" s="47" t="s">
        <v>166</v>
      </c>
      <c r="F581" s="47" t="s">
        <v>167</v>
      </c>
      <c r="G581" s="46">
        <v>72316977</v>
      </c>
      <c r="H581" s="46">
        <v>48707807</v>
      </c>
      <c r="I581" s="46">
        <v>48707807</v>
      </c>
      <c r="J581" s="46">
        <v>0</v>
      </c>
      <c r="K581" s="46">
        <v>0</v>
      </c>
      <c r="L581" s="46">
        <v>0</v>
      </c>
      <c r="M581" s="46">
        <v>46098769.289999999</v>
      </c>
      <c r="N581" s="46">
        <v>42992559.140000001</v>
      </c>
      <c r="O581" s="46">
        <v>2609037.71</v>
      </c>
      <c r="P581" s="78">
        <f t="shared" si="18"/>
        <v>0.9464349173018608</v>
      </c>
      <c r="Q581" s="61"/>
      <c r="R581" s="61"/>
      <c r="S581" s="62"/>
      <c r="T581" s="62"/>
      <c r="U581" s="62"/>
      <c r="V581" s="62"/>
      <c r="W581" s="62"/>
      <c r="X581" s="63"/>
    </row>
    <row r="582" spans="1:24" ht="14.4" x14ac:dyDescent="0.2">
      <c r="A582" s="47" t="s">
        <v>699</v>
      </c>
      <c r="B582" s="47" t="s">
        <v>700</v>
      </c>
      <c r="C582" s="74" t="str">
        <f t="shared" ref="C582:C645" si="19">+CONCATENATE(A582," ",B582)</f>
        <v>21375106 MUSEO DE ARTE Y DISEÑO CONTEMPORÁNEO</v>
      </c>
      <c r="D582" s="47" t="s">
        <v>685</v>
      </c>
      <c r="E582" s="47" t="s">
        <v>180</v>
      </c>
      <c r="F582" s="47" t="s">
        <v>181</v>
      </c>
      <c r="G582" s="46">
        <v>9250000</v>
      </c>
      <c r="H582" s="46">
        <v>9190000</v>
      </c>
      <c r="I582" s="46">
        <v>9190000</v>
      </c>
      <c r="J582" s="46">
        <v>0</v>
      </c>
      <c r="K582" s="46">
        <v>0</v>
      </c>
      <c r="L582" s="46">
        <v>0</v>
      </c>
      <c r="M582" s="46">
        <v>8931615.6400000006</v>
      </c>
      <c r="N582" s="46">
        <v>8747485.4800000004</v>
      </c>
      <c r="O582" s="46">
        <v>258384.36</v>
      </c>
      <c r="P582" s="78">
        <f t="shared" ref="P582:P645" si="20">+IFERROR(M582/H582,0)</f>
        <v>0.97188418280739941</v>
      </c>
      <c r="Q582" s="61"/>
      <c r="R582" s="61"/>
      <c r="S582" s="62"/>
      <c r="T582" s="62"/>
      <c r="U582" s="62"/>
      <c r="V582" s="62"/>
      <c r="W582" s="62"/>
      <c r="X582" s="63"/>
    </row>
    <row r="583" spans="1:24" ht="14.4" x14ac:dyDescent="0.2">
      <c r="A583" s="47" t="s">
        <v>699</v>
      </c>
      <c r="B583" s="47" t="s">
        <v>700</v>
      </c>
      <c r="C583" s="74" t="str">
        <f t="shared" si="19"/>
        <v>21375106 MUSEO DE ARTE Y DISEÑO CONTEMPORÁNEO</v>
      </c>
      <c r="D583" s="47" t="s">
        <v>685</v>
      </c>
      <c r="E583" s="47" t="s">
        <v>184</v>
      </c>
      <c r="F583" s="47" t="s">
        <v>185</v>
      </c>
      <c r="G583" s="46">
        <v>6200000</v>
      </c>
      <c r="H583" s="46">
        <v>6690000</v>
      </c>
      <c r="I583" s="46">
        <v>6690000</v>
      </c>
      <c r="J583" s="46">
        <v>0</v>
      </c>
      <c r="K583" s="46">
        <v>0</v>
      </c>
      <c r="L583" s="46">
        <v>0</v>
      </c>
      <c r="M583" s="46">
        <v>6487073</v>
      </c>
      <c r="N583" s="46">
        <v>6487073</v>
      </c>
      <c r="O583" s="46">
        <v>202927</v>
      </c>
      <c r="P583" s="78">
        <f t="shared" si="20"/>
        <v>0.96966711509715997</v>
      </c>
      <c r="Q583" s="61"/>
      <c r="R583" s="61"/>
      <c r="S583" s="62"/>
      <c r="T583" s="62"/>
      <c r="U583" s="62"/>
      <c r="V583" s="62"/>
      <c r="W583" s="62"/>
      <c r="X583" s="63"/>
    </row>
    <row r="584" spans="1:24" ht="14.4" x14ac:dyDescent="0.2">
      <c r="A584" s="47" t="s">
        <v>699</v>
      </c>
      <c r="B584" s="47" t="s">
        <v>700</v>
      </c>
      <c r="C584" s="74" t="str">
        <f t="shared" si="19"/>
        <v>21375106 MUSEO DE ARTE Y DISEÑO CONTEMPORÁNEO</v>
      </c>
      <c r="D584" s="47" t="s">
        <v>685</v>
      </c>
      <c r="E584" s="47" t="s">
        <v>186</v>
      </c>
      <c r="F584" s="47" t="s">
        <v>187</v>
      </c>
      <c r="G584" s="46">
        <v>300000</v>
      </c>
      <c r="H584" s="46">
        <v>0</v>
      </c>
      <c r="I584" s="46">
        <v>0</v>
      </c>
      <c r="J584" s="46">
        <v>0</v>
      </c>
      <c r="K584" s="46">
        <v>0</v>
      </c>
      <c r="L584" s="46">
        <v>0</v>
      </c>
      <c r="M584" s="46">
        <v>0</v>
      </c>
      <c r="N584" s="46">
        <v>0</v>
      </c>
      <c r="O584" s="46">
        <v>0</v>
      </c>
      <c r="P584" s="78">
        <f t="shared" si="20"/>
        <v>0</v>
      </c>
      <c r="Q584" s="61"/>
      <c r="R584" s="61"/>
      <c r="S584" s="62"/>
      <c r="T584" s="62"/>
      <c r="U584" s="62"/>
      <c r="V584" s="62"/>
      <c r="W584" s="62"/>
      <c r="X584" s="63"/>
    </row>
    <row r="585" spans="1:24" ht="14.4" x14ac:dyDescent="0.2">
      <c r="A585" s="47" t="s">
        <v>699</v>
      </c>
      <c r="B585" s="47" t="s">
        <v>700</v>
      </c>
      <c r="C585" s="74" t="str">
        <f t="shared" si="19"/>
        <v>21375106 MUSEO DE ARTE Y DISEÑO CONTEMPORÁNEO</v>
      </c>
      <c r="D585" s="47" t="s">
        <v>685</v>
      </c>
      <c r="E585" s="47" t="s">
        <v>188</v>
      </c>
      <c r="F585" s="47" t="s">
        <v>189</v>
      </c>
      <c r="G585" s="46">
        <v>2500000</v>
      </c>
      <c r="H585" s="46">
        <v>2500000</v>
      </c>
      <c r="I585" s="46">
        <v>2500000</v>
      </c>
      <c r="J585" s="46">
        <v>0</v>
      </c>
      <c r="K585" s="46">
        <v>0</v>
      </c>
      <c r="L585" s="46">
        <v>0</v>
      </c>
      <c r="M585" s="46">
        <v>2444542.64</v>
      </c>
      <c r="N585" s="46">
        <v>2260412.48</v>
      </c>
      <c r="O585" s="46">
        <v>55457.36</v>
      </c>
      <c r="P585" s="78">
        <f t="shared" si="20"/>
        <v>0.97781705600000002</v>
      </c>
      <c r="Q585" s="61"/>
      <c r="R585" s="61"/>
      <c r="S585" s="62"/>
      <c r="T585" s="62"/>
      <c r="U585" s="62"/>
      <c r="V585" s="62"/>
      <c r="W585" s="62"/>
      <c r="X585" s="63"/>
    </row>
    <row r="586" spans="1:24" ht="14.4" x14ac:dyDescent="0.2">
      <c r="A586" s="47" t="s">
        <v>699</v>
      </c>
      <c r="B586" s="47" t="s">
        <v>700</v>
      </c>
      <c r="C586" s="74" t="str">
        <f t="shared" si="19"/>
        <v>21375106 MUSEO DE ARTE Y DISEÑO CONTEMPORÁNEO</v>
      </c>
      <c r="D586" s="47" t="s">
        <v>685</v>
      </c>
      <c r="E586" s="47" t="s">
        <v>190</v>
      </c>
      <c r="F586" s="47" t="s">
        <v>191</v>
      </c>
      <c r="G586" s="46">
        <v>250000</v>
      </c>
      <c r="H586" s="46">
        <v>0</v>
      </c>
      <c r="I586" s="46">
        <v>0</v>
      </c>
      <c r="J586" s="46">
        <v>0</v>
      </c>
      <c r="K586" s="46">
        <v>0</v>
      </c>
      <c r="L586" s="46">
        <v>0</v>
      </c>
      <c r="M586" s="46">
        <v>0</v>
      </c>
      <c r="N586" s="46">
        <v>0</v>
      </c>
      <c r="O586" s="46">
        <v>0</v>
      </c>
      <c r="P586" s="78">
        <f t="shared" si="20"/>
        <v>0</v>
      </c>
      <c r="Q586" s="61"/>
      <c r="R586" s="61"/>
      <c r="S586" s="62"/>
      <c r="T586" s="62"/>
      <c r="U586" s="62"/>
      <c r="V586" s="62"/>
      <c r="W586" s="62"/>
      <c r="X586" s="63"/>
    </row>
    <row r="587" spans="1:24" ht="14.4" x14ac:dyDescent="0.2">
      <c r="A587" s="47" t="s">
        <v>699</v>
      </c>
      <c r="B587" s="47" t="s">
        <v>700</v>
      </c>
      <c r="C587" s="74" t="str">
        <f t="shared" si="19"/>
        <v>21375106 MUSEO DE ARTE Y DISEÑO CONTEMPORÁNEO</v>
      </c>
      <c r="D587" s="47" t="s">
        <v>685</v>
      </c>
      <c r="E587" s="47" t="s">
        <v>192</v>
      </c>
      <c r="F587" s="47" t="s">
        <v>193</v>
      </c>
      <c r="G587" s="46">
        <v>19497540</v>
      </c>
      <c r="H587" s="46">
        <v>10006819</v>
      </c>
      <c r="I587" s="46">
        <v>10006819</v>
      </c>
      <c r="J587" s="46">
        <v>0</v>
      </c>
      <c r="K587" s="46">
        <v>0</v>
      </c>
      <c r="L587" s="46">
        <v>0</v>
      </c>
      <c r="M587" s="46">
        <v>9609450.6300000008</v>
      </c>
      <c r="N587" s="46">
        <v>6810544.5899999999</v>
      </c>
      <c r="O587" s="46">
        <v>397368.37</v>
      </c>
      <c r="P587" s="78">
        <f t="shared" si="20"/>
        <v>0.96029024108460448</v>
      </c>
      <c r="Q587" s="61"/>
      <c r="R587" s="61"/>
      <c r="S587" s="62"/>
      <c r="T587" s="62"/>
      <c r="U587" s="62"/>
      <c r="V587" s="62"/>
      <c r="W587" s="62"/>
      <c r="X587" s="63"/>
    </row>
    <row r="588" spans="1:24" ht="14.4" x14ac:dyDescent="0.2">
      <c r="A588" s="47" t="s">
        <v>699</v>
      </c>
      <c r="B588" s="47" t="s">
        <v>700</v>
      </c>
      <c r="C588" s="74" t="str">
        <f t="shared" si="19"/>
        <v>21375106 MUSEO DE ARTE Y DISEÑO CONTEMPORÁNEO</v>
      </c>
      <c r="D588" s="47" t="s">
        <v>685</v>
      </c>
      <c r="E588" s="47" t="s">
        <v>194</v>
      </c>
      <c r="F588" s="47" t="s">
        <v>195</v>
      </c>
      <c r="G588" s="46">
        <v>70000</v>
      </c>
      <c r="H588" s="46">
        <v>70000</v>
      </c>
      <c r="I588" s="46">
        <v>70000</v>
      </c>
      <c r="J588" s="46">
        <v>0</v>
      </c>
      <c r="K588" s="46">
        <v>0</v>
      </c>
      <c r="L588" s="46">
        <v>0</v>
      </c>
      <c r="M588" s="46">
        <v>62613.3</v>
      </c>
      <c r="N588" s="46">
        <v>62613.3</v>
      </c>
      <c r="O588" s="46">
        <v>7386.7</v>
      </c>
      <c r="P588" s="78">
        <f t="shared" si="20"/>
        <v>0.89447571428571437</v>
      </c>
      <c r="Q588" s="61"/>
      <c r="R588" s="61"/>
      <c r="S588" s="62"/>
      <c r="T588" s="62"/>
      <c r="U588" s="62"/>
      <c r="V588" s="62"/>
      <c r="W588" s="62"/>
      <c r="X588" s="63"/>
    </row>
    <row r="589" spans="1:24" ht="14.4" x14ac:dyDescent="0.2">
      <c r="A589" s="47" t="s">
        <v>699</v>
      </c>
      <c r="B589" s="47" t="s">
        <v>700</v>
      </c>
      <c r="C589" s="74" t="str">
        <f t="shared" si="19"/>
        <v>21375106 MUSEO DE ARTE Y DISEÑO CONTEMPORÁNEO</v>
      </c>
      <c r="D589" s="47" t="s">
        <v>685</v>
      </c>
      <c r="E589" s="47" t="s">
        <v>198</v>
      </c>
      <c r="F589" s="47" t="s">
        <v>199</v>
      </c>
      <c r="G589" s="46">
        <v>5000000</v>
      </c>
      <c r="H589" s="46">
        <v>4997500</v>
      </c>
      <c r="I589" s="46">
        <v>4997500</v>
      </c>
      <c r="J589" s="46">
        <v>0</v>
      </c>
      <c r="K589" s="46">
        <v>0</v>
      </c>
      <c r="L589" s="46">
        <v>0</v>
      </c>
      <c r="M589" s="46">
        <v>4939847.12</v>
      </c>
      <c r="N589" s="46">
        <v>2140941.08</v>
      </c>
      <c r="O589" s="46">
        <v>57652.88</v>
      </c>
      <c r="P589" s="78">
        <f t="shared" si="20"/>
        <v>0.98846365582791396</v>
      </c>
      <c r="Q589" s="61"/>
      <c r="R589" s="61"/>
      <c r="S589" s="62"/>
      <c r="T589" s="62"/>
      <c r="U589" s="62"/>
      <c r="V589" s="62"/>
      <c r="W589" s="62"/>
      <c r="X589" s="63"/>
    </row>
    <row r="590" spans="1:24" ht="14.4" x14ac:dyDescent="0.2">
      <c r="A590" s="47" t="s">
        <v>699</v>
      </c>
      <c r="B590" s="47" t="s">
        <v>700</v>
      </c>
      <c r="C590" s="74" t="str">
        <f t="shared" si="19"/>
        <v>21375106 MUSEO DE ARTE Y DISEÑO CONTEMPORÁNEO</v>
      </c>
      <c r="D590" s="47" t="s">
        <v>685</v>
      </c>
      <c r="E590" s="47" t="s">
        <v>204</v>
      </c>
      <c r="F590" s="47" t="s">
        <v>205</v>
      </c>
      <c r="G590" s="46">
        <v>1579000</v>
      </c>
      <c r="H590" s="46">
        <v>1449000</v>
      </c>
      <c r="I590" s="46">
        <v>1449000</v>
      </c>
      <c r="J590" s="46">
        <v>0</v>
      </c>
      <c r="K590" s="46">
        <v>0</v>
      </c>
      <c r="L590" s="46">
        <v>0</v>
      </c>
      <c r="M590" s="46">
        <v>1382774.83</v>
      </c>
      <c r="N590" s="46">
        <v>1382774.83</v>
      </c>
      <c r="O590" s="46">
        <v>66225.17</v>
      </c>
      <c r="P590" s="78">
        <f t="shared" si="20"/>
        <v>0.95429594893029679</v>
      </c>
      <c r="Q590" s="61"/>
      <c r="R590" s="61"/>
      <c r="S590" s="62"/>
      <c r="T590" s="62"/>
      <c r="U590" s="62"/>
      <c r="V590" s="62"/>
      <c r="W590" s="62"/>
      <c r="X590" s="63"/>
    </row>
    <row r="591" spans="1:24" ht="14.4" x14ac:dyDescent="0.2">
      <c r="A591" s="47" t="s">
        <v>699</v>
      </c>
      <c r="B591" s="47" t="s">
        <v>700</v>
      </c>
      <c r="C591" s="74" t="str">
        <f t="shared" si="19"/>
        <v>21375106 MUSEO DE ARTE Y DISEÑO CONTEMPORÁNEO</v>
      </c>
      <c r="D591" s="47" t="s">
        <v>685</v>
      </c>
      <c r="E591" s="47" t="s">
        <v>206</v>
      </c>
      <c r="F591" s="47" t="s">
        <v>207</v>
      </c>
      <c r="G591" s="46">
        <v>12848540</v>
      </c>
      <c r="H591" s="46">
        <v>3490319</v>
      </c>
      <c r="I591" s="46">
        <v>3490319</v>
      </c>
      <c r="J591" s="46">
        <v>0</v>
      </c>
      <c r="K591" s="46">
        <v>0</v>
      </c>
      <c r="L591" s="46">
        <v>0</v>
      </c>
      <c r="M591" s="46">
        <v>3224215.38</v>
      </c>
      <c r="N591" s="46">
        <v>3224215.38</v>
      </c>
      <c r="O591" s="46">
        <v>266103.62</v>
      </c>
      <c r="P591" s="78">
        <f t="shared" si="20"/>
        <v>0.92375951309894588</v>
      </c>
      <c r="Q591" s="61"/>
      <c r="R591" s="61"/>
      <c r="S591" s="62"/>
      <c r="T591" s="62"/>
      <c r="U591" s="62"/>
      <c r="V591" s="62"/>
      <c r="W591" s="62"/>
      <c r="X591" s="63"/>
    </row>
    <row r="592" spans="1:24" ht="14.4" x14ac:dyDescent="0.2">
      <c r="A592" s="47" t="s">
        <v>699</v>
      </c>
      <c r="B592" s="47" t="s">
        <v>700</v>
      </c>
      <c r="C592" s="74" t="str">
        <f t="shared" si="19"/>
        <v>21375106 MUSEO DE ARTE Y DISEÑO CONTEMPORÁNEO</v>
      </c>
      <c r="D592" s="47" t="s">
        <v>685</v>
      </c>
      <c r="E592" s="47" t="s">
        <v>208</v>
      </c>
      <c r="F592" s="47" t="s">
        <v>209</v>
      </c>
      <c r="G592" s="46">
        <v>18561000</v>
      </c>
      <c r="H592" s="46">
        <v>18323988</v>
      </c>
      <c r="I592" s="46">
        <v>18323988</v>
      </c>
      <c r="J592" s="46">
        <v>0</v>
      </c>
      <c r="K592" s="46">
        <v>0</v>
      </c>
      <c r="L592" s="46">
        <v>0</v>
      </c>
      <c r="M592" s="46">
        <v>17911818.800000001</v>
      </c>
      <c r="N592" s="46">
        <v>17825819.140000001</v>
      </c>
      <c r="O592" s="46">
        <v>412169.2</v>
      </c>
      <c r="P592" s="78">
        <f t="shared" si="20"/>
        <v>0.97750657771659755</v>
      </c>
      <c r="Q592" s="61"/>
      <c r="R592" s="61"/>
      <c r="S592" s="62"/>
      <c r="T592" s="62"/>
      <c r="U592" s="62"/>
      <c r="V592" s="62"/>
      <c r="W592" s="62"/>
      <c r="X592" s="63"/>
    </row>
    <row r="593" spans="1:24" ht="14.4" x14ac:dyDescent="0.2">
      <c r="A593" s="47" t="s">
        <v>699</v>
      </c>
      <c r="B593" s="47" t="s">
        <v>700</v>
      </c>
      <c r="C593" s="74" t="str">
        <f t="shared" si="19"/>
        <v>21375106 MUSEO DE ARTE Y DISEÑO CONTEMPORÁNEO</v>
      </c>
      <c r="D593" s="47" t="s">
        <v>685</v>
      </c>
      <c r="E593" s="47" t="s">
        <v>220</v>
      </c>
      <c r="F593" s="47" t="s">
        <v>221</v>
      </c>
      <c r="G593" s="46">
        <v>12239000</v>
      </c>
      <c r="H593" s="46">
        <v>5601988</v>
      </c>
      <c r="I593" s="46">
        <v>5601988</v>
      </c>
      <c r="J593" s="46">
        <v>0</v>
      </c>
      <c r="K593" s="46">
        <v>0</v>
      </c>
      <c r="L593" s="46">
        <v>0</v>
      </c>
      <c r="M593" s="46">
        <v>5192525.33</v>
      </c>
      <c r="N593" s="46">
        <v>5181775.2300000004</v>
      </c>
      <c r="O593" s="46">
        <v>409462.67</v>
      </c>
      <c r="P593" s="78">
        <f t="shared" si="20"/>
        <v>0.92690761386850529</v>
      </c>
      <c r="Q593" s="61"/>
      <c r="R593" s="61"/>
      <c r="S593" s="62"/>
      <c r="T593" s="62"/>
      <c r="U593" s="62"/>
      <c r="V593" s="62"/>
      <c r="W593" s="62"/>
      <c r="X593" s="63"/>
    </row>
    <row r="594" spans="1:24" ht="14.4" x14ac:dyDescent="0.2">
      <c r="A594" s="47" t="s">
        <v>699</v>
      </c>
      <c r="B594" s="47" t="s">
        <v>700</v>
      </c>
      <c r="C594" s="74" t="str">
        <f t="shared" si="19"/>
        <v>21375106 MUSEO DE ARTE Y DISEÑO CONTEMPORÁNEO</v>
      </c>
      <c r="D594" s="47" t="s">
        <v>685</v>
      </c>
      <c r="E594" s="47" t="s">
        <v>222</v>
      </c>
      <c r="F594" s="47" t="s">
        <v>223</v>
      </c>
      <c r="G594" s="46">
        <v>6322000</v>
      </c>
      <c r="H594" s="46">
        <v>12722000</v>
      </c>
      <c r="I594" s="46">
        <v>12722000</v>
      </c>
      <c r="J594" s="46">
        <v>0</v>
      </c>
      <c r="K594" s="46">
        <v>0</v>
      </c>
      <c r="L594" s="46">
        <v>0</v>
      </c>
      <c r="M594" s="46">
        <v>12719293.470000001</v>
      </c>
      <c r="N594" s="46">
        <v>12644043.91</v>
      </c>
      <c r="O594" s="46">
        <v>2706.53</v>
      </c>
      <c r="P594" s="78">
        <f t="shared" si="20"/>
        <v>0.99978725593460149</v>
      </c>
      <c r="Q594" s="61"/>
      <c r="R594" s="61"/>
      <c r="S594" s="62"/>
      <c r="T594" s="62"/>
      <c r="U594" s="62"/>
      <c r="V594" s="62"/>
      <c r="W594" s="62"/>
      <c r="X594" s="63"/>
    </row>
    <row r="595" spans="1:24" ht="14.4" x14ac:dyDescent="0.2">
      <c r="A595" s="47" t="s">
        <v>699</v>
      </c>
      <c r="B595" s="47" t="s">
        <v>700</v>
      </c>
      <c r="C595" s="74" t="str">
        <f t="shared" si="19"/>
        <v>21375106 MUSEO DE ARTE Y DISEÑO CONTEMPORÁNEO</v>
      </c>
      <c r="D595" s="47" t="s">
        <v>685</v>
      </c>
      <c r="E595" s="47" t="s">
        <v>234</v>
      </c>
      <c r="F595" s="47" t="s">
        <v>235</v>
      </c>
      <c r="G595" s="46">
        <v>9000000</v>
      </c>
      <c r="H595" s="46">
        <v>9000000</v>
      </c>
      <c r="I595" s="46">
        <v>9000000</v>
      </c>
      <c r="J595" s="46">
        <v>0</v>
      </c>
      <c r="K595" s="46">
        <v>0</v>
      </c>
      <c r="L595" s="46">
        <v>0</v>
      </c>
      <c r="M595" s="46">
        <v>8291129.7699999996</v>
      </c>
      <c r="N595" s="46">
        <v>8253955.4800000004</v>
      </c>
      <c r="O595" s="46">
        <v>708870.23</v>
      </c>
      <c r="P595" s="78">
        <f t="shared" si="20"/>
        <v>0.92123664111111103</v>
      </c>
      <c r="Q595" s="61"/>
      <c r="R595" s="61"/>
      <c r="S595" s="62"/>
      <c r="T595" s="62"/>
      <c r="U595" s="62"/>
      <c r="V595" s="62"/>
      <c r="W595" s="62"/>
      <c r="X595" s="63"/>
    </row>
    <row r="596" spans="1:24" ht="14.4" x14ac:dyDescent="0.2">
      <c r="A596" s="47" t="s">
        <v>699</v>
      </c>
      <c r="B596" s="47" t="s">
        <v>700</v>
      </c>
      <c r="C596" s="74" t="str">
        <f t="shared" si="19"/>
        <v>21375106 MUSEO DE ARTE Y DISEÑO CONTEMPORÁNEO</v>
      </c>
      <c r="D596" s="47" t="s">
        <v>685</v>
      </c>
      <c r="E596" s="47" t="s">
        <v>236</v>
      </c>
      <c r="F596" s="47" t="s">
        <v>237</v>
      </c>
      <c r="G596" s="46">
        <v>9000000</v>
      </c>
      <c r="H596" s="46">
        <v>9000000</v>
      </c>
      <c r="I596" s="46">
        <v>9000000</v>
      </c>
      <c r="J596" s="46">
        <v>0</v>
      </c>
      <c r="K596" s="46">
        <v>0</v>
      </c>
      <c r="L596" s="46">
        <v>0</v>
      </c>
      <c r="M596" s="46">
        <v>8291129.7699999996</v>
      </c>
      <c r="N596" s="46">
        <v>8253955.4800000004</v>
      </c>
      <c r="O596" s="46">
        <v>708870.23</v>
      </c>
      <c r="P596" s="78">
        <f t="shared" si="20"/>
        <v>0.92123664111111103</v>
      </c>
      <c r="Q596" s="61"/>
      <c r="R596" s="61"/>
      <c r="S596" s="62"/>
      <c r="T596" s="62"/>
      <c r="U596" s="62"/>
      <c r="V596" s="62"/>
      <c r="W596" s="62"/>
      <c r="X596" s="63"/>
    </row>
    <row r="597" spans="1:24" ht="14.4" x14ac:dyDescent="0.2">
      <c r="A597" s="47" t="s">
        <v>699</v>
      </c>
      <c r="B597" s="47" t="s">
        <v>700</v>
      </c>
      <c r="C597" s="74" t="str">
        <f t="shared" si="19"/>
        <v>21375106 MUSEO DE ARTE Y DISEÑO CONTEMPORÁNEO</v>
      </c>
      <c r="D597" s="47" t="s">
        <v>685</v>
      </c>
      <c r="E597" s="47" t="s">
        <v>246</v>
      </c>
      <c r="F597" s="47" t="s">
        <v>247</v>
      </c>
      <c r="G597" s="46">
        <v>15528437</v>
      </c>
      <c r="H597" s="46">
        <v>1886767</v>
      </c>
      <c r="I597" s="46">
        <v>1886767</v>
      </c>
      <c r="J597" s="46">
        <v>0</v>
      </c>
      <c r="K597" s="46">
        <v>0</v>
      </c>
      <c r="L597" s="46">
        <v>0</v>
      </c>
      <c r="M597" s="46">
        <v>1153637.45</v>
      </c>
      <c r="N597" s="46">
        <v>1153637.45</v>
      </c>
      <c r="O597" s="46">
        <v>733129.55</v>
      </c>
      <c r="P597" s="78">
        <f t="shared" si="20"/>
        <v>0.61143609677294541</v>
      </c>
      <c r="Q597" s="61"/>
      <c r="R597" s="61"/>
      <c r="S597" s="62"/>
      <c r="T597" s="62"/>
      <c r="U597" s="62"/>
      <c r="V597" s="62"/>
      <c r="W597" s="62"/>
      <c r="X597" s="63"/>
    </row>
    <row r="598" spans="1:24" ht="14.4" x14ac:dyDescent="0.2">
      <c r="A598" s="47" t="s">
        <v>699</v>
      </c>
      <c r="B598" s="47" t="s">
        <v>700</v>
      </c>
      <c r="C598" s="74" t="str">
        <f t="shared" si="19"/>
        <v>21375106 MUSEO DE ARTE Y DISEÑO CONTEMPORÁNEO</v>
      </c>
      <c r="D598" s="47" t="s">
        <v>685</v>
      </c>
      <c r="E598" s="47" t="s">
        <v>248</v>
      </c>
      <c r="F598" s="47" t="s">
        <v>249</v>
      </c>
      <c r="G598" s="46">
        <v>13123937</v>
      </c>
      <c r="H598" s="46">
        <v>282267</v>
      </c>
      <c r="I598" s="46">
        <v>282267</v>
      </c>
      <c r="J598" s="46">
        <v>0</v>
      </c>
      <c r="K598" s="46">
        <v>0</v>
      </c>
      <c r="L598" s="46">
        <v>0</v>
      </c>
      <c r="M598" s="46">
        <v>282267</v>
      </c>
      <c r="N598" s="46">
        <v>282267</v>
      </c>
      <c r="O598" s="46">
        <v>0</v>
      </c>
      <c r="P598" s="78">
        <f t="shared" si="20"/>
        <v>1</v>
      </c>
      <c r="Q598" s="61"/>
      <c r="R598" s="61"/>
      <c r="S598" s="62"/>
      <c r="T598" s="62"/>
      <c r="U598" s="62"/>
      <c r="V598" s="62"/>
      <c r="W598" s="62"/>
      <c r="X598" s="63"/>
    </row>
    <row r="599" spans="1:24" ht="14.4" x14ac:dyDescent="0.2">
      <c r="A599" s="47" t="s">
        <v>699</v>
      </c>
      <c r="B599" s="47" t="s">
        <v>700</v>
      </c>
      <c r="C599" s="74" t="str">
        <f t="shared" si="19"/>
        <v>21375106 MUSEO DE ARTE Y DISEÑO CONTEMPORÁNEO</v>
      </c>
      <c r="D599" s="47" t="s">
        <v>685</v>
      </c>
      <c r="E599" s="47" t="s">
        <v>254</v>
      </c>
      <c r="F599" s="47" t="s">
        <v>255</v>
      </c>
      <c r="G599" s="46">
        <v>1497500</v>
      </c>
      <c r="H599" s="46">
        <v>847500</v>
      </c>
      <c r="I599" s="46">
        <v>847500</v>
      </c>
      <c r="J599" s="46">
        <v>0</v>
      </c>
      <c r="K599" s="46">
        <v>0</v>
      </c>
      <c r="L599" s="46">
        <v>0</v>
      </c>
      <c r="M599" s="46">
        <v>453750.01</v>
      </c>
      <c r="N599" s="46">
        <v>453750.01</v>
      </c>
      <c r="O599" s="46">
        <v>393749.99</v>
      </c>
      <c r="P599" s="78">
        <f t="shared" si="20"/>
        <v>0.53539824188790563</v>
      </c>
      <c r="Q599" s="61"/>
      <c r="R599" s="61"/>
      <c r="S599" s="62"/>
      <c r="T599" s="62"/>
      <c r="U599" s="62"/>
      <c r="V599" s="62"/>
      <c r="W599" s="62"/>
      <c r="X599" s="63"/>
    </row>
    <row r="600" spans="1:24" ht="14.4" x14ac:dyDescent="0.2">
      <c r="A600" s="47" t="s">
        <v>699</v>
      </c>
      <c r="B600" s="47" t="s">
        <v>700</v>
      </c>
      <c r="C600" s="74" t="str">
        <f t="shared" si="19"/>
        <v>21375106 MUSEO DE ARTE Y DISEÑO CONTEMPORÁNEO</v>
      </c>
      <c r="D600" s="47" t="s">
        <v>685</v>
      </c>
      <c r="E600" s="47" t="s">
        <v>258</v>
      </c>
      <c r="F600" s="47" t="s">
        <v>259</v>
      </c>
      <c r="G600" s="46">
        <v>300000</v>
      </c>
      <c r="H600" s="46">
        <v>300000</v>
      </c>
      <c r="I600" s="46">
        <v>300000</v>
      </c>
      <c r="J600" s="46">
        <v>0</v>
      </c>
      <c r="K600" s="46">
        <v>0</v>
      </c>
      <c r="L600" s="46">
        <v>0</v>
      </c>
      <c r="M600" s="46">
        <v>205665.08</v>
      </c>
      <c r="N600" s="46">
        <v>205665.08</v>
      </c>
      <c r="O600" s="46">
        <v>94334.92</v>
      </c>
      <c r="P600" s="78">
        <f t="shared" si="20"/>
        <v>0.68555026666666663</v>
      </c>
      <c r="Q600" s="61"/>
      <c r="R600" s="61"/>
      <c r="S600" s="62"/>
      <c r="T600" s="62"/>
      <c r="U600" s="62"/>
      <c r="V600" s="62"/>
      <c r="W600" s="62"/>
      <c r="X600" s="63"/>
    </row>
    <row r="601" spans="1:24" ht="14.4" x14ac:dyDescent="0.2">
      <c r="A601" s="47" t="s">
        <v>699</v>
      </c>
      <c r="B601" s="47" t="s">
        <v>700</v>
      </c>
      <c r="C601" s="74" t="str">
        <f t="shared" si="19"/>
        <v>21375106 MUSEO DE ARTE Y DISEÑO CONTEMPORÁNEO</v>
      </c>
      <c r="D601" s="47" t="s">
        <v>685</v>
      </c>
      <c r="E601" s="47" t="s">
        <v>260</v>
      </c>
      <c r="F601" s="47" t="s">
        <v>261</v>
      </c>
      <c r="G601" s="46">
        <v>150000</v>
      </c>
      <c r="H601" s="46">
        <v>0</v>
      </c>
      <c r="I601" s="46">
        <v>0</v>
      </c>
      <c r="J601" s="46">
        <v>0</v>
      </c>
      <c r="K601" s="46">
        <v>0</v>
      </c>
      <c r="L601" s="46">
        <v>0</v>
      </c>
      <c r="M601" s="46">
        <v>0</v>
      </c>
      <c r="N601" s="46">
        <v>0</v>
      </c>
      <c r="O601" s="46">
        <v>0</v>
      </c>
      <c r="P601" s="78">
        <f t="shared" si="20"/>
        <v>0</v>
      </c>
      <c r="Q601" s="61"/>
      <c r="R601" s="61"/>
      <c r="S601" s="62"/>
      <c r="T601" s="62"/>
      <c r="U601" s="62"/>
      <c r="V601" s="62"/>
      <c r="W601" s="62"/>
      <c r="X601" s="63"/>
    </row>
    <row r="602" spans="1:24" ht="14.4" x14ac:dyDescent="0.2">
      <c r="A602" s="47" t="s">
        <v>699</v>
      </c>
      <c r="B602" s="47" t="s">
        <v>700</v>
      </c>
      <c r="C602" s="74" t="str">
        <f t="shared" si="19"/>
        <v>21375106 MUSEO DE ARTE Y DISEÑO CONTEMPORÁNEO</v>
      </c>
      <c r="D602" s="47" t="s">
        <v>685</v>
      </c>
      <c r="E602" s="47" t="s">
        <v>262</v>
      </c>
      <c r="F602" s="47" t="s">
        <v>263</v>
      </c>
      <c r="G602" s="46">
        <v>457000</v>
      </c>
      <c r="H602" s="46">
        <v>457000</v>
      </c>
      <c r="I602" s="46">
        <v>457000</v>
      </c>
      <c r="J602" s="46">
        <v>0</v>
      </c>
      <c r="K602" s="46">
        <v>0</v>
      </c>
      <c r="L602" s="46">
        <v>0</v>
      </c>
      <c r="M602" s="46">
        <v>211955.36</v>
      </c>
      <c r="N602" s="46">
        <v>211955.36</v>
      </c>
      <c r="O602" s="46">
        <v>245044.64</v>
      </c>
      <c r="P602" s="78">
        <f t="shared" si="20"/>
        <v>0.46379728665207876</v>
      </c>
      <c r="Q602" s="61"/>
      <c r="R602" s="61"/>
      <c r="S602" s="62"/>
      <c r="T602" s="62"/>
      <c r="U602" s="62"/>
      <c r="V602" s="62"/>
      <c r="W602" s="62"/>
      <c r="X602" s="63"/>
    </row>
    <row r="603" spans="1:24" ht="14.4" x14ac:dyDescent="0.2">
      <c r="A603" s="47" t="s">
        <v>699</v>
      </c>
      <c r="B603" s="47" t="s">
        <v>700</v>
      </c>
      <c r="C603" s="74" t="str">
        <f t="shared" si="19"/>
        <v>21375106 MUSEO DE ARTE Y DISEÑO CONTEMPORÁNEO</v>
      </c>
      <c r="D603" s="47" t="s">
        <v>685</v>
      </c>
      <c r="E603" s="47" t="s">
        <v>264</v>
      </c>
      <c r="F603" s="47" t="s">
        <v>265</v>
      </c>
      <c r="G603" s="46">
        <v>300000</v>
      </c>
      <c r="H603" s="46">
        <v>300000</v>
      </c>
      <c r="I603" s="46">
        <v>300000</v>
      </c>
      <c r="J603" s="46">
        <v>0</v>
      </c>
      <c r="K603" s="46">
        <v>0</v>
      </c>
      <c r="L603" s="46">
        <v>0</v>
      </c>
      <c r="M603" s="46">
        <v>200884</v>
      </c>
      <c r="N603" s="46">
        <v>200884</v>
      </c>
      <c r="O603" s="46">
        <v>99116</v>
      </c>
      <c r="P603" s="78">
        <f t="shared" si="20"/>
        <v>0.66961333333333328</v>
      </c>
      <c r="Q603" s="61"/>
      <c r="R603" s="61"/>
      <c r="S603" s="62"/>
      <c r="T603" s="62"/>
      <c r="U603" s="62"/>
      <c r="V603" s="62"/>
      <c r="W603" s="62"/>
      <c r="X603" s="63"/>
    </row>
    <row r="604" spans="1:24" ht="14.4" x14ac:dyDescent="0.2">
      <c r="A604" s="47" t="s">
        <v>699</v>
      </c>
      <c r="B604" s="47" t="s">
        <v>700</v>
      </c>
      <c r="C604" s="74" t="str">
        <f t="shared" si="19"/>
        <v>21375106 MUSEO DE ARTE Y DISEÑO CONTEMPORÁNEO</v>
      </c>
      <c r="D604" s="47" t="s">
        <v>685</v>
      </c>
      <c r="E604" s="47" t="s">
        <v>268</v>
      </c>
      <c r="F604" s="47" t="s">
        <v>269</v>
      </c>
      <c r="G604" s="46">
        <v>300000</v>
      </c>
      <c r="H604" s="46">
        <v>300000</v>
      </c>
      <c r="I604" s="46">
        <v>300000</v>
      </c>
      <c r="J604" s="46">
        <v>0</v>
      </c>
      <c r="K604" s="46">
        <v>0</v>
      </c>
      <c r="L604" s="46">
        <v>0</v>
      </c>
      <c r="M604" s="46">
        <v>200884</v>
      </c>
      <c r="N604" s="46">
        <v>200884</v>
      </c>
      <c r="O604" s="46">
        <v>99116</v>
      </c>
      <c r="P604" s="78">
        <f t="shared" si="20"/>
        <v>0.66961333333333328</v>
      </c>
      <c r="Q604" s="61"/>
      <c r="R604" s="61"/>
      <c r="S604" s="62"/>
      <c r="T604" s="62"/>
      <c r="U604" s="62"/>
      <c r="V604" s="62"/>
      <c r="W604" s="62"/>
      <c r="X604" s="63"/>
    </row>
    <row r="605" spans="1:24" ht="14.4" x14ac:dyDescent="0.2">
      <c r="A605" s="47" t="s">
        <v>699</v>
      </c>
      <c r="B605" s="47" t="s">
        <v>700</v>
      </c>
      <c r="C605" s="74" t="str">
        <f t="shared" si="19"/>
        <v>21375106 MUSEO DE ARTE Y DISEÑO CONTEMPORÁNEO</v>
      </c>
      <c r="D605" s="47" t="s">
        <v>685</v>
      </c>
      <c r="E605" s="47" t="s">
        <v>270</v>
      </c>
      <c r="F605" s="47" t="s">
        <v>271</v>
      </c>
      <c r="G605" s="46">
        <v>180000</v>
      </c>
      <c r="H605" s="46">
        <v>233</v>
      </c>
      <c r="I605" s="46">
        <v>233</v>
      </c>
      <c r="J605" s="46">
        <v>0</v>
      </c>
      <c r="K605" s="46">
        <v>0</v>
      </c>
      <c r="L605" s="46">
        <v>0</v>
      </c>
      <c r="M605" s="46">
        <v>233</v>
      </c>
      <c r="N605" s="46">
        <v>233</v>
      </c>
      <c r="O605" s="46">
        <v>0</v>
      </c>
      <c r="P605" s="78">
        <f t="shared" si="20"/>
        <v>1</v>
      </c>
      <c r="Q605" s="61"/>
      <c r="R605" s="61"/>
      <c r="S605" s="62"/>
      <c r="T605" s="62"/>
      <c r="U605" s="62"/>
      <c r="V605" s="62"/>
      <c r="W605" s="62"/>
      <c r="X605" s="63"/>
    </row>
    <row r="606" spans="1:24" ht="14.4" x14ac:dyDescent="0.2">
      <c r="A606" s="47" t="s">
        <v>699</v>
      </c>
      <c r="B606" s="47" t="s">
        <v>700</v>
      </c>
      <c r="C606" s="74" t="str">
        <f t="shared" si="19"/>
        <v>21375106 MUSEO DE ARTE Y DISEÑO CONTEMPORÁNEO</v>
      </c>
      <c r="D606" s="47" t="s">
        <v>685</v>
      </c>
      <c r="E606" s="47" t="s">
        <v>272</v>
      </c>
      <c r="F606" s="47" t="s">
        <v>273</v>
      </c>
      <c r="G606" s="46">
        <v>30000</v>
      </c>
      <c r="H606" s="46">
        <v>233</v>
      </c>
      <c r="I606" s="46">
        <v>233</v>
      </c>
      <c r="J606" s="46">
        <v>0</v>
      </c>
      <c r="K606" s="46">
        <v>0</v>
      </c>
      <c r="L606" s="46">
        <v>0</v>
      </c>
      <c r="M606" s="46">
        <v>233</v>
      </c>
      <c r="N606" s="46">
        <v>233</v>
      </c>
      <c r="O606" s="46">
        <v>0</v>
      </c>
      <c r="P606" s="78">
        <f t="shared" si="20"/>
        <v>1</v>
      </c>
      <c r="Q606" s="61"/>
      <c r="R606" s="61"/>
      <c r="S606" s="62"/>
      <c r="T606" s="62"/>
      <c r="U606" s="62"/>
      <c r="V606" s="62"/>
      <c r="W606" s="62"/>
      <c r="X606" s="63"/>
    </row>
    <row r="607" spans="1:24" ht="14.4" x14ac:dyDescent="0.2">
      <c r="A607" s="47" t="s">
        <v>699</v>
      </c>
      <c r="B607" s="47" t="s">
        <v>700</v>
      </c>
      <c r="C607" s="74" t="str">
        <f t="shared" si="19"/>
        <v>21375106 MUSEO DE ARTE Y DISEÑO CONTEMPORÁNEO</v>
      </c>
      <c r="D607" s="47" t="s">
        <v>685</v>
      </c>
      <c r="E607" s="47" t="s">
        <v>274</v>
      </c>
      <c r="F607" s="47" t="s">
        <v>275</v>
      </c>
      <c r="G607" s="46">
        <v>150000</v>
      </c>
      <c r="H607" s="46">
        <v>0</v>
      </c>
      <c r="I607" s="46">
        <v>0</v>
      </c>
      <c r="J607" s="46">
        <v>0</v>
      </c>
      <c r="K607" s="46">
        <v>0</v>
      </c>
      <c r="L607" s="46">
        <v>0</v>
      </c>
      <c r="M607" s="46">
        <v>0</v>
      </c>
      <c r="N607" s="46">
        <v>0</v>
      </c>
      <c r="O607" s="46">
        <v>0</v>
      </c>
      <c r="P607" s="78">
        <f t="shared" si="20"/>
        <v>0</v>
      </c>
      <c r="Q607" s="61"/>
      <c r="R607" s="61"/>
      <c r="S607" s="62"/>
      <c r="T607" s="62"/>
      <c r="U607" s="62"/>
      <c r="V607" s="62"/>
      <c r="W607" s="62"/>
      <c r="X607" s="63"/>
    </row>
    <row r="608" spans="1:24" ht="14.4" x14ac:dyDescent="0.2">
      <c r="A608" s="47" t="s">
        <v>699</v>
      </c>
      <c r="B608" s="47" t="s">
        <v>700</v>
      </c>
      <c r="C608" s="74" t="str">
        <f t="shared" si="19"/>
        <v>21375106 MUSEO DE ARTE Y DISEÑO CONTEMPORÁNEO</v>
      </c>
      <c r="D608" s="47" t="s">
        <v>685</v>
      </c>
      <c r="E608" s="47" t="s">
        <v>278</v>
      </c>
      <c r="F608" s="47" t="s">
        <v>279</v>
      </c>
      <c r="G608" s="46">
        <v>3883000</v>
      </c>
      <c r="H608" s="46">
        <v>3883000</v>
      </c>
      <c r="I608" s="46">
        <v>3883000</v>
      </c>
      <c r="J608" s="46">
        <v>0</v>
      </c>
      <c r="K608" s="46">
        <v>0</v>
      </c>
      <c r="L608" s="46">
        <v>0</v>
      </c>
      <c r="M608" s="46">
        <v>2970194.03</v>
      </c>
      <c r="N608" s="46">
        <v>2970194.03</v>
      </c>
      <c r="O608" s="46">
        <v>912805.97</v>
      </c>
      <c r="P608" s="78">
        <f t="shared" si="20"/>
        <v>0.76492249034251858</v>
      </c>
      <c r="Q608" s="61"/>
      <c r="R608" s="61"/>
      <c r="S608" s="62"/>
      <c r="T608" s="62"/>
      <c r="U608" s="62"/>
      <c r="V608" s="62"/>
      <c r="W608" s="62"/>
      <c r="X608" s="63"/>
    </row>
    <row r="609" spans="1:24" ht="14.4" x14ac:dyDescent="0.2">
      <c r="A609" s="47" t="s">
        <v>699</v>
      </c>
      <c r="B609" s="47" t="s">
        <v>700</v>
      </c>
      <c r="C609" s="74" t="str">
        <f t="shared" si="19"/>
        <v>21375106 MUSEO DE ARTE Y DISEÑO CONTEMPORÁNEO</v>
      </c>
      <c r="D609" s="47" t="s">
        <v>685</v>
      </c>
      <c r="E609" s="47" t="s">
        <v>280</v>
      </c>
      <c r="F609" s="47" t="s">
        <v>281</v>
      </c>
      <c r="G609" s="46">
        <v>1433000</v>
      </c>
      <c r="H609" s="46">
        <v>1433000</v>
      </c>
      <c r="I609" s="46">
        <v>1433000</v>
      </c>
      <c r="J609" s="46">
        <v>0</v>
      </c>
      <c r="K609" s="46">
        <v>0</v>
      </c>
      <c r="L609" s="46">
        <v>0</v>
      </c>
      <c r="M609" s="46">
        <v>1231721.8999999999</v>
      </c>
      <c r="N609" s="46">
        <v>1231721.8999999999</v>
      </c>
      <c r="O609" s="46">
        <v>201278.1</v>
      </c>
      <c r="P609" s="78">
        <f t="shared" si="20"/>
        <v>0.85954075366364269</v>
      </c>
      <c r="Q609" s="61"/>
      <c r="R609" s="61"/>
      <c r="S609" s="62"/>
      <c r="T609" s="62"/>
      <c r="U609" s="62"/>
      <c r="V609" s="62"/>
      <c r="W609" s="62"/>
      <c r="X609" s="63"/>
    </row>
    <row r="610" spans="1:24" ht="14.4" x14ac:dyDescent="0.2">
      <c r="A610" s="47" t="s">
        <v>699</v>
      </c>
      <c r="B610" s="47" t="s">
        <v>700</v>
      </c>
      <c r="C610" s="74" t="str">
        <f t="shared" si="19"/>
        <v>21375106 MUSEO DE ARTE Y DISEÑO CONTEMPORÁNEO</v>
      </c>
      <c r="D610" s="47" t="s">
        <v>685</v>
      </c>
      <c r="E610" s="47" t="s">
        <v>282</v>
      </c>
      <c r="F610" s="47" t="s">
        <v>283</v>
      </c>
      <c r="G610" s="46">
        <v>480000</v>
      </c>
      <c r="H610" s="46">
        <v>480000</v>
      </c>
      <c r="I610" s="46">
        <v>480000</v>
      </c>
      <c r="J610" s="46">
        <v>0</v>
      </c>
      <c r="K610" s="46">
        <v>0</v>
      </c>
      <c r="L610" s="46">
        <v>0</v>
      </c>
      <c r="M610" s="46">
        <v>280267.99</v>
      </c>
      <c r="N610" s="46">
        <v>280267.99</v>
      </c>
      <c r="O610" s="46">
        <v>199732.01</v>
      </c>
      <c r="P610" s="78">
        <f t="shared" si="20"/>
        <v>0.58389164583333331</v>
      </c>
      <c r="Q610" s="61"/>
      <c r="R610" s="61"/>
      <c r="S610" s="62"/>
      <c r="T610" s="62"/>
      <c r="U610" s="62"/>
      <c r="V610" s="62"/>
      <c r="W610" s="62"/>
      <c r="X610" s="63"/>
    </row>
    <row r="611" spans="1:24" ht="14.4" x14ac:dyDescent="0.2">
      <c r="A611" s="47" t="s">
        <v>699</v>
      </c>
      <c r="B611" s="47" t="s">
        <v>700</v>
      </c>
      <c r="C611" s="74" t="str">
        <f t="shared" si="19"/>
        <v>21375106 MUSEO DE ARTE Y DISEÑO CONTEMPORÁNEO</v>
      </c>
      <c r="D611" s="47" t="s">
        <v>685</v>
      </c>
      <c r="E611" s="47" t="s">
        <v>286</v>
      </c>
      <c r="F611" s="47" t="s">
        <v>287</v>
      </c>
      <c r="G611" s="46">
        <v>953000</v>
      </c>
      <c r="H611" s="46">
        <v>953000</v>
      </c>
      <c r="I611" s="46">
        <v>953000</v>
      </c>
      <c r="J611" s="46">
        <v>0</v>
      </c>
      <c r="K611" s="46">
        <v>0</v>
      </c>
      <c r="L611" s="46">
        <v>0</v>
      </c>
      <c r="M611" s="46">
        <v>951453.91</v>
      </c>
      <c r="N611" s="46">
        <v>951453.91</v>
      </c>
      <c r="O611" s="46">
        <v>1546.09</v>
      </c>
      <c r="P611" s="78">
        <f t="shared" si="20"/>
        <v>0.99837766002098638</v>
      </c>
      <c r="Q611" s="61"/>
      <c r="R611" s="61"/>
      <c r="S611" s="62"/>
      <c r="T611" s="62"/>
      <c r="U611" s="62"/>
      <c r="V611" s="62"/>
      <c r="W611" s="62"/>
      <c r="X611" s="63"/>
    </row>
    <row r="612" spans="1:24" ht="14.4" x14ac:dyDescent="0.2">
      <c r="A612" s="47" t="s">
        <v>699</v>
      </c>
      <c r="B612" s="47" t="s">
        <v>700</v>
      </c>
      <c r="C612" s="74" t="str">
        <f t="shared" si="19"/>
        <v>21375106 MUSEO DE ARTE Y DISEÑO CONTEMPORÁNEO</v>
      </c>
      <c r="D612" s="47" t="s">
        <v>685</v>
      </c>
      <c r="E612" s="47" t="s">
        <v>296</v>
      </c>
      <c r="F612" s="47" t="s">
        <v>297</v>
      </c>
      <c r="G612" s="46">
        <v>1450000</v>
      </c>
      <c r="H612" s="46">
        <v>1450000</v>
      </c>
      <c r="I612" s="46">
        <v>1450000</v>
      </c>
      <c r="J612" s="46">
        <v>0</v>
      </c>
      <c r="K612" s="46">
        <v>0</v>
      </c>
      <c r="L612" s="46">
        <v>0</v>
      </c>
      <c r="M612" s="46">
        <v>1048658.6200000001</v>
      </c>
      <c r="N612" s="46">
        <v>1048658.6200000001</v>
      </c>
      <c r="O612" s="46">
        <v>401341.38</v>
      </c>
      <c r="P612" s="78">
        <f t="shared" si="20"/>
        <v>0.72321284137931041</v>
      </c>
      <c r="Q612" s="61"/>
      <c r="R612" s="61"/>
      <c r="S612" s="62"/>
      <c r="T612" s="62"/>
      <c r="U612" s="62"/>
      <c r="V612" s="62"/>
      <c r="W612" s="62"/>
      <c r="X612" s="63"/>
    </row>
    <row r="613" spans="1:24" ht="14.4" x14ac:dyDescent="0.2">
      <c r="A613" s="47" t="s">
        <v>699</v>
      </c>
      <c r="B613" s="47" t="s">
        <v>700</v>
      </c>
      <c r="C613" s="74" t="str">
        <f t="shared" si="19"/>
        <v>21375106 MUSEO DE ARTE Y DISEÑO CONTEMPORÁNEO</v>
      </c>
      <c r="D613" s="47" t="s">
        <v>685</v>
      </c>
      <c r="E613" s="47" t="s">
        <v>298</v>
      </c>
      <c r="F613" s="47" t="s">
        <v>299</v>
      </c>
      <c r="G613" s="46">
        <v>300000</v>
      </c>
      <c r="H613" s="46">
        <v>300000</v>
      </c>
      <c r="I613" s="46">
        <v>300000</v>
      </c>
      <c r="J613" s="46">
        <v>0</v>
      </c>
      <c r="K613" s="46">
        <v>0</v>
      </c>
      <c r="L613" s="46">
        <v>0</v>
      </c>
      <c r="M613" s="46">
        <v>133750.93</v>
      </c>
      <c r="N613" s="46">
        <v>133750.93</v>
      </c>
      <c r="O613" s="46">
        <v>166249.07</v>
      </c>
      <c r="P613" s="78">
        <f t="shared" si="20"/>
        <v>0.44583643333333334</v>
      </c>
      <c r="Q613" s="61"/>
      <c r="R613" s="61"/>
      <c r="S613" s="62"/>
      <c r="T613" s="62"/>
      <c r="U613" s="62"/>
      <c r="V613" s="62"/>
      <c r="W613" s="62"/>
      <c r="X613" s="63"/>
    </row>
    <row r="614" spans="1:24" ht="14.4" x14ac:dyDescent="0.2">
      <c r="A614" s="47" t="s">
        <v>699</v>
      </c>
      <c r="B614" s="47" t="s">
        <v>700</v>
      </c>
      <c r="C614" s="74" t="str">
        <f t="shared" si="19"/>
        <v>21375106 MUSEO DE ARTE Y DISEÑO CONTEMPORÁNEO</v>
      </c>
      <c r="D614" s="47" t="s">
        <v>685</v>
      </c>
      <c r="E614" s="47" t="s">
        <v>302</v>
      </c>
      <c r="F614" s="47" t="s">
        <v>303</v>
      </c>
      <c r="G614" s="46">
        <v>300000</v>
      </c>
      <c r="H614" s="46">
        <v>300000</v>
      </c>
      <c r="I614" s="46">
        <v>300000</v>
      </c>
      <c r="J614" s="46">
        <v>0</v>
      </c>
      <c r="K614" s="46">
        <v>0</v>
      </c>
      <c r="L614" s="46">
        <v>0</v>
      </c>
      <c r="M614" s="46">
        <v>248887.45</v>
      </c>
      <c r="N614" s="46">
        <v>248887.45</v>
      </c>
      <c r="O614" s="46">
        <v>51112.55</v>
      </c>
      <c r="P614" s="78">
        <f t="shared" si="20"/>
        <v>0.82962483333333337</v>
      </c>
      <c r="Q614" s="61"/>
      <c r="R614" s="61"/>
      <c r="S614" s="62"/>
      <c r="T614" s="62"/>
      <c r="U614" s="62"/>
      <c r="V614" s="62"/>
      <c r="W614" s="62"/>
      <c r="X614" s="63"/>
    </row>
    <row r="615" spans="1:24" ht="14.4" x14ac:dyDescent="0.2">
      <c r="A615" s="47" t="s">
        <v>699</v>
      </c>
      <c r="B615" s="47" t="s">
        <v>700</v>
      </c>
      <c r="C615" s="74" t="str">
        <f t="shared" si="19"/>
        <v>21375106 MUSEO DE ARTE Y DISEÑO CONTEMPORÁNEO</v>
      </c>
      <c r="D615" s="47" t="s">
        <v>685</v>
      </c>
      <c r="E615" s="47" t="s">
        <v>304</v>
      </c>
      <c r="F615" s="47" t="s">
        <v>305</v>
      </c>
      <c r="G615" s="46">
        <v>400000</v>
      </c>
      <c r="H615" s="46">
        <v>400000</v>
      </c>
      <c r="I615" s="46">
        <v>400000</v>
      </c>
      <c r="J615" s="46">
        <v>0</v>
      </c>
      <c r="K615" s="46">
        <v>0</v>
      </c>
      <c r="L615" s="46">
        <v>0</v>
      </c>
      <c r="M615" s="46">
        <v>351170.86</v>
      </c>
      <c r="N615" s="46">
        <v>351170.86</v>
      </c>
      <c r="O615" s="46">
        <v>48829.14</v>
      </c>
      <c r="P615" s="78">
        <f t="shared" si="20"/>
        <v>0.87792714999999999</v>
      </c>
      <c r="Q615" s="61"/>
      <c r="R615" s="61"/>
      <c r="S615" s="62"/>
      <c r="T615" s="62"/>
      <c r="U615" s="62"/>
      <c r="V615" s="62"/>
      <c r="W615" s="62"/>
      <c r="X615" s="63"/>
    </row>
    <row r="616" spans="1:24" ht="14.4" x14ac:dyDescent="0.2">
      <c r="A616" s="47" t="s">
        <v>699</v>
      </c>
      <c r="B616" s="47" t="s">
        <v>700</v>
      </c>
      <c r="C616" s="74" t="str">
        <f t="shared" si="19"/>
        <v>21375106 MUSEO DE ARTE Y DISEÑO CONTEMPORÁNEO</v>
      </c>
      <c r="D616" s="47" t="s">
        <v>685</v>
      </c>
      <c r="E616" s="47" t="s">
        <v>308</v>
      </c>
      <c r="F616" s="47" t="s">
        <v>309</v>
      </c>
      <c r="G616" s="46">
        <v>150000</v>
      </c>
      <c r="H616" s="46">
        <v>150000</v>
      </c>
      <c r="I616" s="46">
        <v>150000</v>
      </c>
      <c r="J616" s="46">
        <v>0</v>
      </c>
      <c r="K616" s="46">
        <v>0</v>
      </c>
      <c r="L616" s="46">
        <v>0</v>
      </c>
      <c r="M616" s="46">
        <v>74805.27</v>
      </c>
      <c r="N616" s="46">
        <v>74805.27</v>
      </c>
      <c r="O616" s="46">
        <v>75194.73</v>
      </c>
      <c r="P616" s="78">
        <f t="shared" si="20"/>
        <v>0.49870180000000003</v>
      </c>
      <c r="Q616" s="61"/>
      <c r="R616" s="61"/>
      <c r="S616" s="62"/>
      <c r="T616" s="62"/>
      <c r="U616" s="62"/>
      <c r="V616" s="62"/>
      <c r="W616" s="62"/>
      <c r="X616" s="63"/>
    </row>
    <row r="617" spans="1:24" ht="14.4" x14ac:dyDescent="0.2">
      <c r="A617" s="47" t="s">
        <v>699</v>
      </c>
      <c r="B617" s="47" t="s">
        <v>700</v>
      </c>
      <c r="C617" s="74" t="str">
        <f t="shared" si="19"/>
        <v>21375106 MUSEO DE ARTE Y DISEÑO CONTEMPORÁNEO</v>
      </c>
      <c r="D617" s="47" t="s">
        <v>685</v>
      </c>
      <c r="E617" s="47" t="s">
        <v>310</v>
      </c>
      <c r="F617" s="47" t="s">
        <v>311</v>
      </c>
      <c r="G617" s="46">
        <v>300000</v>
      </c>
      <c r="H617" s="46">
        <v>300000</v>
      </c>
      <c r="I617" s="46">
        <v>300000</v>
      </c>
      <c r="J617" s="46">
        <v>0</v>
      </c>
      <c r="K617" s="46">
        <v>0</v>
      </c>
      <c r="L617" s="46">
        <v>0</v>
      </c>
      <c r="M617" s="46">
        <v>240044.11</v>
      </c>
      <c r="N617" s="46">
        <v>240044.11</v>
      </c>
      <c r="O617" s="46">
        <v>59955.89</v>
      </c>
      <c r="P617" s="78">
        <f t="shared" si="20"/>
        <v>0.80014703333333326</v>
      </c>
      <c r="Q617" s="61"/>
      <c r="R617" s="61"/>
      <c r="S617" s="62"/>
      <c r="T617" s="62"/>
      <c r="U617" s="62"/>
      <c r="V617" s="62"/>
      <c r="W617" s="62"/>
      <c r="X617" s="63"/>
    </row>
    <row r="618" spans="1:24" ht="14.4" x14ac:dyDescent="0.2">
      <c r="A618" s="47" t="s">
        <v>699</v>
      </c>
      <c r="B618" s="47" t="s">
        <v>700</v>
      </c>
      <c r="C618" s="74" t="str">
        <f t="shared" si="19"/>
        <v>21375106 MUSEO DE ARTE Y DISEÑO CONTEMPORÁNEO</v>
      </c>
      <c r="D618" s="47" t="s">
        <v>685</v>
      </c>
      <c r="E618" s="47" t="s">
        <v>312</v>
      </c>
      <c r="F618" s="47" t="s">
        <v>313</v>
      </c>
      <c r="G618" s="46">
        <v>250000</v>
      </c>
      <c r="H618" s="46">
        <v>250000</v>
      </c>
      <c r="I618" s="46">
        <v>250000</v>
      </c>
      <c r="J618" s="46">
        <v>0</v>
      </c>
      <c r="K618" s="46">
        <v>0</v>
      </c>
      <c r="L618" s="46">
        <v>0</v>
      </c>
      <c r="M618" s="46">
        <v>92400.01</v>
      </c>
      <c r="N618" s="46">
        <v>92400.01</v>
      </c>
      <c r="O618" s="46">
        <v>157599.99</v>
      </c>
      <c r="P618" s="78">
        <f t="shared" si="20"/>
        <v>0.36960003999999996</v>
      </c>
      <c r="Q618" s="61"/>
      <c r="R618" s="61"/>
      <c r="S618" s="62"/>
      <c r="T618" s="62"/>
      <c r="U618" s="62"/>
      <c r="V618" s="62"/>
      <c r="W618" s="62"/>
      <c r="X618" s="63"/>
    </row>
    <row r="619" spans="1:24" ht="14.4" x14ac:dyDescent="0.2">
      <c r="A619" s="47" t="s">
        <v>699</v>
      </c>
      <c r="B619" s="47" t="s">
        <v>700</v>
      </c>
      <c r="C619" s="74" t="str">
        <f t="shared" si="19"/>
        <v>21375106 MUSEO DE ARTE Y DISEÑO CONTEMPORÁNEO</v>
      </c>
      <c r="D619" s="47" t="s">
        <v>685</v>
      </c>
      <c r="E619" s="47" t="s">
        <v>316</v>
      </c>
      <c r="F619" s="47" t="s">
        <v>317</v>
      </c>
      <c r="G619" s="46">
        <v>250000</v>
      </c>
      <c r="H619" s="46">
        <v>250000</v>
      </c>
      <c r="I619" s="46">
        <v>250000</v>
      </c>
      <c r="J619" s="46">
        <v>0</v>
      </c>
      <c r="K619" s="46">
        <v>0</v>
      </c>
      <c r="L619" s="46">
        <v>0</v>
      </c>
      <c r="M619" s="46">
        <v>92400.01</v>
      </c>
      <c r="N619" s="46">
        <v>92400.01</v>
      </c>
      <c r="O619" s="46">
        <v>157599.99</v>
      </c>
      <c r="P619" s="78">
        <f t="shared" si="20"/>
        <v>0.36960003999999996</v>
      </c>
      <c r="Q619" s="61"/>
      <c r="R619" s="61"/>
      <c r="S619" s="62"/>
      <c r="T619" s="62"/>
      <c r="U619" s="62"/>
      <c r="V619" s="62"/>
      <c r="W619" s="62"/>
      <c r="X619" s="63"/>
    </row>
    <row r="620" spans="1:24" ht="14.4" x14ac:dyDescent="0.2">
      <c r="A620" s="47" t="s">
        <v>699</v>
      </c>
      <c r="B620" s="47" t="s">
        <v>700</v>
      </c>
      <c r="C620" s="74" t="str">
        <f t="shared" si="19"/>
        <v>21375106 MUSEO DE ARTE Y DISEÑO CONTEMPORÁNEO</v>
      </c>
      <c r="D620" s="47" t="s">
        <v>685</v>
      </c>
      <c r="E620" s="47" t="s">
        <v>318</v>
      </c>
      <c r="F620" s="47" t="s">
        <v>319</v>
      </c>
      <c r="G620" s="46">
        <v>750000</v>
      </c>
      <c r="H620" s="46">
        <v>750000</v>
      </c>
      <c r="I620" s="46">
        <v>750000</v>
      </c>
      <c r="J620" s="46">
        <v>0</v>
      </c>
      <c r="K620" s="46">
        <v>0</v>
      </c>
      <c r="L620" s="46">
        <v>0</v>
      </c>
      <c r="M620" s="46">
        <v>597413.5</v>
      </c>
      <c r="N620" s="46">
        <v>597413.5</v>
      </c>
      <c r="O620" s="46">
        <v>152586.5</v>
      </c>
      <c r="P620" s="78">
        <f t="shared" si="20"/>
        <v>0.79655133333333328</v>
      </c>
      <c r="Q620" s="61"/>
      <c r="R620" s="61"/>
      <c r="S620" s="62"/>
      <c r="T620" s="62"/>
      <c r="U620" s="62"/>
      <c r="V620" s="62"/>
      <c r="W620" s="62"/>
      <c r="X620" s="63"/>
    </row>
    <row r="621" spans="1:24" ht="14.4" x14ac:dyDescent="0.2">
      <c r="A621" s="47" t="s">
        <v>699</v>
      </c>
      <c r="B621" s="47" t="s">
        <v>700</v>
      </c>
      <c r="C621" s="74" t="str">
        <f t="shared" si="19"/>
        <v>21375106 MUSEO DE ARTE Y DISEÑO CONTEMPORÁNEO</v>
      </c>
      <c r="D621" s="47" t="s">
        <v>685</v>
      </c>
      <c r="E621" s="47" t="s">
        <v>320</v>
      </c>
      <c r="F621" s="47" t="s">
        <v>321</v>
      </c>
      <c r="G621" s="46">
        <v>0</v>
      </c>
      <c r="H621" s="46">
        <v>70000</v>
      </c>
      <c r="I621" s="46">
        <v>70000</v>
      </c>
      <c r="J621" s="46">
        <v>0</v>
      </c>
      <c r="K621" s="46">
        <v>0</v>
      </c>
      <c r="L621" s="46">
        <v>0</v>
      </c>
      <c r="M621" s="46">
        <v>65800</v>
      </c>
      <c r="N621" s="46">
        <v>65800</v>
      </c>
      <c r="O621" s="46">
        <v>4200</v>
      </c>
      <c r="P621" s="78">
        <f t="shared" si="20"/>
        <v>0.94</v>
      </c>
      <c r="Q621" s="61"/>
      <c r="R621" s="61"/>
      <c r="S621" s="62"/>
      <c r="T621" s="62"/>
      <c r="U621" s="62"/>
      <c r="V621" s="62"/>
      <c r="W621" s="62"/>
      <c r="X621" s="63"/>
    </row>
    <row r="622" spans="1:24" ht="14.4" x14ac:dyDescent="0.2">
      <c r="A622" s="47" t="s">
        <v>699</v>
      </c>
      <c r="B622" s="47" t="s">
        <v>700</v>
      </c>
      <c r="C622" s="74" t="str">
        <f t="shared" si="19"/>
        <v>21375106 MUSEO DE ARTE Y DISEÑO CONTEMPORÁNEO</v>
      </c>
      <c r="D622" s="47" t="s">
        <v>685</v>
      </c>
      <c r="E622" s="47" t="s">
        <v>324</v>
      </c>
      <c r="F622" s="47" t="s">
        <v>325</v>
      </c>
      <c r="G622" s="46">
        <v>20000</v>
      </c>
      <c r="H622" s="46">
        <v>20000</v>
      </c>
      <c r="I622" s="46">
        <v>20000</v>
      </c>
      <c r="J622" s="46">
        <v>0</v>
      </c>
      <c r="K622" s="46">
        <v>0</v>
      </c>
      <c r="L622" s="46">
        <v>0</v>
      </c>
      <c r="M622" s="46">
        <v>0</v>
      </c>
      <c r="N622" s="46">
        <v>0</v>
      </c>
      <c r="O622" s="46">
        <v>20000</v>
      </c>
      <c r="P622" s="78">
        <f t="shared" si="20"/>
        <v>0</v>
      </c>
      <c r="Q622" s="61"/>
      <c r="R622" s="61"/>
      <c r="S622" s="62"/>
      <c r="T622" s="62"/>
      <c r="U622" s="62"/>
      <c r="V622" s="62"/>
      <c r="W622" s="62"/>
      <c r="X622" s="63"/>
    </row>
    <row r="623" spans="1:24" ht="14.4" x14ac:dyDescent="0.2">
      <c r="A623" s="47" t="s">
        <v>699</v>
      </c>
      <c r="B623" s="47" t="s">
        <v>700</v>
      </c>
      <c r="C623" s="74" t="str">
        <f t="shared" si="19"/>
        <v>21375106 MUSEO DE ARTE Y DISEÑO CONTEMPORÁNEO</v>
      </c>
      <c r="D623" s="47" t="s">
        <v>685</v>
      </c>
      <c r="E623" s="47" t="s">
        <v>326</v>
      </c>
      <c r="F623" s="47" t="s">
        <v>327</v>
      </c>
      <c r="G623" s="46">
        <v>100000</v>
      </c>
      <c r="H623" s="46">
        <v>30000</v>
      </c>
      <c r="I623" s="46">
        <v>30000</v>
      </c>
      <c r="J623" s="46">
        <v>0</v>
      </c>
      <c r="K623" s="46">
        <v>0</v>
      </c>
      <c r="L623" s="46">
        <v>0</v>
      </c>
      <c r="M623" s="46">
        <v>25479.99</v>
      </c>
      <c r="N623" s="46">
        <v>25479.99</v>
      </c>
      <c r="O623" s="46">
        <v>4520.01</v>
      </c>
      <c r="P623" s="78">
        <f t="shared" si="20"/>
        <v>0.849333</v>
      </c>
      <c r="Q623" s="61"/>
      <c r="R623" s="61"/>
      <c r="S623" s="62"/>
      <c r="T623" s="62"/>
      <c r="U623" s="62"/>
      <c r="V623" s="62"/>
      <c r="W623" s="62"/>
      <c r="X623" s="63"/>
    </row>
    <row r="624" spans="1:24" ht="14.4" x14ac:dyDescent="0.2">
      <c r="A624" s="47" t="s">
        <v>699</v>
      </c>
      <c r="B624" s="47" t="s">
        <v>700</v>
      </c>
      <c r="C624" s="74" t="str">
        <f t="shared" si="19"/>
        <v>21375106 MUSEO DE ARTE Y DISEÑO CONTEMPORÁNEO</v>
      </c>
      <c r="D624" s="47" t="s">
        <v>685</v>
      </c>
      <c r="E624" s="47" t="s">
        <v>328</v>
      </c>
      <c r="F624" s="47" t="s">
        <v>329</v>
      </c>
      <c r="G624" s="46">
        <v>130000</v>
      </c>
      <c r="H624" s="46">
        <v>130000</v>
      </c>
      <c r="I624" s="46">
        <v>130000</v>
      </c>
      <c r="J624" s="46">
        <v>0</v>
      </c>
      <c r="K624" s="46">
        <v>0</v>
      </c>
      <c r="L624" s="46">
        <v>0</v>
      </c>
      <c r="M624" s="46">
        <v>129374.3</v>
      </c>
      <c r="N624" s="46">
        <v>129374.3</v>
      </c>
      <c r="O624" s="46">
        <v>625.70000000000005</v>
      </c>
      <c r="P624" s="78">
        <f t="shared" si="20"/>
        <v>0.99518692307692314</v>
      </c>
      <c r="Q624" s="61"/>
      <c r="R624" s="61"/>
      <c r="S624" s="62"/>
      <c r="T624" s="62"/>
      <c r="U624" s="62"/>
      <c r="V624" s="62"/>
      <c r="W624" s="62"/>
      <c r="X624" s="63"/>
    </row>
    <row r="625" spans="1:24" ht="14.4" x14ac:dyDescent="0.2">
      <c r="A625" s="47" t="s">
        <v>699</v>
      </c>
      <c r="B625" s="47" t="s">
        <v>700</v>
      </c>
      <c r="C625" s="74" t="str">
        <f t="shared" si="19"/>
        <v>21375106 MUSEO DE ARTE Y DISEÑO CONTEMPORÁNEO</v>
      </c>
      <c r="D625" s="47" t="s">
        <v>685</v>
      </c>
      <c r="E625" s="47" t="s">
        <v>330</v>
      </c>
      <c r="F625" s="47" t="s">
        <v>331</v>
      </c>
      <c r="G625" s="46">
        <v>500000</v>
      </c>
      <c r="H625" s="46">
        <v>500000</v>
      </c>
      <c r="I625" s="46">
        <v>500000</v>
      </c>
      <c r="J625" s="46">
        <v>0</v>
      </c>
      <c r="K625" s="46">
        <v>0</v>
      </c>
      <c r="L625" s="46">
        <v>0</v>
      </c>
      <c r="M625" s="46">
        <v>376759.21</v>
      </c>
      <c r="N625" s="46">
        <v>376759.21</v>
      </c>
      <c r="O625" s="46">
        <v>123240.79</v>
      </c>
      <c r="P625" s="78">
        <f t="shared" si="20"/>
        <v>0.75351842000000002</v>
      </c>
      <c r="Q625" s="61"/>
      <c r="R625" s="61"/>
      <c r="S625" s="62"/>
      <c r="T625" s="62"/>
      <c r="U625" s="62"/>
      <c r="V625" s="62"/>
      <c r="W625" s="62"/>
      <c r="X625" s="63"/>
    </row>
    <row r="626" spans="1:24" ht="14.4" x14ac:dyDescent="0.2">
      <c r="A626" s="47" t="s">
        <v>699</v>
      </c>
      <c r="B626" s="47" t="s">
        <v>700</v>
      </c>
      <c r="C626" s="75" t="str">
        <f t="shared" si="19"/>
        <v>21375106 MUSEO DE ARTE Y DISEÑO CONTEMPORÁNEO</v>
      </c>
      <c r="D626" s="47" t="s">
        <v>685</v>
      </c>
      <c r="E626" s="47" t="s">
        <v>372</v>
      </c>
      <c r="F626" s="47" t="s">
        <v>373</v>
      </c>
      <c r="G626" s="46">
        <v>11445863</v>
      </c>
      <c r="H626" s="46">
        <v>13126660</v>
      </c>
      <c r="I626" s="46">
        <v>13126660</v>
      </c>
      <c r="J626" s="46">
        <v>0</v>
      </c>
      <c r="K626" s="46">
        <v>0</v>
      </c>
      <c r="L626" s="46">
        <v>0</v>
      </c>
      <c r="M626" s="46">
        <v>12227494.48</v>
      </c>
      <c r="N626" s="46">
        <v>11888587.35</v>
      </c>
      <c r="O626" s="46">
        <v>899165.52</v>
      </c>
      <c r="P626" s="78">
        <f t="shared" si="20"/>
        <v>0.93150081437319165</v>
      </c>
      <c r="Q626" s="61"/>
      <c r="R626" s="61"/>
      <c r="S626" s="62"/>
      <c r="T626" s="62"/>
      <c r="U626" s="62"/>
      <c r="V626" s="62"/>
      <c r="W626" s="62"/>
      <c r="X626" s="63"/>
    </row>
    <row r="627" spans="1:24" ht="14.4" x14ac:dyDescent="0.2">
      <c r="A627" s="47" t="s">
        <v>699</v>
      </c>
      <c r="B627" s="47" t="s">
        <v>700</v>
      </c>
      <c r="C627" s="74" t="str">
        <f t="shared" si="19"/>
        <v>21375106 MUSEO DE ARTE Y DISEÑO CONTEMPORÁNEO</v>
      </c>
      <c r="D627" s="47" t="s">
        <v>685</v>
      </c>
      <c r="E627" s="47" t="s">
        <v>374</v>
      </c>
      <c r="F627" s="47" t="s">
        <v>375</v>
      </c>
      <c r="G627" s="46">
        <v>4245863</v>
      </c>
      <c r="H627" s="46">
        <v>4816660</v>
      </c>
      <c r="I627" s="46">
        <v>4816660</v>
      </c>
      <c r="J627" s="46">
        <v>0</v>
      </c>
      <c r="K627" s="46">
        <v>0</v>
      </c>
      <c r="L627" s="46">
        <v>0</v>
      </c>
      <c r="M627" s="46">
        <v>4300527.5999999996</v>
      </c>
      <c r="N627" s="46">
        <v>3961620.47</v>
      </c>
      <c r="O627" s="46">
        <v>516132.4</v>
      </c>
      <c r="P627" s="78">
        <f t="shared" si="20"/>
        <v>0.89284433611672809</v>
      </c>
      <c r="Q627" s="61"/>
      <c r="R627" s="61"/>
      <c r="S627" s="62"/>
      <c r="T627" s="62"/>
      <c r="U627" s="62"/>
      <c r="V627" s="62"/>
      <c r="W627" s="62"/>
      <c r="X627" s="63"/>
    </row>
    <row r="628" spans="1:24" ht="14.4" x14ac:dyDescent="0.2">
      <c r="A628" s="47" t="s">
        <v>699</v>
      </c>
      <c r="B628" s="47" t="s">
        <v>700</v>
      </c>
      <c r="C628" s="74" t="str">
        <f t="shared" si="19"/>
        <v>21375106 MUSEO DE ARTE Y DISEÑO CONTEMPORÁNEO</v>
      </c>
      <c r="D628" s="47" t="s">
        <v>685</v>
      </c>
      <c r="E628" s="47" t="s">
        <v>383</v>
      </c>
      <c r="F628" s="47" t="s">
        <v>377</v>
      </c>
      <c r="G628" s="46">
        <v>3662640</v>
      </c>
      <c r="H628" s="46">
        <v>4155031</v>
      </c>
      <c r="I628" s="46">
        <v>4155031</v>
      </c>
      <c r="J628" s="46">
        <v>0</v>
      </c>
      <c r="K628" s="46">
        <v>0</v>
      </c>
      <c r="L628" s="46">
        <v>0</v>
      </c>
      <c r="M628" s="46">
        <v>3709795.78</v>
      </c>
      <c r="N628" s="46">
        <v>3417441.83</v>
      </c>
      <c r="O628" s="46">
        <v>445235.22</v>
      </c>
      <c r="P628" s="78">
        <f t="shared" si="20"/>
        <v>0.89284430850215069</v>
      </c>
      <c r="Q628" s="61"/>
      <c r="R628" s="61"/>
      <c r="S628" s="62"/>
      <c r="T628" s="62"/>
      <c r="U628" s="62"/>
      <c r="V628" s="62"/>
      <c r="W628" s="62"/>
      <c r="X628" s="63"/>
    </row>
    <row r="629" spans="1:24" ht="14.4" x14ac:dyDescent="0.2">
      <c r="A629" s="47" t="s">
        <v>699</v>
      </c>
      <c r="B629" s="47" t="s">
        <v>700</v>
      </c>
      <c r="C629" s="74" t="str">
        <f t="shared" si="19"/>
        <v>21375106 MUSEO DE ARTE Y DISEÑO CONTEMPORÁNEO</v>
      </c>
      <c r="D629" s="47" t="s">
        <v>685</v>
      </c>
      <c r="E629" s="47" t="s">
        <v>404</v>
      </c>
      <c r="F629" s="47" t="s">
        <v>398</v>
      </c>
      <c r="G629" s="46">
        <v>583223</v>
      </c>
      <c r="H629" s="46">
        <v>661629</v>
      </c>
      <c r="I629" s="46">
        <v>661629</v>
      </c>
      <c r="J629" s="46">
        <v>0</v>
      </c>
      <c r="K629" s="46">
        <v>0</v>
      </c>
      <c r="L629" s="46">
        <v>0</v>
      </c>
      <c r="M629" s="46">
        <v>590731.81999999995</v>
      </c>
      <c r="N629" s="46">
        <v>544178.64</v>
      </c>
      <c r="O629" s="46">
        <v>70897.179999999993</v>
      </c>
      <c r="P629" s="78">
        <f t="shared" si="20"/>
        <v>0.892844509536311</v>
      </c>
      <c r="Q629" s="61"/>
      <c r="R629" s="61"/>
      <c r="S629" s="62"/>
      <c r="T629" s="62"/>
      <c r="U629" s="62"/>
      <c r="V629" s="62"/>
      <c r="W629" s="62"/>
      <c r="X629" s="63"/>
    </row>
    <row r="630" spans="1:24" ht="14.4" x14ac:dyDescent="0.2">
      <c r="A630" s="47" t="s">
        <v>699</v>
      </c>
      <c r="B630" s="47" t="s">
        <v>700</v>
      </c>
      <c r="C630" s="74" t="str">
        <f t="shared" si="19"/>
        <v>21375106 MUSEO DE ARTE Y DISEÑO CONTEMPORÁNEO</v>
      </c>
      <c r="D630" s="47" t="s">
        <v>685</v>
      </c>
      <c r="E630" s="47" t="s">
        <v>602</v>
      </c>
      <c r="F630" s="47" t="s">
        <v>603</v>
      </c>
      <c r="G630" s="46">
        <v>5600000</v>
      </c>
      <c r="H630" s="46">
        <v>5600000</v>
      </c>
      <c r="I630" s="46">
        <v>5600000</v>
      </c>
      <c r="J630" s="46">
        <v>0</v>
      </c>
      <c r="K630" s="46">
        <v>0</v>
      </c>
      <c r="L630" s="46">
        <v>0</v>
      </c>
      <c r="M630" s="46">
        <v>5600000</v>
      </c>
      <c r="N630" s="46">
        <v>5600000</v>
      </c>
      <c r="O630" s="46">
        <v>0</v>
      </c>
      <c r="P630" s="78">
        <f t="shared" si="20"/>
        <v>1</v>
      </c>
      <c r="Q630" s="61"/>
      <c r="R630" s="61"/>
      <c r="S630" s="62"/>
      <c r="T630" s="62"/>
      <c r="U630" s="62"/>
      <c r="V630" s="62"/>
      <c r="W630" s="62"/>
      <c r="X630" s="63"/>
    </row>
    <row r="631" spans="1:24" ht="14.4" x14ac:dyDescent="0.2">
      <c r="A631" s="47" t="s">
        <v>699</v>
      </c>
      <c r="B631" s="47" t="s">
        <v>700</v>
      </c>
      <c r="C631" s="74" t="str">
        <f t="shared" si="19"/>
        <v>21375106 MUSEO DE ARTE Y DISEÑO CONTEMPORÁNEO</v>
      </c>
      <c r="D631" s="47" t="s">
        <v>685</v>
      </c>
      <c r="E631" s="47" t="s">
        <v>606</v>
      </c>
      <c r="F631" s="47" t="s">
        <v>607</v>
      </c>
      <c r="G631" s="46">
        <v>5600000</v>
      </c>
      <c r="H631" s="46">
        <v>5600000</v>
      </c>
      <c r="I631" s="46">
        <v>5600000</v>
      </c>
      <c r="J631" s="46">
        <v>0</v>
      </c>
      <c r="K631" s="46">
        <v>0</v>
      </c>
      <c r="L631" s="46">
        <v>0</v>
      </c>
      <c r="M631" s="46">
        <v>5600000</v>
      </c>
      <c r="N631" s="46">
        <v>5600000</v>
      </c>
      <c r="O631" s="46">
        <v>0</v>
      </c>
      <c r="P631" s="78">
        <f t="shared" si="20"/>
        <v>1</v>
      </c>
      <c r="Q631" s="61"/>
      <c r="R631" s="61"/>
      <c r="S631" s="62"/>
      <c r="T631" s="62"/>
      <c r="U631" s="62"/>
      <c r="V631" s="62"/>
      <c r="W631" s="62"/>
      <c r="X631" s="63"/>
    </row>
    <row r="632" spans="1:24" ht="14.4" x14ac:dyDescent="0.2">
      <c r="A632" s="47" t="s">
        <v>699</v>
      </c>
      <c r="B632" s="47" t="s">
        <v>700</v>
      </c>
      <c r="C632" s="74" t="str">
        <f t="shared" si="19"/>
        <v>21375106 MUSEO DE ARTE Y DISEÑO CONTEMPORÁNEO</v>
      </c>
      <c r="D632" s="47" t="s">
        <v>685</v>
      </c>
      <c r="E632" s="47" t="s">
        <v>608</v>
      </c>
      <c r="F632" s="47" t="s">
        <v>609</v>
      </c>
      <c r="G632" s="46">
        <v>1600000</v>
      </c>
      <c r="H632" s="46">
        <v>2710000</v>
      </c>
      <c r="I632" s="46">
        <v>2710000</v>
      </c>
      <c r="J632" s="46">
        <v>0</v>
      </c>
      <c r="K632" s="46">
        <v>0</v>
      </c>
      <c r="L632" s="46">
        <v>0</v>
      </c>
      <c r="M632" s="46">
        <v>2326966.88</v>
      </c>
      <c r="N632" s="46">
        <v>2326966.88</v>
      </c>
      <c r="O632" s="46">
        <v>383033.12</v>
      </c>
      <c r="P632" s="78">
        <f t="shared" si="20"/>
        <v>0.85865936531365306</v>
      </c>
      <c r="Q632" s="61"/>
      <c r="R632" s="61"/>
      <c r="S632" s="62"/>
      <c r="T632" s="62"/>
      <c r="U632" s="62"/>
      <c r="V632" s="62"/>
      <c r="W632" s="62"/>
      <c r="X632" s="63"/>
    </row>
    <row r="633" spans="1:24" ht="14.4" x14ac:dyDescent="0.2">
      <c r="A633" s="47" t="s">
        <v>699</v>
      </c>
      <c r="B633" s="47" t="s">
        <v>700</v>
      </c>
      <c r="C633" s="74" t="str">
        <f t="shared" si="19"/>
        <v>21375106 MUSEO DE ARTE Y DISEÑO CONTEMPORÁNEO</v>
      </c>
      <c r="D633" s="47" t="s">
        <v>685</v>
      </c>
      <c r="E633" s="47" t="s">
        <v>610</v>
      </c>
      <c r="F633" s="47" t="s">
        <v>611</v>
      </c>
      <c r="G633" s="46">
        <v>0</v>
      </c>
      <c r="H633" s="46">
        <v>310000</v>
      </c>
      <c r="I633" s="46">
        <v>310000</v>
      </c>
      <c r="J633" s="46">
        <v>0</v>
      </c>
      <c r="K633" s="46">
        <v>0</v>
      </c>
      <c r="L633" s="46">
        <v>0</v>
      </c>
      <c r="M633" s="46">
        <v>0</v>
      </c>
      <c r="N633" s="46">
        <v>0</v>
      </c>
      <c r="O633" s="46">
        <v>310000</v>
      </c>
      <c r="P633" s="78">
        <f t="shared" si="20"/>
        <v>0</v>
      </c>
      <c r="Q633" s="61"/>
      <c r="R633" s="61"/>
      <c r="S633" s="62"/>
      <c r="T633" s="62"/>
      <c r="U633" s="62"/>
      <c r="V633" s="62"/>
      <c r="W633" s="62"/>
      <c r="X633" s="63"/>
    </row>
    <row r="634" spans="1:24" ht="14.4" x14ac:dyDescent="0.2">
      <c r="A634" s="47" t="s">
        <v>699</v>
      </c>
      <c r="B634" s="47" t="s">
        <v>700</v>
      </c>
      <c r="C634" s="74" t="str">
        <f t="shared" si="19"/>
        <v>21375106 MUSEO DE ARTE Y DISEÑO CONTEMPORÁNEO</v>
      </c>
      <c r="D634" s="47" t="s">
        <v>685</v>
      </c>
      <c r="E634" s="47" t="s">
        <v>612</v>
      </c>
      <c r="F634" s="47" t="s">
        <v>613</v>
      </c>
      <c r="G634" s="46">
        <v>1600000</v>
      </c>
      <c r="H634" s="46">
        <v>2400000</v>
      </c>
      <c r="I634" s="46">
        <v>2400000</v>
      </c>
      <c r="J634" s="46">
        <v>0</v>
      </c>
      <c r="K634" s="46">
        <v>0</v>
      </c>
      <c r="L634" s="46">
        <v>0</v>
      </c>
      <c r="M634" s="46">
        <v>2326966.88</v>
      </c>
      <c r="N634" s="46">
        <v>2326966.88</v>
      </c>
      <c r="O634" s="46">
        <v>73033.119999999995</v>
      </c>
      <c r="P634" s="78">
        <f t="shared" si="20"/>
        <v>0.96956953333333329</v>
      </c>
      <c r="Q634" s="61"/>
      <c r="R634" s="61"/>
      <c r="S634" s="62"/>
      <c r="T634" s="62"/>
      <c r="U634" s="62"/>
      <c r="V634" s="62"/>
      <c r="W634" s="62"/>
      <c r="X634" s="63"/>
    </row>
    <row r="635" spans="1:24" ht="14.4" x14ac:dyDescent="0.2">
      <c r="A635" s="47" t="s">
        <v>699</v>
      </c>
      <c r="B635" s="47" t="s">
        <v>700</v>
      </c>
      <c r="C635" s="74" t="str">
        <f t="shared" si="19"/>
        <v>21375106 MUSEO DE ARTE Y DISEÑO CONTEMPORÁNEO</v>
      </c>
      <c r="D635" s="47" t="s">
        <v>689</v>
      </c>
      <c r="E635" s="47" t="s">
        <v>336</v>
      </c>
      <c r="F635" s="47" t="s">
        <v>337</v>
      </c>
      <c r="G635" s="46">
        <v>12000000</v>
      </c>
      <c r="H635" s="46">
        <v>12000000</v>
      </c>
      <c r="I635" s="46">
        <v>12000000</v>
      </c>
      <c r="J635" s="46">
        <v>0</v>
      </c>
      <c r="K635" s="46">
        <v>0</v>
      </c>
      <c r="L635" s="46">
        <v>0</v>
      </c>
      <c r="M635" s="46">
        <v>9647404.1899999995</v>
      </c>
      <c r="N635" s="46">
        <v>8639523.7200000007</v>
      </c>
      <c r="O635" s="46">
        <v>2352595.81</v>
      </c>
      <c r="P635" s="78">
        <f t="shared" si="20"/>
        <v>0.80395034916666663</v>
      </c>
      <c r="Q635" s="61"/>
      <c r="R635" s="61"/>
      <c r="S635" s="62"/>
      <c r="T635" s="62"/>
      <c r="U635" s="62"/>
      <c r="V635" s="62"/>
      <c r="W635" s="62"/>
      <c r="X635" s="63"/>
    </row>
    <row r="636" spans="1:24" ht="14.4" x14ac:dyDescent="0.2">
      <c r="A636" s="47" t="s">
        <v>699</v>
      </c>
      <c r="B636" s="47" t="s">
        <v>700</v>
      </c>
      <c r="C636" s="75" t="str">
        <f t="shared" si="19"/>
        <v>21375106 MUSEO DE ARTE Y DISEÑO CONTEMPORÁNEO</v>
      </c>
      <c r="D636" s="47" t="s">
        <v>689</v>
      </c>
      <c r="E636" s="47" t="s">
        <v>338</v>
      </c>
      <c r="F636" s="47" t="s">
        <v>339</v>
      </c>
      <c r="G636" s="46">
        <v>8200000</v>
      </c>
      <c r="H636" s="46">
        <v>6246542</v>
      </c>
      <c r="I636" s="46">
        <v>6246542</v>
      </c>
      <c r="J636" s="46">
        <v>0</v>
      </c>
      <c r="K636" s="46">
        <v>0</v>
      </c>
      <c r="L636" s="46">
        <v>0</v>
      </c>
      <c r="M636" s="46">
        <v>5278763.21</v>
      </c>
      <c r="N636" s="46">
        <v>4270882.74</v>
      </c>
      <c r="O636" s="46">
        <v>967778.79</v>
      </c>
      <c r="P636" s="80">
        <f t="shared" si="20"/>
        <v>0.84506967374909192</v>
      </c>
      <c r="Q636" s="61"/>
      <c r="R636" s="61"/>
      <c r="S636" s="62"/>
      <c r="T636" s="62"/>
      <c r="U636" s="62"/>
      <c r="V636" s="62"/>
      <c r="W636" s="62"/>
      <c r="X636" s="63"/>
    </row>
    <row r="637" spans="1:24" ht="14.4" x14ac:dyDescent="0.2">
      <c r="A637" s="47" t="s">
        <v>699</v>
      </c>
      <c r="B637" s="47" t="s">
        <v>700</v>
      </c>
      <c r="C637" s="74" t="str">
        <f t="shared" si="19"/>
        <v>21375106 MUSEO DE ARTE Y DISEÑO CONTEMPORÁNEO</v>
      </c>
      <c r="D637" s="47" t="s">
        <v>689</v>
      </c>
      <c r="E637" s="47" t="s">
        <v>344</v>
      </c>
      <c r="F637" s="47" t="s">
        <v>345</v>
      </c>
      <c r="G637" s="46">
        <v>3700000</v>
      </c>
      <c r="H637" s="46">
        <v>738542</v>
      </c>
      <c r="I637" s="46">
        <v>738542</v>
      </c>
      <c r="J637" s="46">
        <v>0</v>
      </c>
      <c r="K637" s="46">
        <v>0</v>
      </c>
      <c r="L637" s="46">
        <v>0</v>
      </c>
      <c r="M637" s="46">
        <v>606566.52</v>
      </c>
      <c r="N637" s="46">
        <v>606566.52</v>
      </c>
      <c r="O637" s="46">
        <v>131975.48000000001</v>
      </c>
      <c r="P637" s="79">
        <f t="shared" si="20"/>
        <v>0.82130267472939933</v>
      </c>
      <c r="Q637" s="61"/>
      <c r="R637" s="61"/>
      <c r="S637" s="62"/>
      <c r="T637" s="62"/>
      <c r="U637" s="62"/>
      <c r="V637" s="62"/>
      <c r="W637" s="62"/>
      <c r="X637" s="63"/>
    </row>
    <row r="638" spans="1:24" ht="14.4" x14ac:dyDescent="0.2">
      <c r="A638" s="47" t="s">
        <v>699</v>
      </c>
      <c r="B638" s="47" t="s">
        <v>700</v>
      </c>
      <c r="C638" s="74" t="str">
        <f t="shared" si="19"/>
        <v>21375106 MUSEO DE ARTE Y DISEÑO CONTEMPORÁNEO</v>
      </c>
      <c r="D638" s="47" t="s">
        <v>689</v>
      </c>
      <c r="E638" s="47" t="s">
        <v>348</v>
      </c>
      <c r="F638" s="47" t="s">
        <v>349</v>
      </c>
      <c r="G638" s="46">
        <v>4500000</v>
      </c>
      <c r="H638" s="46">
        <v>4500000</v>
      </c>
      <c r="I638" s="46">
        <v>4500000</v>
      </c>
      <c r="J638" s="46">
        <v>0</v>
      </c>
      <c r="K638" s="46">
        <v>0</v>
      </c>
      <c r="L638" s="46">
        <v>0</v>
      </c>
      <c r="M638" s="46">
        <v>3690193.18</v>
      </c>
      <c r="N638" s="46">
        <v>3634312.71</v>
      </c>
      <c r="O638" s="46">
        <v>809806.82</v>
      </c>
      <c r="P638" s="78">
        <f t="shared" si="20"/>
        <v>0.82004292888888897</v>
      </c>
      <c r="Q638" s="61"/>
      <c r="R638" s="61"/>
      <c r="S638" s="62"/>
      <c r="T638" s="62"/>
      <c r="U638" s="62"/>
      <c r="V638" s="62"/>
      <c r="W638" s="62"/>
      <c r="X638" s="63"/>
    </row>
    <row r="639" spans="1:24" ht="14.4" x14ac:dyDescent="0.2">
      <c r="A639" s="47" t="s">
        <v>699</v>
      </c>
      <c r="B639" s="47" t="s">
        <v>700</v>
      </c>
      <c r="C639" s="74" t="str">
        <f t="shared" si="19"/>
        <v>21375106 MUSEO DE ARTE Y DISEÑO CONTEMPORÁNEO</v>
      </c>
      <c r="D639" s="47" t="s">
        <v>689</v>
      </c>
      <c r="E639" s="47" t="s">
        <v>354</v>
      </c>
      <c r="F639" s="47" t="s">
        <v>355</v>
      </c>
      <c r="G639" s="46">
        <v>0</v>
      </c>
      <c r="H639" s="46">
        <v>1008000</v>
      </c>
      <c r="I639" s="46">
        <v>1008000</v>
      </c>
      <c r="J639" s="46">
        <v>0</v>
      </c>
      <c r="K639" s="46">
        <v>0</v>
      </c>
      <c r="L639" s="46">
        <v>0</v>
      </c>
      <c r="M639" s="46">
        <v>982003.51</v>
      </c>
      <c r="N639" s="46">
        <v>30003.51</v>
      </c>
      <c r="O639" s="46">
        <v>25996.49</v>
      </c>
      <c r="P639" s="78">
        <f t="shared" si="20"/>
        <v>0.97420983134920636</v>
      </c>
      <c r="Q639" s="61"/>
      <c r="R639" s="61"/>
      <c r="S639" s="62"/>
      <c r="T639" s="62"/>
      <c r="U639" s="62"/>
      <c r="V639" s="62"/>
      <c r="W639" s="62"/>
      <c r="X639" s="63"/>
    </row>
    <row r="640" spans="1:24" ht="14.4" x14ac:dyDescent="0.2">
      <c r="A640" s="47" t="s">
        <v>699</v>
      </c>
      <c r="B640" s="47" t="s">
        <v>700</v>
      </c>
      <c r="C640" s="74" t="str">
        <f t="shared" si="19"/>
        <v>21375106 MUSEO DE ARTE Y DISEÑO CONTEMPORÁNEO</v>
      </c>
      <c r="D640" s="47" t="s">
        <v>689</v>
      </c>
      <c r="E640" s="47" t="s">
        <v>364</v>
      </c>
      <c r="F640" s="47" t="s">
        <v>365</v>
      </c>
      <c r="G640" s="46">
        <v>3800000</v>
      </c>
      <c r="H640" s="46">
        <v>5753458</v>
      </c>
      <c r="I640" s="46">
        <v>5753458</v>
      </c>
      <c r="J640" s="46">
        <v>0</v>
      </c>
      <c r="K640" s="46">
        <v>0</v>
      </c>
      <c r="L640" s="46">
        <v>0</v>
      </c>
      <c r="M640" s="46">
        <v>4368640.9800000004</v>
      </c>
      <c r="N640" s="46">
        <v>4368640.9800000004</v>
      </c>
      <c r="O640" s="46">
        <v>1384817.02</v>
      </c>
      <c r="P640" s="78">
        <f t="shared" si="20"/>
        <v>0.75930700806367235</v>
      </c>
      <c r="Q640" s="61"/>
      <c r="R640" s="61"/>
      <c r="S640" s="62"/>
      <c r="T640" s="62"/>
      <c r="U640" s="62"/>
      <c r="V640" s="62"/>
      <c r="W640" s="62"/>
      <c r="X640" s="63"/>
    </row>
    <row r="641" spans="1:24" ht="14.4" x14ac:dyDescent="0.2">
      <c r="A641" s="47" t="s">
        <v>699</v>
      </c>
      <c r="B641" s="47" t="s">
        <v>700</v>
      </c>
      <c r="C641" s="86" t="str">
        <f t="shared" si="19"/>
        <v>21375106 MUSEO DE ARTE Y DISEÑO CONTEMPORÁNEO</v>
      </c>
      <c r="D641" s="47" t="s">
        <v>689</v>
      </c>
      <c r="E641" s="47" t="s">
        <v>368</v>
      </c>
      <c r="F641" s="47" t="s">
        <v>369</v>
      </c>
      <c r="G641" s="46">
        <v>3800000</v>
      </c>
      <c r="H641" s="46">
        <v>5753458</v>
      </c>
      <c r="I641" s="46">
        <v>5753458</v>
      </c>
      <c r="J641" s="46">
        <v>0</v>
      </c>
      <c r="K641" s="46">
        <v>0</v>
      </c>
      <c r="L641" s="46">
        <v>0</v>
      </c>
      <c r="M641" s="46">
        <v>4368640.9800000004</v>
      </c>
      <c r="N641" s="46">
        <v>4368640.9800000004</v>
      </c>
      <c r="O641" s="46">
        <v>1384817.02</v>
      </c>
      <c r="P641" s="87">
        <f t="shared" si="20"/>
        <v>0.75930700806367235</v>
      </c>
      <c r="Q641" s="61"/>
      <c r="R641" s="61"/>
      <c r="S641" s="62"/>
      <c r="T641" s="62"/>
      <c r="U641" s="62"/>
      <c r="V641" s="62"/>
      <c r="W641" s="62"/>
      <c r="X641" s="63"/>
    </row>
    <row r="642" spans="1:24" ht="14.4" x14ac:dyDescent="0.2">
      <c r="A642" s="100" t="s">
        <v>701</v>
      </c>
      <c r="B642" s="100" t="s">
        <v>702</v>
      </c>
      <c r="C642" s="98" t="str">
        <f t="shared" si="19"/>
        <v>21375107 CENTRO CULTURAL E HISTÓRICO JOSÉ FIGUERE</v>
      </c>
      <c r="D642" s="100" t="s">
        <v>685</v>
      </c>
      <c r="E642" s="100" t="s">
        <v>686</v>
      </c>
      <c r="F642" s="100" t="s">
        <v>686</v>
      </c>
      <c r="G642" s="101">
        <v>151918193</v>
      </c>
      <c r="H642" s="101">
        <v>151918193</v>
      </c>
      <c r="I642" s="46">
        <v>151918193</v>
      </c>
      <c r="J642" s="46">
        <v>0</v>
      </c>
      <c r="K642" s="46">
        <v>0</v>
      </c>
      <c r="L642" s="46">
        <v>0</v>
      </c>
      <c r="M642" s="101">
        <v>144874489.22999999</v>
      </c>
      <c r="N642" s="101">
        <v>144087498.24000001</v>
      </c>
      <c r="O642" s="101">
        <v>7043703.7699999996</v>
      </c>
      <c r="P642" s="94">
        <f t="shared" si="20"/>
        <v>0.9536348897330551</v>
      </c>
      <c r="Q642" s="61"/>
      <c r="R642" s="61"/>
      <c r="S642" s="62"/>
      <c r="T642" s="62"/>
      <c r="U642" s="62"/>
      <c r="V642" s="62"/>
      <c r="W642" s="62"/>
      <c r="X642" s="63"/>
    </row>
    <row r="643" spans="1:24" ht="14.4" x14ac:dyDescent="0.2">
      <c r="A643" s="47" t="s">
        <v>701</v>
      </c>
      <c r="B643" s="47" t="s">
        <v>702</v>
      </c>
      <c r="C643" s="91" t="str">
        <f t="shared" si="19"/>
        <v>21375107 CENTRO CULTURAL E HISTÓRICO JOSÉ FIGUERE</v>
      </c>
      <c r="D643" s="47" t="s">
        <v>685</v>
      </c>
      <c r="E643" s="47" t="s">
        <v>10</v>
      </c>
      <c r="F643" s="47" t="s">
        <v>11</v>
      </c>
      <c r="G643" s="46">
        <v>125606085</v>
      </c>
      <c r="H643" s="46">
        <v>125606085</v>
      </c>
      <c r="I643" s="46">
        <v>125606085</v>
      </c>
      <c r="J643" s="46">
        <v>0</v>
      </c>
      <c r="K643" s="46">
        <v>0</v>
      </c>
      <c r="L643" s="46">
        <v>0</v>
      </c>
      <c r="M643" s="46">
        <v>123584743.02</v>
      </c>
      <c r="N643" s="46">
        <v>122797752.03</v>
      </c>
      <c r="O643" s="46">
        <v>2021341.98</v>
      </c>
      <c r="P643" s="92">
        <f t="shared" si="20"/>
        <v>0.98390729254876463</v>
      </c>
      <c r="Q643" s="61"/>
      <c r="R643" s="61"/>
      <c r="S643" s="62"/>
      <c r="T643" s="62"/>
      <c r="U643" s="62"/>
      <c r="V643" s="62"/>
      <c r="W643" s="62"/>
      <c r="X643" s="63"/>
    </row>
    <row r="644" spans="1:24" ht="14.4" x14ac:dyDescent="0.2">
      <c r="A644" s="47" t="s">
        <v>701</v>
      </c>
      <c r="B644" s="47" t="s">
        <v>702</v>
      </c>
      <c r="C644" s="74" t="str">
        <f t="shared" si="19"/>
        <v>21375107 CENTRO CULTURAL E HISTÓRICO JOSÉ FIGUERE</v>
      </c>
      <c r="D644" s="47" t="s">
        <v>685</v>
      </c>
      <c r="E644" s="47" t="s">
        <v>12</v>
      </c>
      <c r="F644" s="47" t="s">
        <v>13</v>
      </c>
      <c r="G644" s="46">
        <v>60343632</v>
      </c>
      <c r="H644" s="46">
        <v>60343632</v>
      </c>
      <c r="I644" s="46">
        <v>60343632</v>
      </c>
      <c r="J644" s="46">
        <v>0</v>
      </c>
      <c r="K644" s="46">
        <v>0</v>
      </c>
      <c r="L644" s="46">
        <v>0</v>
      </c>
      <c r="M644" s="46">
        <v>59960906.859999999</v>
      </c>
      <c r="N644" s="46">
        <v>59426998.020000003</v>
      </c>
      <c r="O644" s="46">
        <v>382725.14</v>
      </c>
      <c r="P644" s="78">
        <f t="shared" si="20"/>
        <v>0.99365757202019256</v>
      </c>
      <c r="Q644" s="61"/>
      <c r="R644" s="61"/>
      <c r="S644" s="62"/>
      <c r="T644" s="62"/>
      <c r="U644" s="62"/>
      <c r="V644" s="62"/>
      <c r="W644" s="62"/>
      <c r="X644" s="63"/>
    </row>
    <row r="645" spans="1:24" ht="14.4" x14ac:dyDescent="0.2">
      <c r="A645" s="47" t="s">
        <v>701</v>
      </c>
      <c r="B645" s="47" t="s">
        <v>702</v>
      </c>
      <c r="C645" s="74" t="str">
        <f t="shared" si="19"/>
        <v>21375107 CENTRO CULTURAL E HISTÓRICO JOSÉ FIGUERE</v>
      </c>
      <c r="D645" s="47" t="s">
        <v>685</v>
      </c>
      <c r="E645" s="47" t="s">
        <v>14</v>
      </c>
      <c r="F645" s="47" t="s">
        <v>15</v>
      </c>
      <c r="G645" s="46">
        <v>60343632</v>
      </c>
      <c r="H645" s="46">
        <v>60343632</v>
      </c>
      <c r="I645" s="46">
        <v>60343632</v>
      </c>
      <c r="J645" s="46">
        <v>0</v>
      </c>
      <c r="K645" s="46">
        <v>0</v>
      </c>
      <c r="L645" s="46">
        <v>0</v>
      </c>
      <c r="M645" s="46">
        <v>59960906.859999999</v>
      </c>
      <c r="N645" s="46">
        <v>59426998.020000003</v>
      </c>
      <c r="O645" s="46">
        <v>382725.14</v>
      </c>
      <c r="P645" s="78">
        <f t="shared" si="20"/>
        <v>0.99365757202019256</v>
      </c>
      <c r="Q645" s="61"/>
      <c r="R645" s="61"/>
      <c r="S645" s="62"/>
      <c r="T645" s="62"/>
      <c r="U645" s="62"/>
      <c r="V645" s="62"/>
      <c r="W645" s="62"/>
      <c r="X645" s="63"/>
    </row>
    <row r="646" spans="1:24" ht="14.4" x14ac:dyDescent="0.2">
      <c r="A646" s="47" t="s">
        <v>701</v>
      </c>
      <c r="B646" s="47" t="s">
        <v>702</v>
      </c>
      <c r="C646" s="74" t="str">
        <f t="shared" ref="C646:C709" si="21">+CONCATENATE(A646," ",B646)</f>
        <v>21375107 CENTRO CULTURAL E HISTÓRICO JOSÉ FIGUERE</v>
      </c>
      <c r="D646" s="47" t="s">
        <v>685</v>
      </c>
      <c r="E646" s="47" t="s">
        <v>20</v>
      </c>
      <c r="F646" s="47" t="s">
        <v>21</v>
      </c>
      <c r="G646" s="46">
        <v>700000</v>
      </c>
      <c r="H646" s="46">
        <v>686570</v>
      </c>
      <c r="I646" s="46">
        <v>686570</v>
      </c>
      <c r="J646" s="46">
        <v>0</v>
      </c>
      <c r="K646" s="46">
        <v>0</v>
      </c>
      <c r="L646" s="46">
        <v>0</v>
      </c>
      <c r="M646" s="46">
        <v>686327.98</v>
      </c>
      <c r="N646" s="46">
        <v>682697.94</v>
      </c>
      <c r="O646" s="46">
        <v>242.02</v>
      </c>
      <c r="P646" s="78">
        <f t="shared" ref="P646:P709" si="22">+IFERROR(M646/H646,0)</f>
        <v>0.99964749406469844</v>
      </c>
      <c r="Q646" s="61"/>
      <c r="R646" s="61"/>
      <c r="S646" s="62"/>
      <c r="T646" s="62"/>
      <c r="U646" s="62"/>
      <c r="V646" s="62"/>
      <c r="W646" s="62"/>
      <c r="X646" s="63"/>
    </row>
    <row r="647" spans="1:24" ht="14.4" x14ac:dyDescent="0.2">
      <c r="A647" s="47" t="s">
        <v>701</v>
      </c>
      <c r="B647" s="47" t="s">
        <v>702</v>
      </c>
      <c r="C647" s="74" t="str">
        <f t="shared" si="21"/>
        <v>21375107 CENTRO CULTURAL E HISTÓRICO JOSÉ FIGUERE</v>
      </c>
      <c r="D647" s="47" t="s">
        <v>685</v>
      </c>
      <c r="E647" s="47" t="s">
        <v>22</v>
      </c>
      <c r="F647" s="47" t="s">
        <v>23</v>
      </c>
      <c r="G647" s="46">
        <v>700000</v>
      </c>
      <c r="H647" s="46">
        <v>686570</v>
      </c>
      <c r="I647" s="46">
        <v>686570</v>
      </c>
      <c r="J647" s="46">
        <v>0</v>
      </c>
      <c r="K647" s="46">
        <v>0</v>
      </c>
      <c r="L647" s="46">
        <v>0</v>
      </c>
      <c r="M647" s="46">
        <v>686327.98</v>
      </c>
      <c r="N647" s="46">
        <v>682697.94</v>
      </c>
      <c r="O647" s="46">
        <v>242.02</v>
      </c>
      <c r="P647" s="78">
        <f t="shared" si="22"/>
        <v>0.99964749406469844</v>
      </c>
      <c r="Q647" s="61"/>
      <c r="R647" s="61"/>
      <c r="S647" s="62"/>
      <c r="T647" s="62"/>
      <c r="U647" s="62"/>
      <c r="V647" s="62"/>
      <c r="W647" s="62"/>
      <c r="X647" s="63"/>
    </row>
    <row r="648" spans="1:24" ht="14.4" x14ac:dyDescent="0.2">
      <c r="A648" s="47" t="s">
        <v>701</v>
      </c>
      <c r="B648" s="47" t="s">
        <v>702</v>
      </c>
      <c r="C648" s="74" t="str">
        <f t="shared" si="21"/>
        <v>21375107 CENTRO CULTURAL E HISTÓRICO JOSÉ FIGUERE</v>
      </c>
      <c r="D648" s="47" t="s">
        <v>685</v>
      </c>
      <c r="E648" s="47" t="s">
        <v>26</v>
      </c>
      <c r="F648" s="47" t="s">
        <v>27</v>
      </c>
      <c r="G648" s="46">
        <v>45260330</v>
      </c>
      <c r="H648" s="46">
        <v>45273760</v>
      </c>
      <c r="I648" s="46">
        <v>45273760</v>
      </c>
      <c r="J648" s="46">
        <v>0</v>
      </c>
      <c r="K648" s="46">
        <v>0</v>
      </c>
      <c r="L648" s="46">
        <v>0</v>
      </c>
      <c r="M648" s="46">
        <v>43736643.18</v>
      </c>
      <c r="N648" s="46">
        <v>43487191.07</v>
      </c>
      <c r="O648" s="46">
        <v>1537116.82</v>
      </c>
      <c r="P648" s="78">
        <f t="shared" si="22"/>
        <v>0.96604839492014805</v>
      </c>
      <c r="Q648" s="61"/>
      <c r="R648" s="61"/>
      <c r="S648" s="62"/>
      <c r="T648" s="62"/>
      <c r="U648" s="62"/>
      <c r="V648" s="62"/>
      <c r="W648" s="62"/>
      <c r="X648" s="63"/>
    </row>
    <row r="649" spans="1:24" ht="14.4" x14ac:dyDescent="0.2">
      <c r="A649" s="47" t="s">
        <v>701</v>
      </c>
      <c r="B649" s="47" t="s">
        <v>702</v>
      </c>
      <c r="C649" s="74" t="str">
        <f t="shared" si="21"/>
        <v>21375107 CENTRO CULTURAL E HISTÓRICO JOSÉ FIGUERE</v>
      </c>
      <c r="D649" s="47" t="s">
        <v>685</v>
      </c>
      <c r="E649" s="47" t="s">
        <v>28</v>
      </c>
      <c r="F649" s="47" t="s">
        <v>29</v>
      </c>
      <c r="G649" s="46">
        <v>13000000</v>
      </c>
      <c r="H649" s="46">
        <v>13000000</v>
      </c>
      <c r="I649" s="46">
        <v>13000000</v>
      </c>
      <c r="J649" s="46">
        <v>0</v>
      </c>
      <c r="K649" s="46">
        <v>0</v>
      </c>
      <c r="L649" s="46">
        <v>0</v>
      </c>
      <c r="M649" s="46">
        <v>11750644.58</v>
      </c>
      <c r="N649" s="46">
        <v>11644372.699999999</v>
      </c>
      <c r="O649" s="46">
        <v>1249355.42</v>
      </c>
      <c r="P649" s="78">
        <f t="shared" si="22"/>
        <v>0.9038957369230769</v>
      </c>
      <c r="Q649" s="61"/>
      <c r="R649" s="61"/>
      <c r="S649" s="62"/>
      <c r="T649" s="62"/>
      <c r="U649" s="62"/>
      <c r="V649" s="62"/>
      <c r="W649" s="62"/>
      <c r="X649" s="63"/>
    </row>
    <row r="650" spans="1:24" ht="14.4" x14ac:dyDescent="0.2">
      <c r="A650" s="47" t="s">
        <v>701</v>
      </c>
      <c r="B650" s="47" t="s">
        <v>702</v>
      </c>
      <c r="C650" s="74" t="str">
        <f t="shared" si="21"/>
        <v>21375107 CENTRO CULTURAL E HISTÓRICO JOSÉ FIGUERE</v>
      </c>
      <c r="D650" s="47" t="s">
        <v>685</v>
      </c>
      <c r="E650" s="47" t="s">
        <v>30</v>
      </c>
      <c r="F650" s="47" t="s">
        <v>31</v>
      </c>
      <c r="G650" s="46">
        <v>12382920</v>
      </c>
      <c r="H650" s="46">
        <v>12382920</v>
      </c>
      <c r="I650" s="46">
        <v>12382920</v>
      </c>
      <c r="J650" s="46">
        <v>0</v>
      </c>
      <c r="K650" s="46">
        <v>0</v>
      </c>
      <c r="L650" s="46">
        <v>0</v>
      </c>
      <c r="M650" s="46">
        <v>12355689.050000001</v>
      </c>
      <c r="N650" s="46">
        <v>12246043.02</v>
      </c>
      <c r="O650" s="46">
        <v>27230.95</v>
      </c>
      <c r="P650" s="78">
        <f t="shared" si="22"/>
        <v>0.99780092659889597</v>
      </c>
      <c r="Q650" s="61"/>
      <c r="R650" s="61"/>
      <c r="S650" s="62"/>
      <c r="T650" s="62"/>
      <c r="U650" s="62"/>
      <c r="V650" s="62"/>
      <c r="W650" s="62"/>
      <c r="X650" s="63"/>
    </row>
    <row r="651" spans="1:24" ht="14.4" x14ac:dyDescent="0.2">
      <c r="A651" s="47" t="s">
        <v>701</v>
      </c>
      <c r="B651" s="47" t="s">
        <v>702</v>
      </c>
      <c r="C651" s="74" t="str">
        <f t="shared" si="21"/>
        <v>21375107 CENTRO CULTURAL E HISTÓRICO JOSÉ FIGUERE</v>
      </c>
      <c r="D651" s="47" t="s">
        <v>685</v>
      </c>
      <c r="E651" s="47" t="s">
        <v>32</v>
      </c>
      <c r="F651" s="47" t="s">
        <v>33</v>
      </c>
      <c r="G651" s="46">
        <v>8174209</v>
      </c>
      <c r="H651" s="46">
        <v>8174209</v>
      </c>
      <c r="I651" s="46">
        <v>8174209</v>
      </c>
      <c r="J651" s="46">
        <v>0</v>
      </c>
      <c r="K651" s="46">
        <v>0</v>
      </c>
      <c r="L651" s="46">
        <v>0</v>
      </c>
      <c r="M651" s="46">
        <v>8132841.2199999997</v>
      </c>
      <c r="N651" s="46">
        <v>8132841.2199999997</v>
      </c>
      <c r="O651" s="46">
        <v>41367.78</v>
      </c>
      <c r="P651" s="78">
        <f t="shared" si="22"/>
        <v>0.99493923142899821</v>
      </c>
      <c r="Q651" s="61"/>
      <c r="R651" s="61"/>
      <c r="S651" s="62"/>
      <c r="T651" s="62"/>
      <c r="U651" s="62"/>
      <c r="V651" s="62"/>
      <c r="W651" s="62"/>
      <c r="X651" s="63"/>
    </row>
    <row r="652" spans="1:24" ht="14.4" x14ac:dyDescent="0.2">
      <c r="A652" s="47" t="s">
        <v>701</v>
      </c>
      <c r="B652" s="47" t="s">
        <v>702</v>
      </c>
      <c r="C652" s="74" t="str">
        <f t="shared" si="21"/>
        <v>21375107 CENTRO CULTURAL E HISTÓRICO JOSÉ FIGUERE</v>
      </c>
      <c r="D652" s="47" t="s">
        <v>685</v>
      </c>
      <c r="E652" s="47" t="s">
        <v>34</v>
      </c>
      <c r="F652" s="47" t="s">
        <v>35</v>
      </c>
      <c r="G652" s="46">
        <v>7703201</v>
      </c>
      <c r="H652" s="46">
        <v>7716631</v>
      </c>
      <c r="I652" s="46">
        <v>7716631</v>
      </c>
      <c r="J652" s="46">
        <v>0</v>
      </c>
      <c r="K652" s="46">
        <v>0</v>
      </c>
      <c r="L652" s="46">
        <v>0</v>
      </c>
      <c r="M652" s="46">
        <v>7716630.9299999997</v>
      </c>
      <c r="N652" s="46">
        <v>7716630.9299999997</v>
      </c>
      <c r="O652" s="46">
        <v>7.0000000000000007E-2</v>
      </c>
      <c r="P652" s="78">
        <f t="shared" si="22"/>
        <v>0.99999999092868375</v>
      </c>
      <c r="Q652" s="61"/>
      <c r="R652" s="61"/>
      <c r="S652" s="62"/>
      <c r="T652" s="62"/>
      <c r="U652" s="62"/>
      <c r="V652" s="62"/>
      <c r="W652" s="62"/>
      <c r="X652" s="63"/>
    </row>
    <row r="653" spans="1:24" ht="14.4" x14ac:dyDescent="0.2">
      <c r="A653" s="47" t="s">
        <v>701</v>
      </c>
      <c r="B653" s="47" t="s">
        <v>702</v>
      </c>
      <c r="C653" s="74" t="str">
        <f t="shared" si="21"/>
        <v>21375107 CENTRO CULTURAL E HISTÓRICO JOSÉ FIGUERE</v>
      </c>
      <c r="D653" s="47" t="s">
        <v>685</v>
      </c>
      <c r="E653" s="47" t="s">
        <v>36</v>
      </c>
      <c r="F653" s="47" t="s">
        <v>37</v>
      </c>
      <c r="G653" s="46">
        <v>4000000</v>
      </c>
      <c r="H653" s="46">
        <v>4000000</v>
      </c>
      <c r="I653" s="46">
        <v>4000000</v>
      </c>
      <c r="J653" s="46">
        <v>0</v>
      </c>
      <c r="K653" s="46">
        <v>0</v>
      </c>
      <c r="L653" s="46">
        <v>0</v>
      </c>
      <c r="M653" s="46">
        <v>3780837.4</v>
      </c>
      <c r="N653" s="46">
        <v>3747303.2</v>
      </c>
      <c r="O653" s="46">
        <v>219162.6</v>
      </c>
      <c r="P653" s="78">
        <f t="shared" si="22"/>
        <v>0.94520934999999995</v>
      </c>
      <c r="Q653" s="61"/>
      <c r="R653" s="61"/>
      <c r="S653" s="62"/>
      <c r="T653" s="62"/>
      <c r="U653" s="62"/>
      <c r="V653" s="62"/>
      <c r="W653" s="62"/>
      <c r="X653" s="63"/>
    </row>
    <row r="654" spans="1:24" ht="14.4" x14ac:dyDescent="0.2">
      <c r="A654" s="47" t="s">
        <v>701</v>
      </c>
      <c r="B654" s="47" t="s">
        <v>702</v>
      </c>
      <c r="C654" s="74" t="str">
        <f t="shared" si="21"/>
        <v>21375107 CENTRO CULTURAL E HISTÓRICO JOSÉ FIGUERE</v>
      </c>
      <c r="D654" s="47" t="s">
        <v>685</v>
      </c>
      <c r="E654" s="47" t="s">
        <v>38</v>
      </c>
      <c r="F654" s="47" t="s">
        <v>39</v>
      </c>
      <c r="G654" s="46">
        <v>9567651</v>
      </c>
      <c r="H654" s="46">
        <v>9567651</v>
      </c>
      <c r="I654" s="46">
        <v>9567651</v>
      </c>
      <c r="J654" s="46">
        <v>0</v>
      </c>
      <c r="K654" s="46">
        <v>0</v>
      </c>
      <c r="L654" s="46">
        <v>0</v>
      </c>
      <c r="M654" s="46">
        <v>9500513</v>
      </c>
      <c r="N654" s="46">
        <v>9500513</v>
      </c>
      <c r="O654" s="46">
        <v>67138</v>
      </c>
      <c r="P654" s="78">
        <f t="shared" si="22"/>
        <v>0.99298281260468213</v>
      </c>
      <c r="Q654" s="61"/>
      <c r="R654" s="61"/>
      <c r="S654" s="62"/>
      <c r="T654" s="62"/>
      <c r="U654" s="62"/>
      <c r="V654" s="62"/>
      <c r="W654" s="62"/>
      <c r="X654" s="63"/>
    </row>
    <row r="655" spans="1:24" ht="14.4" x14ac:dyDescent="0.2">
      <c r="A655" s="47" t="s">
        <v>701</v>
      </c>
      <c r="B655" s="47" t="s">
        <v>702</v>
      </c>
      <c r="C655" s="74" t="str">
        <f t="shared" si="21"/>
        <v>21375107 CENTRO CULTURAL E HISTÓRICO JOSÉ FIGUERE</v>
      </c>
      <c r="D655" s="47" t="s">
        <v>685</v>
      </c>
      <c r="E655" s="47" t="s">
        <v>48</v>
      </c>
      <c r="F655" s="47" t="s">
        <v>41</v>
      </c>
      <c r="G655" s="46">
        <v>9077002</v>
      </c>
      <c r="H655" s="46">
        <v>9077002</v>
      </c>
      <c r="I655" s="46">
        <v>9077002</v>
      </c>
      <c r="J655" s="46">
        <v>0</v>
      </c>
      <c r="K655" s="46">
        <v>0</v>
      </c>
      <c r="L655" s="46">
        <v>0</v>
      </c>
      <c r="M655" s="46">
        <v>9034245</v>
      </c>
      <c r="N655" s="46">
        <v>9034245</v>
      </c>
      <c r="O655" s="46">
        <v>42757</v>
      </c>
      <c r="P655" s="78">
        <f t="shared" si="22"/>
        <v>0.99528952400803705</v>
      </c>
      <c r="Q655" s="61"/>
      <c r="R655" s="61"/>
      <c r="S655" s="62"/>
      <c r="T655" s="62"/>
      <c r="U655" s="62"/>
      <c r="V655" s="62"/>
      <c r="W655" s="62"/>
      <c r="X655" s="63"/>
    </row>
    <row r="656" spans="1:24" ht="14.4" x14ac:dyDescent="0.2">
      <c r="A656" s="47" t="s">
        <v>701</v>
      </c>
      <c r="B656" s="47" t="s">
        <v>702</v>
      </c>
      <c r="C656" s="74" t="str">
        <f t="shared" si="21"/>
        <v>21375107 CENTRO CULTURAL E HISTÓRICO JOSÉ FIGUERE</v>
      </c>
      <c r="D656" s="47" t="s">
        <v>685</v>
      </c>
      <c r="E656" s="47" t="s">
        <v>69</v>
      </c>
      <c r="F656" s="47" t="s">
        <v>62</v>
      </c>
      <c r="G656" s="46">
        <v>490649</v>
      </c>
      <c r="H656" s="46">
        <v>490649</v>
      </c>
      <c r="I656" s="46">
        <v>490649</v>
      </c>
      <c r="J656" s="46">
        <v>0</v>
      </c>
      <c r="K656" s="46">
        <v>0</v>
      </c>
      <c r="L656" s="46">
        <v>0</v>
      </c>
      <c r="M656" s="46">
        <v>466268</v>
      </c>
      <c r="N656" s="46">
        <v>466268</v>
      </c>
      <c r="O656" s="46">
        <v>24381</v>
      </c>
      <c r="P656" s="78">
        <f t="shared" si="22"/>
        <v>0.95030867279868092</v>
      </c>
      <c r="Q656" s="61"/>
      <c r="R656" s="61"/>
      <c r="S656" s="62"/>
      <c r="T656" s="62"/>
      <c r="U656" s="62"/>
      <c r="V656" s="62"/>
      <c r="W656" s="62"/>
      <c r="X656" s="63"/>
    </row>
    <row r="657" spans="1:24" ht="14.4" x14ac:dyDescent="0.2">
      <c r="A657" s="47" t="s">
        <v>701</v>
      </c>
      <c r="B657" s="47" t="s">
        <v>702</v>
      </c>
      <c r="C657" s="74" t="str">
        <f t="shared" si="21"/>
        <v>21375107 CENTRO CULTURAL E HISTÓRICO JOSÉ FIGUERE</v>
      </c>
      <c r="D657" s="47" t="s">
        <v>685</v>
      </c>
      <c r="E657" s="47" t="s">
        <v>83</v>
      </c>
      <c r="F657" s="47" t="s">
        <v>84</v>
      </c>
      <c r="G657" s="46">
        <v>9734472</v>
      </c>
      <c r="H657" s="46">
        <v>9734472</v>
      </c>
      <c r="I657" s="46">
        <v>9734472</v>
      </c>
      <c r="J657" s="46">
        <v>0</v>
      </c>
      <c r="K657" s="46">
        <v>0</v>
      </c>
      <c r="L657" s="46">
        <v>0</v>
      </c>
      <c r="M657" s="46">
        <v>9700352</v>
      </c>
      <c r="N657" s="46">
        <v>9700352</v>
      </c>
      <c r="O657" s="46">
        <v>34120</v>
      </c>
      <c r="P657" s="78">
        <f t="shared" si="22"/>
        <v>0.99649493059305116</v>
      </c>
      <c r="Q657" s="61"/>
      <c r="R657" s="61"/>
      <c r="S657" s="62"/>
      <c r="T657" s="62"/>
      <c r="U657" s="62"/>
      <c r="V657" s="62"/>
      <c r="W657" s="62"/>
      <c r="X657" s="63"/>
    </row>
    <row r="658" spans="1:24" ht="14.4" x14ac:dyDescent="0.2">
      <c r="A658" s="47" t="s">
        <v>701</v>
      </c>
      <c r="B658" s="47" t="s">
        <v>702</v>
      </c>
      <c r="C658" s="74" t="str">
        <f t="shared" si="21"/>
        <v>21375107 CENTRO CULTURAL E HISTÓRICO JOSÉ FIGUERE</v>
      </c>
      <c r="D658" s="47" t="s">
        <v>685</v>
      </c>
      <c r="E658" s="47" t="s">
        <v>93</v>
      </c>
      <c r="F658" s="47" t="s">
        <v>86</v>
      </c>
      <c r="G658" s="46">
        <v>5318633</v>
      </c>
      <c r="H658" s="46">
        <v>5318633</v>
      </c>
      <c r="I658" s="46">
        <v>5318633</v>
      </c>
      <c r="J658" s="46">
        <v>0</v>
      </c>
      <c r="K658" s="46">
        <v>0</v>
      </c>
      <c r="L658" s="46">
        <v>0</v>
      </c>
      <c r="M658" s="46">
        <v>5294973</v>
      </c>
      <c r="N658" s="46">
        <v>5294973</v>
      </c>
      <c r="O658" s="46">
        <v>23660</v>
      </c>
      <c r="P658" s="78">
        <f t="shared" si="22"/>
        <v>0.99555148851217967</v>
      </c>
      <c r="Q658" s="61"/>
      <c r="R658" s="61"/>
      <c r="S658" s="62"/>
      <c r="T658" s="62"/>
      <c r="U658" s="62"/>
      <c r="V658" s="62"/>
      <c r="W658" s="62"/>
      <c r="X658" s="63"/>
    </row>
    <row r="659" spans="1:24" ht="14.4" x14ac:dyDescent="0.2">
      <c r="A659" s="47" t="s">
        <v>701</v>
      </c>
      <c r="B659" s="47" t="s">
        <v>702</v>
      </c>
      <c r="C659" s="74" t="str">
        <f t="shared" si="21"/>
        <v>21375107 CENTRO CULTURAL E HISTÓRICO JOSÉ FIGUERE</v>
      </c>
      <c r="D659" s="47" t="s">
        <v>685</v>
      </c>
      <c r="E659" s="47" t="s">
        <v>114</v>
      </c>
      <c r="F659" s="47" t="s">
        <v>107</v>
      </c>
      <c r="G659" s="46">
        <v>2943893</v>
      </c>
      <c r="H659" s="46">
        <v>2943893</v>
      </c>
      <c r="I659" s="46">
        <v>2943893</v>
      </c>
      <c r="J659" s="46">
        <v>0</v>
      </c>
      <c r="K659" s="46">
        <v>0</v>
      </c>
      <c r="L659" s="46">
        <v>0</v>
      </c>
      <c r="M659" s="46">
        <v>2943893</v>
      </c>
      <c r="N659" s="46">
        <v>2943893</v>
      </c>
      <c r="O659" s="46">
        <v>0</v>
      </c>
      <c r="P659" s="78">
        <f t="shared" si="22"/>
        <v>1</v>
      </c>
      <c r="Q659" s="61"/>
      <c r="R659" s="61"/>
      <c r="S659" s="62"/>
      <c r="T659" s="62"/>
      <c r="U659" s="62"/>
      <c r="V659" s="62"/>
      <c r="W659" s="62"/>
      <c r="X659" s="63"/>
    </row>
    <row r="660" spans="1:24" ht="14.4" x14ac:dyDescent="0.2">
      <c r="A660" s="47" t="s">
        <v>701</v>
      </c>
      <c r="B660" s="47" t="s">
        <v>702</v>
      </c>
      <c r="C660" s="74" t="str">
        <f t="shared" si="21"/>
        <v>21375107 CENTRO CULTURAL E HISTÓRICO JOSÉ FIGUERE</v>
      </c>
      <c r="D660" s="47" t="s">
        <v>685</v>
      </c>
      <c r="E660" s="47" t="s">
        <v>135</v>
      </c>
      <c r="F660" s="47" t="s">
        <v>128</v>
      </c>
      <c r="G660" s="46">
        <v>1471946</v>
      </c>
      <c r="H660" s="46">
        <v>1471946</v>
      </c>
      <c r="I660" s="46">
        <v>1471946</v>
      </c>
      <c r="J660" s="46">
        <v>0</v>
      </c>
      <c r="K660" s="46">
        <v>0</v>
      </c>
      <c r="L660" s="46">
        <v>0</v>
      </c>
      <c r="M660" s="46">
        <v>1461486</v>
      </c>
      <c r="N660" s="46">
        <v>1461486</v>
      </c>
      <c r="O660" s="46">
        <v>10460</v>
      </c>
      <c r="P660" s="78">
        <f t="shared" si="22"/>
        <v>0.99289376104829929</v>
      </c>
      <c r="Q660" s="61"/>
      <c r="R660" s="61"/>
      <c r="S660" s="62"/>
      <c r="T660" s="62"/>
      <c r="U660" s="62"/>
      <c r="V660" s="62"/>
      <c r="W660" s="62"/>
      <c r="X660" s="63"/>
    </row>
    <row r="661" spans="1:24" ht="14.4" x14ac:dyDescent="0.2">
      <c r="A661" s="47" t="s">
        <v>701</v>
      </c>
      <c r="B661" s="47" t="s">
        <v>702</v>
      </c>
      <c r="C661" s="74" t="str">
        <f t="shared" si="21"/>
        <v>21375107 CENTRO CULTURAL E HISTÓRICO JOSÉ FIGUERE</v>
      </c>
      <c r="D661" s="47" t="s">
        <v>685</v>
      </c>
      <c r="E661" s="47" t="s">
        <v>166</v>
      </c>
      <c r="F661" s="47" t="s">
        <v>167</v>
      </c>
      <c r="G661" s="46">
        <v>18410000</v>
      </c>
      <c r="H661" s="46">
        <v>18410000</v>
      </c>
      <c r="I661" s="46">
        <v>18410000</v>
      </c>
      <c r="J661" s="46">
        <v>0</v>
      </c>
      <c r="K661" s="46">
        <v>0</v>
      </c>
      <c r="L661" s="46">
        <v>0</v>
      </c>
      <c r="M661" s="46">
        <v>14377615.970000001</v>
      </c>
      <c r="N661" s="46">
        <v>14377615.970000001</v>
      </c>
      <c r="O661" s="46">
        <v>4032384.03</v>
      </c>
      <c r="P661" s="78">
        <f t="shared" si="22"/>
        <v>0.78096773329712121</v>
      </c>
      <c r="Q661" s="61"/>
      <c r="R661" s="61"/>
      <c r="S661" s="62"/>
      <c r="T661" s="62"/>
      <c r="U661" s="62"/>
      <c r="V661" s="62"/>
      <c r="W661" s="62"/>
      <c r="X661" s="63"/>
    </row>
    <row r="662" spans="1:24" ht="14.4" x14ac:dyDescent="0.2">
      <c r="A662" s="47" t="s">
        <v>701</v>
      </c>
      <c r="B662" s="47" t="s">
        <v>702</v>
      </c>
      <c r="C662" s="74" t="str">
        <f t="shared" si="21"/>
        <v>21375107 CENTRO CULTURAL E HISTÓRICO JOSÉ FIGUERE</v>
      </c>
      <c r="D662" s="47" t="s">
        <v>685</v>
      </c>
      <c r="E662" s="47" t="s">
        <v>168</v>
      </c>
      <c r="F662" s="47" t="s">
        <v>169</v>
      </c>
      <c r="G662" s="46">
        <v>20000</v>
      </c>
      <c r="H662" s="46">
        <v>0</v>
      </c>
      <c r="I662" s="46">
        <v>0</v>
      </c>
      <c r="J662" s="46">
        <v>0</v>
      </c>
      <c r="K662" s="46">
        <v>0</v>
      </c>
      <c r="L662" s="46">
        <v>0</v>
      </c>
      <c r="M662" s="46">
        <v>0</v>
      </c>
      <c r="N662" s="46">
        <v>0</v>
      </c>
      <c r="O662" s="46">
        <v>0</v>
      </c>
      <c r="P662" s="78">
        <f t="shared" si="22"/>
        <v>0</v>
      </c>
      <c r="Q662" s="61"/>
      <c r="R662" s="61"/>
      <c r="S662" s="62"/>
      <c r="T662" s="62"/>
      <c r="U662" s="62"/>
      <c r="V662" s="62"/>
      <c r="W662" s="62"/>
      <c r="X662" s="63"/>
    </row>
    <row r="663" spans="1:24" ht="14.4" x14ac:dyDescent="0.2">
      <c r="A663" s="47" t="s">
        <v>701</v>
      </c>
      <c r="B663" s="47" t="s">
        <v>702</v>
      </c>
      <c r="C663" s="74" t="str">
        <f t="shared" si="21"/>
        <v>21375107 CENTRO CULTURAL E HISTÓRICO JOSÉ FIGUERE</v>
      </c>
      <c r="D663" s="47" t="s">
        <v>685</v>
      </c>
      <c r="E663" s="47" t="s">
        <v>170</v>
      </c>
      <c r="F663" s="47" t="s">
        <v>171</v>
      </c>
      <c r="G663" s="46">
        <v>20000</v>
      </c>
      <c r="H663" s="46">
        <v>0</v>
      </c>
      <c r="I663" s="46">
        <v>0</v>
      </c>
      <c r="J663" s="46">
        <v>0</v>
      </c>
      <c r="K663" s="46">
        <v>0</v>
      </c>
      <c r="L663" s="46">
        <v>0</v>
      </c>
      <c r="M663" s="46">
        <v>0</v>
      </c>
      <c r="N663" s="46">
        <v>0</v>
      </c>
      <c r="O663" s="46">
        <v>0</v>
      </c>
      <c r="P663" s="78">
        <f t="shared" si="22"/>
        <v>0</v>
      </c>
      <c r="Q663" s="61"/>
      <c r="R663" s="61"/>
      <c r="S663" s="62"/>
      <c r="T663" s="62"/>
      <c r="U663" s="62"/>
      <c r="V663" s="62"/>
      <c r="W663" s="62"/>
      <c r="X663" s="63"/>
    </row>
    <row r="664" spans="1:24" ht="14.4" x14ac:dyDescent="0.2">
      <c r="A664" s="47" t="s">
        <v>701</v>
      </c>
      <c r="B664" s="47" t="s">
        <v>702</v>
      </c>
      <c r="C664" s="74" t="str">
        <f t="shared" si="21"/>
        <v>21375107 CENTRO CULTURAL E HISTÓRICO JOSÉ FIGUERE</v>
      </c>
      <c r="D664" s="47" t="s">
        <v>685</v>
      </c>
      <c r="E664" s="47" t="s">
        <v>180</v>
      </c>
      <c r="F664" s="47" t="s">
        <v>181</v>
      </c>
      <c r="G664" s="46">
        <v>2430000</v>
      </c>
      <c r="H664" s="46">
        <v>3390000</v>
      </c>
      <c r="I664" s="46">
        <v>3390000</v>
      </c>
      <c r="J664" s="46">
        <v>0</v>
      </c>
      <c r="K664" s="46">
        <v>0</v>
      </c>
      <c r="L664" s="46">
        <v>0</v>
      </c>
      <c r="M664" s="46">
        <v>2720612.4</v>
      </c>
      <c r="N664" s="46">
        <v>2720612.4</v>
      </c>
      <c r="O664" s="46">
        <v>669387.6</v>
      </c>
      <c r="P664" s="78">
        <f t="shared" si="22"/>
        <v>0.80254053097345135</v>
      </c>
      <c r="Q664" s="61"/>
      <c r="R664" s="61"/>
      <c r="S664" s="62"/>
      <c r="T664" s="62"/>
      <c r="U664" s="62"/>
      <c r="V664" s="62"/>
      <c r="W664" s="62"/>
      <c r="X664" s="63"/>
    </row>
    <row r="665" spans="1:24" ht="14.4" x14ac:dyDescent="0.2">
      <c r="A665" s="47" t="s">
        <v>701</v>
      </c>
      <c r="B665" s="47" t="s">
        <v>702</v>
      </c>
      <c r="C665" s="74" t="str">
        <f t="shared" si="21"/>
        <v>21375107 CENTRO CULTURAL E HISTÓRICO JOSÉ FIGUERE</v>
      </c>
      <c r="D665" s="47" t="s">
        <v>685</v>
      </c>
      <c r="E665" s="47" t="s">
        <v>182</v>
      </c>
      <c r="F665" s="47" t="s">
        <v>183</v>
      </c>
      <c r="G665" s="46">
        <v>600000</v>
      </c>
      <c r="H665" s="46">
        <v>1400000</v>
      </c>
      <c r="I665" s="46">
        <v>1400000</v>
      </c>
      <c r="J665" s="46">
        <v>0</v>
      </c>
      <c r="K665" s="46">
        <v>0</v>
      </c>
      <c r="L665" s="46">
        <v>0</v>
      </c>
      <c r="M665" s="46">
        <v>812232</v>
      </c>
      <c r="N665" s="46">
        <v>812232</v>
      </c>
      <c r="O665" s="46">
        <v>587768</v>
      </c>
      <c r="P665" s="78">
        <f t="shared" si="22"/>
        <v>0.58016571428571428</v>
      </c>
      <c r="Q665" s="61"/>
      <c r="R665" s="61"/>
      <c r="S665" s="62"/>
      <c r="T665" s="62"/>
      <c r="U665" s="62"/>
      <c r="V665" s="62"/>
      <c r="W665" s="62"/>
      <c r="X665" s="63"/>
    </row>
    <row r="666" spans="1:24" ht="14.4" x14ac:dyDescent="0.2">
      <c r="A666" s="47" t="s">
        <v>701</v>
      </c>
      <c r="B666" s="47" t="s">
        <v>702</v>
      </c>
      <c r="C666" s="74" t="str">
        <f t="shared" si="21"/>
        <v>21375107 CENTRO CULTURAL E HISTÓRICO JOSÉ FIGUERE</v>
      </c>
      <c r="D666" s="47" t="s">
        <v>685</v>
      </c>
      <c r="E666" s="47" t="s">
        <v>184</v>
      </c>
      <c r="F666" s="47" t="s">
        <v>185</v>
      </c>
      <c r="G666" s="46">
        <v>960000</v>
      </c>
      <c r="H666" s="46">
        <v>960000</v>
      </c>
      <c r="I666" s="46">
        <v>960000</v>
      </c>
      <c r="J666" s="46">
        <v>0</v>
      </c>
      <c r="K666" s="46">
        <v>0</v>
      </c>
      <c r="L666" s="46">
        <v>0</v>
      </c>
      <c r="M666" s="46">
        <v>901040.51</v>
      </c>
      <c r="N666" s="46">
        <v>901040.51</v>
      </c>
      <c r="O666" s="46">
        <v>58959.49</v>
      </c>
      <c r="P666" s="78">
        <f t="shared" si="22"/>
        <v>0.93858386458333332</v>
      </c>
      <c r="Q666" s="61"/>
      <c r="R666" s="61"/>
      <c r="S666" s="62"/>
      <c r="T666" s="62"/>
      <c r="U666" s="62"/>
      <c r="V666" s="62"/>
      <c r="W666" s="62"/>
      <c r="X666" s="63"/>
    </row>
    <row r="667" spans="1:24" ht="14.4" x14ac:dyDescent="0.2">
      <c r="A667" s="47" t="s">
        <v>701</v>
      </c>
      <c r="B667" s="47" t="s">
        <v>702</v>
      </c>
      <c r="C667" s="74" t="str">
        <f t="shared" si="21"/>
        <v>21375107 CENTRO CULTURAL E HISTÓRICO JOSÉ FIGUERE</v>
      </c>
      <c r="D667" s="47" t="s">
        <v>685</v>
      </c>
      <c r="E667" s="47" t="s">
        <v>188</v>
      </c>
      <c r="F667" s="47" t="s">
        <v>189</v>
      </c>
      <c r="G667" s="46">
        <v>540000</v>
      </c>
      <c r="H667" s="46">
        <v>718000</v>
      </c>
      <c r="I667" s="46">
        <v>718000</v>
      </c>
      <c r="J667" s="46">
        <v>0</v>
      </c>
      <c r="K667" s="46">
        <v>0</v>
      </c>
      <c r="L667" s="46">
        <v>0</v>
      </c>
      <c r="M667" s="46">
        <v>695977.21</v>
      </c>
      <c r="N667" s="46">
        <v>695977.21</v>
      </c>
      <c r="O667" s="46">
        <v>22022.79</v>
      </c>
      <c r="P667" s="78">
        <f t="shared" si="22"/>
        <v>0.96932759052924788</v>
      </c>
      <c r="Q667" s="61"/>
      <c r="R667" s="61"/>
      <c r="S667" s="62"/>
      <c r="T667" s="62"/>
      <c r="U667" s="62"/>
      <c r="V667" s="62"/>
      <c r="W667" s="62"/>
      <c r="X667" s="63"/>
    </row>
    <row r="668" spans="1:24" ht="14.4" x14ac:dyDescent="0.2">
      <c r="A668" s="47" t="s">
        <v>701</v>
      </c>
      <c r="B668" s="47" t="s">
        <v>702</v>
      </c>
      <c r="C668" s="74" t="str">
        <f t="shared" si="21"/>
        <v>21375107 CENTRO CULTURAL E HISTÓRICO JOSÉ FIGUERE</v>
      </c>
      <c r="D668" s="47" t="s">
        <v>685</v>
      </c>
      <c r="E668" s="47" t="s">
        <v>190</v>
      </c>
      <c r="F668" s="47" t="s">
        <v>191</v>
      </c>
      <c r="G668" s="46">
        <v>330000</v>
      </c>
      <c r="H668" s="46">
        <v>312000</v>
      </c>
      <c r="I668" s="46">
        <v>312000</v>
      </c>
      <c r="J668" s="46">
        <v>0</v>
      </c>
      <c r="K668" s="46">
        <v>0</v>
      </c>
      <c r="L668" s="46">
        <v>0</v>
      </c>
      <c r="M668" s="46">
        <v>311362.68</v>
      </c>
      <c r="N668" s="46">
        <v>311362.68</v>
      </c>
      <c r="O668" s="46">
        <v>637.32000000000005</v>
      </c>
      <c r="P668" s="78">
        <f t="shared" si="22"/>
        <v>0.99795730769230762</v>
      </c>
      <c r="Q668" s="61"/>
      <c r="R668" s="61"/>
      <c r="S668" s="62"/>
      <c r="T668" s="62"/>
      <c r="U668" s="62"/>
      <c r="V668" s="62"/>
      <c r="W668" s="62"/>
      <c r="X668" s="63"/>
    </row>
    <row r="669" spans="1:24" ht="14.4" x14ac:dyDescent="0.2">
      <c r="A669" s="47" t="s">
        <v>701</v>
      </c>
      <c r="B669" s="47" t="s">
        <v>702</v>
      </c>
      <c r="C669" s="74" t="str">
        <f t="shared" si="21"/>
        <v>21375107 CENTRO CULTURAL E HISTÓRICO JOSÉ FIGUERE</v>
      </c>
      <c r="D669" s="47" t="s">
        <v>685</v>
      </c>
      <c r="E669" s="47" t="s">
        <v>192</v>
      </c>
      <c r="F669" s="47" t="s">
        <v>193</v>
      </c>
      <c r="G669" s="46">
        <v>1800000</v>
      </c>
      <c r="H669" s="46">
        <v>1350000</v>
      </c>
      <c r="I669" s="46">
        <v>1350000</v>
      </c>
      <c r="J669" s="46">
        <v>0</v>
      </c>
      <c r="K669" s="46">
        <v>0</v>
      </c>
      <c r="L669" s="46">
        <v>0</v>
      </c>
      <c r="M669" s="46">
        <v>1050591.5</v>
      </c>
      <c r="N669" s="46">
        <v>1050591.5</v>
      </c>
      <c r="O669" s="46">
        <v>299408.5</v>
      </c>
      <c r="P669" s="78">
        <f t="shared" si="22"/>
        <v>0.77821592592592592</v>
      </c>
      <c r="Q669" s="61"/>
      <c r="R669" s="61"/>
      <c r="S669" s="62"/>
      <c r="T669" s="62"/>
      <c r="U669" s="62"/>
      <c r="V669" s="62"/>
      <c r="W669" s="62"/>
      <c r="X669" s="63"/>
    </row>
    <row r="670" spans="1:24" ht="14.4" x14ac:dyDescent="0.2">
      <c r="A670" s="47" t="s">
        <v>701</v>
      </c>
      <c r="B670" s="47" t="s">
        <v>702</v>
      </c>
      <c r="C670" s="74" t="str">
        <f t="shared" si="21"/>
        <v>21375107 CENTRO CULTURAL E HISTÓRICO JOSÉ FIGUERE</v>
      </c>
      <c r="D670" s="47" t="s">
        <v>685</v>
      </c>
      <c r="E670" s="47" t="s">
        <v>194</v>
      </c>
      <c r="F670" s="47" t="s">
        <v>195</v>
      </c>
      <c r="G670" s="46">
        <v>100000</v>
      </c>
      <c r="H670" s="46">
        <v>100000</v>
      </c>
      <c r="I670" s="46">
        <v>100000</v>
      </c>
      <c r="J670" s="46">
        <v>0</v>
      </c>
      <c r="K670" s="46">
        <v>0</v>
      </c>
      <c r="L670" s="46">
        <v>0</v>
      </c>
      <c r="M670" s="46">
        <v>24272.400000000001</v>
      </c>
      <c r="N670" s="46">
        <v>24272.400000000001</v>
      </c>
      <c r="O670" s="46">
        <v>75727.600000000006</v>
      </c>
      <c r="P670" s="78">
        <f t="shared" si="22"/>
        <v>0.24272400000000002</v>
      </c>
      <c r="Q670" s="61"/>
      <c r="R670" s="61"/>
      <c r="S670" s="62"/>
      <c r="T670" s="62"/>
      <c r="U670" s="62"/>
      <c r="V670" s="62"/>
      <c r="W670" s="62"/>
      <c r="X670" s="63"/>
    </row>
    <row r="671" spans="1:24" ht="14.4" x14ac:dyDescent="0.2">
      <c r="A671" s="47" t="s">
        <v>701</v>
      </c>
      <c r="B671" s="47" t="s">
        <v>702</v>
      </c>
      <c r="C671" s="74" t="str">
        <f t="shared" si="21"/>
        <v>21375107 CENTRO CULTURAL E HISTÓRICO JOSÉ FIGUERE</v>
      </c>
      <c r="D671" s="47" t="s">
        <v>685</v>
      </c>
      <c r="E671" s="47" t="s">
        <v>198</v>
      </c>
      <c r="F671" s="47" t="s">
        <v>199</v>
      </c>
      <c r="G671" s="46">
        <v>100000</v>
      </c>
      <c r="H671" s="46">
        <v>0</v>
      </c>
      <c r="I671" s="46">
        <v>0</v>
      </c>
      <c r="J671" s="46">
        <v>0</v>
      </c>
      <c r="K671" s="46">
        <v>0</v>
      </c>
      <c r="L671" s="46">
        <v>0</v>
      </c>
      <c r="M671" s="46">
        <v>0</v>
      </c>
      <c r="N671" s="46">
        <v>0</v>
      </c>
      <c r="O671" s="46">
        <v>0</v>
      </c>
      <c r="P671" s="78">
        <f t="shared" si="22"/>
        <v>0</v>
      </c>
      <c r="Q671" s="61"/>
      <c r="R671" s="61"/>
      <c r="S671" s="62"/>
      <c r="T671" s="62"/>
      <c r="U671" s="62"/>
      <c r="V671" s="62"/>
      <c r="W671" s="62"/>
      <c r="X671" s="63"/>
    </row>
    <row r="672" spans="1:24" ht="14.4" x14ac:dyDescent="0.2">
      <c r="A672" s="47" t="s">
        <v>701</v>
      </c>
      <c r="B672" s="47" t="s">
        <v>702</v>
      </c>
      <c r="C672" s="74" t="str">
        <f t="shared" si="21"/>
        <v>21375107 CENTRO CULTURAL E HISTÓRICO JOSÉ FIGUERE</v>
      </c>
      <c r="D672" s="47" t="s">
        <v>685</v>
      </c>
      <c r="E672" s="47" t="s">
        <v>204</v>
      </c>
      <c r="F672" s="47" t="s">
        <v>205</v>
      </c>
      <c r="G672" s="46">
        <v>1500000</v>
      </c>
      <c r="H672" s="46">
        <v>1190000</v>
      </c>
      <c r="I672" s="46">
        <v>1190000</v>
      </c>
      <c r="J672" s="46">
        <v>0</v>
      </c>
      <c r="K672" s="46">
        <v>0</v>
      </c>
      <c r="L672" s="46">
        <v>0</v>
      </c>
      <c r="M672" s="46">
        <v>968661.98</v>
      </c>
      <c r="N672" s="46">
        <v>968661.98</v>
      </c>
      <c r="O672" s="46">
        <v>221338.02</v>
      </c>
      <c r="P672" s="78">
        <f t="shared" si="22"/>
        <v>0.81400166386554618</v>
      </c>
      <c r="Q672" s="61"/>
      <c r="R672" s="61"/>
      <c r="S672" s="62"/>
      <c r="T672" s="62"/>
      <c r="U672" s="62"/>
      <c r="V672" s="62"/>
      <c r="W672" s="62"/>
      <c r="X672" s="63"/>
    </row>
    <row r="673" spans="1:24" ht="14.4" x14ac:dyDescent="0.2">
      <c r="A673" s="47" t="s">
        <v>701</v>
      </c>
      <c r="B673" s="47" t="s">
        <v>702</v>
      </c>
      <c r="C673" s="74" t="str">
        <f t="shared" si="21"/>
        <v>21375107 CENTRO CULTURAL E HISTÓRICO JOSÉ FIGUERE</v>
      </c>
      <c r="D673" s="47" t="s">
        <v>685</v>
      </c>
      <c r="E673" s="47" t="s">
        <v>206</v>
      </c>
      <c r="F673" s="47" t="s">
        <v>207</v>
      </c>
      <c r="G673" s="46">
        <v>100000</v>
      </c>
      <c r="H673" s="46">
        <v>60000</v>
      </c>
      <c r="I673" s="46">
        <v>60000</v>
      </c>
      <c r="J673" s="46">
        <v>0</v>
      </c>
      <c r="K673" s="46">
        <v>0</v>
      </c>
      <c r="L673" s="46">
        <v>0</v>
      </c>
      <c r="M673" s="46">
        <v>57657.120000000003</v>
      </c>
      <c r="N673" s="46">
        <v>57657.120000000003</v>
      </c>
      <c r="O673" s="46">
        <v>2342.88</v>
      </c>
      <c r="P673" s="78">
        <f t="shared" si="22"/>
        <v>0.96095200000000003</v>
      </c>
      <c r="Q673" s="61"/>
      <c r="R673" s="61"/>
      <c r="S673" s="62"/>
      <c r="T673" s="62"/>
      <c r="U673" s="62"/>
      <c r="V673" s="62"/>
      <c r="W673" s="62"/>
      <c r="X673" s="63"/>
    </row>
    <row r="674" spans="1:24" ht="14.4" x14ac:dyDescent="0.2">
      <c r="A674" s="47" t="s">
        <v>701</v>
      </c>
      <c r="B674" s="47" t="s">
        <v>702</v>
      </c>
      <c r="C674" s="74" t="str">
        <f t="shared" si="21"/>
        <v>21375107 CENTRO CULTURAL E HISTÓRICO JOSÉ FIGUERE</v>
      </c>
      <c r="D674" s="47" t="s">
        <v>685</v>
      </c>
      <c r="E674" s="47" t="s">
        <v>208</v>
      </c>
      <c r="F674" s="47" t="s">
        <v>209</v>
      </c>
      <c r="G674" s="46">
        <v>7500000</v>
      </c>
      <c r="H674" s="46">
        <v>6810000</v>
      </c>
      <c r="I674" s="46">
        <v>6810000</v>
      </c>
      <c r="J674" s="46">
        <v>0</v>
      </c>
      <c r="K674" s="46">
        <v>0</v>
      </c>
      <c r="L674" s="46">
        <v>0</v>
      </c>
      <c r="M674" s="46">
        <v>4819557.2300000004</v>
      </c>
      <c r="N674" s="46">
        <v>4819557.2300000004</v>
      </c>
      <c r="O674" s="46">
        <v>1990442.77</v>
      </c>
      <c r="P674" s="78">
        <f t="shared" si="22"/>
        <v>0.70771765491923644</v>
      </c>
      <c r="Q674" s="61"/>
      <c r="R674" s="61"/>
      <c r="S674" s="62"/>
      <c r="T674" s="62"/>
      <c r="U674" s="62"/>
      <c r="V674" s="62"/>
      <c r="W674" s="62"/>
      <c r="X674" s="63"/>
    </row>
    <row r="675" spans="1:24" ht="14.4" x14ac:dyDescent="0.2">
      <c r="A675" s="47" t="s">
        <v>701</v>
      </c>
      <c r="B675" s="47" t="s">
        <v>702</v>
      </c>
      <c r="C675" s="74" t="str">
        <f t="shared" si="21"/>
        <v>21375107 CENTRO CULTURAL E HISTÓRICO JOSÉ FIGUERE</v>
      </c>
      <c r="D675" s="47" t="s">
        <v>685</v>
      </c>
      <c r="E675" s="47" t="s">
        <v>220</v>
      </c>
      <c r="F675" s="47" t="s">
        <v>221</v>
      </c>
      <c r="G675" s="46">
        <v>7000000</v>
      </c>
      <c r="H675" s="46">
        <v>6200000</v>
      </c>
      <c r="I675" s="46">
        <v>6200000</v>
      </c>
      <c r="J675" s="46">
        <v>0</v>
      </c>
      <c r="K675" s="46">
        <v>0</v>
      </c>
      <c r="L675" s="46">
        <v>0</v>
      </c>
      <c r="M675" s="46">
        <v>4241662.45</v>
      </c>
      <c r="N675" s="46">
        <v>4241662.45</v>
      </c>
      <c r="O675" s="46">
        <v>1958337.55</v>
      </c>
      <c r="P675" s="78">
        <f t="shared" si="22"/>
        <v>0.68413910483870966</v>
      </c>
      <c r="Q675" s="61"/>
      <c r="R675" s="61"/>
      <c r="S675" s="62"/>
      <c r="T675" s="62"/>
      <c r="U675" s="62"/>
      <c r="V675" s="62"/>
      <c r="W675" s="62"/>
      <c r="X675" s="63"/>
    </row>
    <row r="676" spans="1:24" ht="14.4" x14ac:dyDescent="0.2">
      <c r="A676" s="47" t="s">
        <v>701</v>
      </c>
      <c r="B676" s="47" t="s">
        <v>702</v>
      </c>
      <c r="C676" s="74" t="str">
        <f t="shared" si="21"/>
        <v>21375107 CENTRO CULTURAL E HISTÓRICO JOSÉ FIGUERE</v>
      </c>
      <c r="D676" s="47" t="s">
        <v>685</v>
      </c>
      <c r="E676" s="47" t="s">
        <v>222</v>
      </c>
      <c r="F676" s="47" t="s">
        <v>223</v>
      </c>
      <c r="G676" s="46">
        <v>500000</v>
      </c>
      <c r="H676" s="46">
        <v>610000</v>
      </c>
      <c r="I676" s="46">
        <v>610000</v>
      </c>
      <c r="J676" s="46">
        <v>0</v>
      </c>
      <c r="K676" s="46">
        <v>0</v>
      </c>
      <c r="L676" s="46">
        <v>0</v>
      </c>
      <c r="M676" s="46">
        <v>577894.78</v>
      </c>
      <c r="N676" s="46">
        <v>577894.78</v>
      </c>
      <c r="O676" s="46">
        <v>32105.22</v>
      </c>
      <c r="P676" s="78">
        <f t="shared" si="22"/>
        <v>0.94736849180327876</v>
      </c>
      <c r="Q676" s="61"/>
      <c r="R676" s="61"/>
      <c r="S676" s="62"/>
      <c r="T676" s="62"/>
      <c r="U676" s="62"/>
      <c r="V676" s="62"/>
      <c r="W676" s="62"/>
      <c r="X676" s="63"/>
    </row>
    <row r="677" spans="1:24" ht="14.4" x14ac:dyDescent="0.2">
      <c r="A677" s="47" t="s">
        <v>701</v>
      </c>
      <c r="B677" s="47" t="s">
        <v>702</v>
      </c>
      <c r="C677" s="74" t="str">
        <f t="shared" si="21"/>
        <v>21375107 CENTRO CULTURAL E HISTÓRICO JOSÉ FIGUERE</v>
      </c>
      <c r="D677" s="47" t="s">
        <v>685</v>
      </c>
      <c r="E677" s="47" t="s">
        <v>224</v>
      </c>
      <c r="F677" s="47" t="s">
        <v>225</v>
      </c>
      <c r="G677" s="46">
        <v>500000</v>
      </c>
      <c r="H677" s="46">
        <v>700000</v>
      </c>
      <c r="I677" s="46">
        <v>700000</v>
      </c>
      <c r="J677" s="46">
        <v>0</v>
      </c>
      <c r="K677" s="46">
        <v>0</v>
      </c>
      <c r="L677" s="46">
        <v>0</v>
      </c>
      <c r="M677" s="46">
        <v>668090</v>
      </c>
      <c r="N677" s="46">
        <v>668090</v>
      </c>
      <c r="O677" s="46">
        <v>31910</v>
      </c>
      <c r="P677" s="78">
        <f t="shared" si="22"/>
        <v>0.95441428571428566</v>
      </c>
      <c r="Q677" s="61"/>
      <c r="R677" s="61"/>
      <c r="S677" s="62"/>
      <c r="T677" s="62"/>
      <c r="U677" s="62"/>
      <c r="V677" s="62"/>
      <c r="W677" s="62"/>
      <c r="X677" s="63"/>
    </row>
    <row r="678" spans="1:24" ht="14.4" x14ac:dyDescent="0.2">
      <c r="A678" s="47" t="s">
        <v>701</v>
      </c>
      <c r="B678" s="47" t="s">
        <v>702</v>
      </c>
      <c r="C678" s="74" t="str">
        <f t="shared" si="21"/>
        <v>21375107 CENTRO CULTURAL E HISTÓRICO JOSÉ FIGUERE</v>
      </c>
      <c r="D678" s="47" t="s">
        <v>685</v>
      </c>
      <c r="E678" s="47" t="s">
        <v>226</v>
      </c>
      <c r="F678" s="47" t="s">
        <v>227</v>
      </c>
      <c r="G678" s="46">
        <v>100000</v>
      </c>
      <c r="H678" s="46">
        <v>100000</v>
      </c>
      <c r="I678" s="46">
        <v>100000</v>
      </c>
      <c r="J678" s="46">
        <v>0</v>
      </c>
      <c r="K678" s="46">
        <v>0</v>
      </c>
      <c r="L678" s="46">
        <v>0</v>
      </c>
      <c r="M678" s="46">
        <v>92690</v>
      </c>
      <c r="N678" s="46">
        <v>92690</v>
      </c>
      <c r="O678" s="46">
        <v>7310</v>
      </c>
      <c r="P678" s="78">
        <f t="shared" si="22"/>
        <v>0.92689999999999995</v>
      </c>
      <c r="Q678" s="61"/>
      <c r="R678" s="61"/>
      <c r="S678" s="62"/>
      <c r="T678" s="62"/>
      <c r="U678" s="62"/>
      <c r="V678" s="62"/>
      <c r="W678" s="62"/>
      <c r="X678" s="63"/>
    </row>
    <row r="679" spans="1:24" ht="14.4" x14ac:dyDescent="0.2">
      <c r="A679" s="47" t="s">
        <v>701</v>
      </c>
      <c r="B679" s="47" t="s">
        <v>702</v>
      </c>
      <c r="C679" s="74" t="str">
        <f t="shared" si="21"/>
        <v>21375107 CENTRO CULTURAL E HISTÓRICO JOSÉ FIGUERE</v>
      </c>
      <c r="D679" s="47" t="s">
        <v>685</v>
      </c>
      <c r="E679" s="47" t="s">
        <v>228</v>
      </c>
      <c r="F679" s="47" t="s">
        <v>229</v>
      </c>
      <c r="G679" s="46">
        <v>400000</v>
      </c>
      <c r="H679" s="46">
        <v>600000</v>
      </c>
      <c r="I679" s="46">
        <v>600000</v>
      </c>
      <c r="J679" s="46">
        <v>0</v>
      </c>
      <c r="K679" s="46">
        <v>0</v>
      </c>
      <c r="L679" s="46">
        <v>0</v>
      </c>
      <c r="M679" s="46">
        <v>575400</v>
      </c>
      <c r="N679" s="46">
        <v>575400</v>
      </c>
      <c r="O679" s="46">
        <v>24600</v>
      </c>
      <c r="P679" s="78">
        <f t="shared" si="22"/>
        <v>0.95899999999999996</v>
      </c>
      <c r="Q679" s="61"/>
      <c r="R679" s="61"/>
      <c r="S679" s="62"/>
      <c r="T679" s="62"/>
      <c r="U679" s="62"/>
      <c r="V679" s="62"/>
      <c r="W679" s="62"/>
      <c r="X679" s="63"/>
    </row>
    <row r="680" spans="1:24" ht="14.4" x14ac:dyDescent="0.2">
      <c r="A680" s="47" t="s">
        <v>701</v>
      </c>
      <c r="B680" s="47" t="s">
        <v>702</v>
      </c>
      <c r="C680" s="74" t="str">
        <f t="shared" si="21"/>
        <v>21375107 CENTRO CULTURAL E HISTÓRICO JOSÉ FIGUERE</v>
      </c>
      <c r="D680" s="47" t="s">
        <v>685</v>
      </c>
      <c r="E680" s="47" t="s">
        <v>234</v>
      </c>
      <c r="F680" s="47" t="s">
        <v>235</v>
      </c>
      <c r="G680" s="46">
        <v>2700000</v>
      </c>
      <c r="H680" s="46">
        <v>2700000</v>
      </c>
      <c r="I680" s="46">
        <v>2700000</v>
      </c>
      <c r="J680" s="46">
        <v>0</v>
      </c>
      <c r="K680" s="46">
        <v>0</v>
      </c>
      <c r="L680" s="46">
        <v>0</v>
      </c>
      <c r="M680" s="46">
        <v>2652954.88</v>
      </c>
      <c r="N680" s="46">
        <v>2652954.88</v>
      </c>
      <c r="O680" s="46">
        <v>47045.120000000003</v>
      </c>
      <c r="P680" s="78">
        <f t="shared" si="22"/>
        <v>0.98257588148148145</v>
      </c>
      <c r="Q680" s="61"/>
      <c r="R680" s="61"/>
      <c r="S680" s="62"/>
      <c r="T680" s="62"/>
      <c r="U680" s="62"/>
      <c r="V680" s="62"/>
      <c r="W680" s="62"/>
      <c r="X680" s="63"/>
    </row>
    <row r="681" spans="1:24" ht="14.4" x14ac:dyDescent="0.2">
      <c r="A681" s="47" t="s">
        <v>701</v>
      </c>
      <c r="B681" s="47" t="s">
        <v>702</v>
      </c>
      <c r="C681" s="74" t="str">
        <f t="shared" si="21"/>
        <v>21375107 CENTRO CULTURAL E HISTÓRICO JOSÉ FIGUERE</v>
      </c>
      <c r="D681" s="47" t="s">
        <v>685</v>
      </c>
      <c r="E681" s="47" t="s">
        <v>236</v>
      </c>
      <c r="F681" s="47" t="s">
        <v>237</v>
      </c>
      <c r="G681" s="46">
        <v>2700000</v>
      </c>
      <c r="H681" s="46">
        <v>2700000</v>
      </c>
      <c r="I681" s="46">
        <v>2700000</v>
      </c>
      <c r="J681" s="46">
        <v>0</v>
      </c>
      <c r="K681" s="46">
        <v>0</v>
      </c>
      <c r="L681" s="46">
        <v>0</v>
      </c>
      <c r="M681" s="46">
        <v>2652954.88</v>
      </c>
      <c r="N681" s="46">
        <v>2652954.88</v>
      </c>
      <c r="O681" s="46">
        <v>47045.120000000003</v>
      </c>
      <c r="P681" s="78">
        <f t="shared" si="22"/>
        <v>0.98257588148148145</v>
      </c>
      <c r="Q681" s="61"/>
      <c r="R681" s="61"/>
      <c r="S681" s="62"/>
      <c r="T681" s="62"/>
      <c r="U681" s="62"/>
      <c r="V681" s="62"/>
      <c r="W681" s="62"/>
      <c r="X681" s="63"/>
    </row>
    <row r="682" spans="1:24" ht="14.4" x14ac:dyDescent="0.2">
      <c r="A682" s="47" t="s">
        <v>701</v>
      </c>
      <c r="B682" s="47" t="s">
        <v>702</v>
      </c>
      <c r="C682" s="74" t="str">
        <f t="shared" si="21"/>
        <v>21375107 CENTRO CULTURAL E HISTÓRICO JOSÉ FIGUERE</v>
      </c>
      <c r="D682" s="47" t="s">
        <v>685</v>
      </c>
      <c r="E682" s="47" t="s">
        <v>246</v>
      </c>
      <c r="F682" s="47" t="s">
        <v>247</v>
      </c>
      <c r="G682" s="46">
        <v>3060000</v>
      </c>
      <c r="H682" s="46">
        <v>3190000</v>
      </c>
      <c r="I682" s="46">
        <v>3190000</v>
      </c>
      <c r="J682" s="46">
        <v>0</v>
      </c>
      <c r="K682" s="46">
        <v>0</v>
      </c>
      <c r="L682" s="46">
        <v>0</v>
      </c>
      <c r="M682" s="46">
        <v>2279198.96</v>
      </c>
      <c r="N682" s="46">
        <v>2279198.96</v>
      </c>
      <c r="O682" s="46">
        <v>910801.04</v>
      </c>
      <c r="P682" s="78">
        <f t="shared" si="22"/>
        <v>0.71448243260188082</v>
      </c>
      <c r="Q682" s="61"/>
      <c r="R682" s="61"/>
      <c r="S682" s="62"/>
      <c r="T682" s="62"/>
      <c r="U682" s="62"/>
      <c r="V682" s="62"/>
      <c r="W682" s="62"/>
      <c r="X682" s="63"/>
    </row>
    <row r="683" spans="1:24" ht="14.4" x14ac:dyDescent="0.2">
      <c r="A683" s="47" t="s">
        <v>701</v>
      </c>
      <c r="B683" s="47" t="s">
        <v>702</v>
      </c>
      <c r="C683" s="74" t="str">
        <f t="shared" si="21"/>
        <v>21375107 CENTRO CULTURAL E HISTÓRICO JOSÉ FIGUERE</v>
      </c>
      <c r="D683" s="47" t="s">
        <v>685</v>
      </c>
      <c r="E683" s="47" t="s">
        <v>248</v>
      </c>
      <c r="F683" s="47" t="s">
        <v>249</v>
      </c>
      <c r="G683" s="46">
        <v>500000</v>
      </c>
      <c r="H683" s="46">
        <v>725000</v>
      </c>
      <c r="I683" s="46">
        <v>725000</v>
      </c>
      <c r="J683" s="46">
        <v>0</v>
      </c>
      <c r="K683" s="46">
        <v>0</v>
      </c>
      <c r="L683" s="46">
        <v>0</v>
      </c>
      <c r="M683" s="46">
        <v>699470</v>
      </c>
      <c r="N683" s="46">
        <v>699470</v>
      </c>
      <c r="O683" s="46">
        <v>25530</v>
      </c>
      <c r="P683" s="78">
        <f t="shared" si="22"/>
        <v>0.9647862068965517</v>
      </c>
      <c r="Q683" s="61"/>
      <c r="R683" s="61"/>
      <c r="S683" s="62"/>
      <c r="T683" s="62"/>
      <c r="U683" s="62"/>
      <c r="V683" s="62"/>
      <c r="W683" s="62"/>
      <c r="X683" s="63"/>
    </row>
    <row r="684" spans="1:24" ht="14.4" x14ac:dyDescent="0.2">
      <c r="A684" s="47" t="s">
        <v>701</v>
      </c>
      <c r="B684" s="47" t="s">
        <v>702</v>
      </c>
      <c r="C684" s="74" t="str">
        <f t="shared" si="21"/>
        <v>21375107 CENTRO CULTURAL E HISTÓRICO JOSÉ FIGUERE</v>
      </c>
      <c r="D684" s="47" t="s">
        <v>685</v>
      </c>
      <c r="E684" s="47" t="s">
        <v>254</v>
      </c>
      <c r="F684" s="47" t="s">
        <v>255</v>
      </c>
      <c r="G684" s="46">
        <v>500000</v>
      </c>
      <c r="H684" s="46">
        <v>500000</v>
      </c>
      <c r="I684" s="46">
        <v>500000</v>
      </c>
      <c r="J684" s="46">
        <v>0</v>
      </c>
      <c r="K684" s="46">
        <v>0</v>
      </c>
      <c r="L684" s="46">
        <v>0</v>
      </c>
      <c r="M684" s="46">
        <v>257640.67</v>
      </c>
      <c r="N684" s="46">
        <v>257640.67</v>
      </c>
      <c r="O684" s="46">
        <v>242359.33</v>
      </c>
      <c r="P684" s="78">
        <f t="shared" si="22"/>
        <v>0.51528134000000003</v>
      </c>
      <c r="Q684" s="61"/>
      <c r="R684" s="61"/>
      <c r="S684" s="62"/>
      <c r="T684" s="62"/>
      <c r="U684" s="62"/>
      <c r="V684" s="62"/>
      <c r="W684" s="62"/>
      <c r="X684" s="63"/>
    </row>
    <row r="685" spans="1:24" ht="14.4" x14ac:dyDescent="0.2">
      <c r="A685" s="47" t="s">
        <v>701</v>
      </c>
      <c r="B685" s="47" t="s">
        <v>702</v>
      </c>
      <c r="C685" s="74" t="str">
        <f t="shared" si="21"/>
        <v>21375107 CENTRO CULTURAL E HISTÓRICO JOSÉ FIGUERE</v>
      </c>
      <c r="D685" s="47" t="s">
        <v>685</v>
      </c>
      <c r="E685" s="47" t="s">
        <v>256</v>
      </c>
      <c r="F685" s="47" t="s">
        <v>257</v>
      </c>
      <c r="G685" s="46">
        <v>200000</v>
      </c>
      <c r="H685" s="46">
        <v>200000</v>
      </c>
      <c r="I685" s="46">
        <v>200000</v>
      </c>
      <c r="J685" s="46">
        <v>0</v>
      </c>
      <c r="K685" s="46">
        <v>0</v>
      </c>
      <c r="L685" s="46">
        <v>0</v>
      </c>
      <c r="M685" s="46">
        <v>199999.01</v>
      </c>
      <c r="N685" s="46">
        <v>199999.01</v>
      </c>
      <c r="O685" s="46">
        <v>0.99</v>
      </c>
      <c r="P685" s="78">
        <f t="shared" si="22"/>
        <v>0.99999505</v>
      </c>
      <c r="Q685" s="61"/>
      <c r="R685" s="61"/>
      <c r="S685" s="62"/>
      <c r="T685" s="62"/>
      <c r="U685" s="62"/>
      <c r="V685" s="62"/>
      <c r="W685" s="62"/>
      <c r="X685" s="63"/>
    </row>
    <row r="686" spans="1:24" ht="14.4" x14ac:dyDescent="0.2">
      <c r="A686" s="47" t="s">
        <v>701</v>
      </c>
      <c r="B686" s="47" t="s">
        <v>702</v>
      </c>
      <c r="C686" s="74" t="str">
        <f t="shared" si="21"/>
        <v>21375107 CENTRO CULTURAL E HISTÓRICO JOSÉ FIGUERE</v>
      </c>
      <c r="D686" s="47" t="s">
        <v>685</v>
      </c>
      <c r="E686" s="47" t="s">
        <v>258</v>
      </c>
      <c r="F686" s="47" t="s">
        <v>259</v>
      </c>
      <c r="G686" s="46">
        <v>1000000</v>
      </c>
      <c r="H686" s="46">
        <v>775000</v>
      </c>
      <c r="I686" s="46">
        <v>775000</v>
      </c>
      <c r="J686" s="46">
        <v>0</v>
      </c>
      <c r="K686" s="46">
        <v>0</v>
      </c>
      <c r="L686" s="46">
        <v>0</v>
      </c>
      <c r="M686" s="46">
        <v>341549.28</v>
      </c>
      <c r="N686" s="46">
        <v>341549.28</v>
      </c>
      <c r="O686" s="46">
        <v>433450.72</v>
      </c>
      <c r="P686" s="78">
        <f t="shared" si="22"/>
        <v>0.44070874838709678</v>
      </c>
      <c r="Q686" s="61"/>
      <c r="R686" s="61"/>
      <c r="S686" s="62"/>
      <c r="T686" s="62"/>
      <c r="U686" s="62"/>
      <c r="V686" s="62"/>
      <c r="W686" s="62"/>
      <c r="X686" s="63"/>
    </row>
    <row r="687" spans="1:24" ht="14.4" x14ac:dyDescent="0.2">
      <c r="A687" s="47" t="s">
        <v>701</v>
      </c>
      <c r="B687" s="47" t="s">
        <v>702</v>
      </c>
      <c r="C687" s="74" t="str">
        <f t="shared" si="21"/>
        <v>21375107 CENTRO CULTURAL E HISTÓRICO JOSÉ FIGUERE</v>
      </c>
      <c r="D687" s="47" t="s">
        <v>685</v>
      </c>
      <c r="E687" s="47" t="s">
        <v>260</v>
      </c>
      <c r="F687" s="47" t="s">
        <v>261</v>
      </c>
      <c r="G687" s="46">
        <v>360000</v>
      </c>
      <c r="H687" s="46">
        <v>490000</v>
      </c>
      <c r="I687" s="46">
        <v>490000</v>
      </c>
      <c r="J687" s="46">
        <v>0</v>
      </c>
      <c r="K687" s="46">
        <v>0</v>
      </c>
      <c r="L687" s="46">
        <v>0</v>
      </c>
      <c r="M687" s="46">
        <v>489000</v>
      </c>
      <c r="N687" s="46">
        <v>489000</v>
      </c>
      <c r="O687" s="46">
        <v>1000</v>
      </c>
      <c r="P687" s="78">
        <f t="shared" si="22"/>
        <v>0.99795918367346936</v>
      </c>
      <c r="Q687" s="61"/>
      <c r="R687" s="61"/>
      <c r="S687" s="62"/>
      <c r="T687" s="62"/>
      <c r="U687" s="62"/>
      <c r="V687" s="62"/>
      <c r="W687" s="62"/>
      <c r="X687" s="63"/>
    </row>
    <row r="688" spans="1:24" ht="14.4" x14ac:dyDescent="0.2">
      <c r="A688" s="47" t="s">
        <v>701</v>
      </c>
      <c r="B688" s="47" t="s">
        <v>702</v>
      </c>
      <c r="C688" s="74" t="str">
        <f t="shared" si="21"/>
        <v>21375107 CENTRO CULTURAL E HISTÓRICO JOSÉ FIGUERE</v>
      </c>
      <c r="D688" s="47" t="s">
        <v>685</v>
      </c>
      <c r="E688" s="47" t="s">
        <v>262</v>
      </c>
      <c r="F688" s="47" t="s">
        <v>263</v>
      </c>
      <c r="G688" s="46">
        <v>500000</v>
      </c>
      <c r="H688" s="46">
        <v>500000</v>
      </c>
      <c r="I688" s="46">
        <v>500000</v>
      </c>
      <c r="J688" s="46">
        <v>0</v>
      </c>
      <c r="K688" s="46">
        <v>0</v>
      </c>
      <c r="L688" s="46">
        <v>0</v>
      </c>
      <c r="M688" s="46">
        <v>291540</v>
      </c>
      <c r="N688" s="46">
        <v>291540</v>
      </c>
      <c r="O688" s="46">
        <v>208460</v>
      </c>
      <c r="P688" s="78">
        <f t="shared" si="22"/>
        <v>0.58308000000000004</v>
      </c>
      <c r="Q688" s="61"/>
      <c r="R688" s="61"/>
      <c r="S688" s="62"/>
      <c r="T688" s="62"/>
      <c r="U688" s="62"/>
      <c r="V688" s="62"/>
      <c r="W688" s="62"/>
      <c r="X688" s="63"/>
    </row>
    <row r="689" spans="1:24" ht="14.4" x14ac:dyDescent="0.2">
      <c r="A689" s="47" t="s">
        <v>701</v>
      </c>
      <c r="B689" s="47" t="s">
        <v>702</v>
      </c>
      <c r="C689" s="74" t="str">
        <f t="shared" si="21"/>
        <v>21375107 CENTRO CULTURAL E HISTÓRICO JOSÉ FIGUERE</v>
      </c>
      <c r="D689" s="47" t="s">
        <v>685</v>
      </c>
      <c r="E689" s="47" t="s">
        <v>264</v>
      </c>
      <c r="F689" s="47" t="s">
        <v>265</v>
      </c>
      <c r="G689" s="46">
        <v>400000</v>
      </c>
      <c r="H689" s="46">
        <v>270000</v>
      </c>
      <c r="I689" s="46">
        <v>270000</v>
      </c>
      <c r="J689" s="46">
        <v>0</v>
      </c>
      <c r="K689" s="46">
        <v>0</v>
      </c>
      <c r="L689" s="46">
        <v>0</v>
      </c>
      <c r="M689" s="46">
        <v>186611</v>
      </c>
      <c r="N689" s="46">
        <v>186611</v>
      </c>
      <c r="O689" s="46">
        <v>83389</v>
      </c>
      <c r="P689" s="78">
        <f t="shared" si="22"/>
        <v>0.69115185185185191</v>
      </c>
      <c r="Q689" s="61"/>
      <c r="R689" s="61"/>
      <c r="S689" s="62"/>
      <c r="T689" s="62"/>
      <c r="U689" s="62"/>
      <c r="V689" s="62"/>
      <c r="W689" s="62"/>
      <c r="X689" s="63"/>
    </row>
    <row r="690" spans="1:24" ht="14.4" x14ac:dyDescent="0.2">
      <c r="A690" s="47" t="s">
        <v>701</v>
      </c>
      <c r="B690" s="47" t="s">
        <v>702</v>
      </c>
      <c r="C690" s="74" t="str">
        <f t="shared" si="21"/>
        <v>21375107 CENTRO CULTURAL E HISTÓRICO JOSÉ FIGUERE</v>
      </c>
      <c r="D690" s="47" t="s">
        <v>685</v>
      </c>
      <c r="E690" s="47" t="s">
        <v>268</v>
      </c>
      <c r="F690" s="47" t="s">
        <v>269</v>
      </c>
      <c r="G690" s="46">
        <v>400000</v>
      </c>
      <c r="H690" s="46">
        <v>270000</v>
      </c>
      <c r="I690" s="46">
        <v>270000</v>
      </c>
      <c r="J690" s="46">
        <v>0</v>
      </c>
      <c r="K690" s="46">
        <v>0</v>
      </c>
      <c r="L690" s="46">
        <v>0</v>
      </c>
      <c r="M690" s="46">
        <v>186611</v>
      </c>
      <c r="N690" s="46">
        <v>186611</v>
      </c>
      <c r="O690" s="46">
        <v>83389</v>
      </c>
      <c r="P690" s="78">
        <f t="shared" si="22"/>
        <v>0.69115185185185191</v>
      </c>
      <c r="Q690" s="61"/>
      <c r="R690" s="61"/>
      <c r="S690" s="62"/>
      <c r="T690" s="62"/>
      <c r="U690" s="62"/>
      <c r="V690" s="62"/>
      <c r="W690" s="62"/>
      <c r="X690" s="63"/>
    </row>
    <row r="691" spans="1:24" ht="14.4" x14ac:dyDescent="0.2">
      <c r="A691" s="47" t="s">
        <v>701</v>
      </c>
      <c r="B691" s="47" t="s">
        <v>702</v>
      </c>
      <c r="C691" s="74" t="str">
        <f t="shared" si="21"/>
        <v>21375107 CENTRO CULTURAL E HISTÓRICO JOSÉ FIGUERE</v>
      </c>
      <c r="D691" s="47" t="s">
        <v>685</v>
      </c>
      <c r="E691" s="47" t="s">
        <v>278</v>
      </c>
      <c r="F691" s="47" t="s">
        <v>279</v>
      </c>
      <c r="G691" s="46">
        <v>2316147</v>
      </c>
      <c r="H691" s="46">
        <v>2316147</v>
      </c>
      <c r="I691" s="46">
        <v>2316147</v>
      </c>
      <c r="J691" s="46">
        <v>0</v>
      </c>
      <c r="K691" s="46">
        <v>0</v>
      </c>
      <c r="L691" s="46">
        <v>0</v>
      </c>
      <c r="M691" s="46">
        <v>1927528.49</v>
      </c>
      <c r="N691" s="46">
        <v>1927528.49</v>
      </c>
      <c r="O691" s="46">
        <v>388618.51</v>
      </c>
      <c r="P691" s="78">
        <f t="shared" si="22"/>
        <v>0.83221336555926717</v>
      </c>
      <c r="Q691" s="61"/>
      <c r="R691" s="61"/>
      <c r="S691" s="62"/>
      <c r="T691" s="62"/>
      <c r="U691" s="62"/>
      <c r="V691" s="62"/>
      <c r="W691" s="62"/>
      <c r="X691" s="63"/>
    </row>
    <row r="692" spans="1:24" ht="14.4" x14ac:dyDescent="0.2">
      <c r="A692" s="47" t="s">
        <v>701</v>
      </c>
      <c r="B692" s="47" t="s">
        <v>702</v>
      </c>
      <c r="C692" s="74" t="str">
        <f t="shared" si="21"/>
        <v>21375107 CENTRO CULTURAL E HISTÓRICO JOSÉ FIGUERE</v>
      </c>
      <c r="D692" s="47" t="s">
        <v>685</v>
      </c>
      <c r="E692" s="47" t="s">
        <v>280</v>
      </c>
      <c r="F692" s="47" t="s">
        <v>281</v>
      </c>
      <c r="G692" s="46">
        <v>1000000</v>
      </c>
      <c r="H692" s="46">
        <v>1000000</v>
      </c>
      <c r="I692" s="46">
        <v>1000000</v>
      </c>
      <c r="J692" s="46">
        <v>0</v>
      </c>
      <c r="K692" s="46">
        <v>0</v>
      </c>
      <c r="L692" s="46">
        <v>0</v>
      </c>
      <c r="M692" s="46">
        <v>830965</v>
      </c>
      <c r="N692" s="46">
        <v>830965</v>
      </c>
      <c r="O692" s="46">
        <v>169035</v>
      </c>
      <c r="P692" s="78">
        <f t="shared" si="22"/>
        <v>0.83096499999999995</v>
      </c>
      <c r="Q692" s="61"/>
      <c r="R692" s="61"/>
      <c r="S692" s="62"/>
      <c r="T692" s="62"/>
      <c r="U692" s="62"/>
      <c r="V692" s="62"/>
      <c r="W692" s="62"/>
      <c r="X692" s="63"/>
    </row>
    <row r="693" spans="1:24" ht="14.4" x14ac:dyDescent="0.2">
      <c r="A693" s="47" t="s">
        <v>701</v>
      </c>
      <c r="B693" s="47" t="s">
        <v>702</v>
      </c>
      <c r="C693" s="74" t="str">
        <f t="shared" si="21"/>
        <v>21375107 CENTRO CULTURAL E HISTÓRICO JOSÉ FIGUERE</v>
      </c>
      <c r="D693" s="47" t="s">
        <v>685</v>
      </c>
      <c r="E693" s="47" t="s">
        <v>282</v>
      </c>
      <c r="F693" s="47" t="s">
        <v>283</v>
      </c>
      <c r="G693" s="46">
        <v>900000</v>
      </c>
      <c r="H693" s="46">
        <v>900000</v>
      </c>
      <c r="I693" s="46">
        <v>900000</v>
      </c>
      <c r="J693" s="46">
        <v>0</v>
      </c>
      <c r="K693" s="46">
        <v>0</v>
      </c>
      <c r="L693" s="46">
        <v>0</v>
      </c>
      <c r="M693" s="46">
        <v>730965</v>
      </c>
      <c r="N693" s="46">
        <v>730965</v>
      </c>
      <c r="O693" s="46">
        <v>169035</v>
      </c>
      <c r="P693" s="78">
        <f t="shared" si="22"/>
        <v>0.81218333333333337</v>
      </c>
      <c r="Q693" s="61"/>
      <c r="R693" s="61"/>
      <c r="S693" s="62"/>
      <c r="T693" s="62"/>
      <c r="U693" s="62"/>
      <c r="V693" s="62"/>
      <c r="W693" s="62"/>
      <c r="X693" s="63"/>
    </row>
    <row r="694" spans="1:24" ht="14.4" x14ac:dyDescent="0.2">
      <c r="A694" s="47" t="s">
        <v>701</v>
      </c>
      <c r="B694" s="47" t="s">
        <v>702</v>
      </c>
      <c r="C694" s="74" t="str">
        <f t="shared" si="21"/>
        <v>21375107 CENTRO CULTURAL E HISTÓRICO JOSÉ FIGUERE</v>
      </c>
      <c r="D694" s="47" t="s">
        <v>685</v>
      </c>
      <c r="E694" s="47" t="s">
        <v>286</v>
      </c>
      <c r="F694" s="47" t="s">
        <v>287</v>
      </c>
      <c r="G694" s="46">
        <v>100000</v>
      </c>
      <c r="H694" s="46">
        <v>100000</v>
      </c>
      <c r="I694" s="46">
        <v>100000</v>
      </c>
      <c r="J694" s="46">
        <v>0</v>
      </c>
      <c r="K694" s="46">
        <v>0</v>
      </c>
      <c r="L694" s="46">
        <v>0</v>
      </c>
      <c r="M694" s="46">
        <v>100000</v>
      </c>
      <c r="N694" s="46">
        <v>100000</v>
      </c>
      <c r="O694" s="46">
        <v>0</v>
      </c>
      <c r="P694" s="78">
        <f t="shared" si="22"/>
        <v>1</v>
      </c>
      <c r="Q694" s="61"/>
      <c r="R694" s="61"/>
      <c r="S694" s="62"/>
      <c r="T694" s="62"/>
      <c r="U694" s="62"/>
      <c r="V694" s="62"/>
      <c r="W694" s="62"/>
      <c r="X694" s="63"/>
    </row>
    <row r="695" spans="1:24" ht="14.4" x14ac:dyDescent="0.2">
      <c r="A695" s="47" t="s">
        <v>701</v>
      </c>
      <c r="B695" s="47" t="s">
        <v>702</v>
      </c>
      <c r="C695" s="74" t="str">
        <f t="shared" si="21"/>
        <v>21375107 CENTRO CULTURAL E HISTÓRICO JOSÉ FIGUERE</v>
      </c>
      <c r="D695" s="47" t="s">
        <v>685</v>
      </c>
      <c r="E695" s="47" t="s">
        <v>290</v>
      </c>
      <c r="F695" s="47" t="s">
        <v>291</v>
      </c>
      <c r="G695" s="46">
        <v>300000</v>
      </c>
      <c r="H695" s="46">
        <v>300000</v>
      </c>
      <c r="I695" s="46">
        <v>300000</v>
      </c>
      <c r="J695" s="46">
        <v>0</v>
      </c>
      <c r="K695" s="46">
        <v>0</v>
      </c>
      <c r="L695" s="46">
        <v>0</v>
      </c>
      <c r="M695" s="46">
        <v>173905.73</v>
      </c>
      <c r="N695" s="46">
        <v>173905.73</v>
      </c>
      <c r="O695" s="46">
        <v>126094.27</v>
      </c>
      <c r="P695" s="78">
        <f t="shared" si="22"/>
        <v>0.57968576666666671</v>
      </c>
      <c r="Q695" s="61"/>
      <c r="R695" s="61"/>
      <c r="S695" s="62"/>
      <c r="T695" s="62"/>
      <c r="U695" s="62"/>
      <c r="V695" s="62"/>
      <c r="W695" s="62"/>
      <c r="X695" s="63"/>
    </row>
    <row r="696" spans="1:24" ht="14.4" x14ac:dyDescent="0.2">
      <c r="A696" s="47" t="s">
        <v>701</v>
      </c>
      <c r="B696" s="47" t="s">
        <v>702</v>
      </c>
      <c r="C696" s="74" t="str">
        <f t="shared" si="21"/>
        <v>21375107 CENTRO CULTURAL E HISTÓRICO JOSÉ FIGUERE</v>
      </c>
      <c r="D696" s="47" t="s">
        <v>685</v>
      </c>
      <c r="E696" s="47" t="s">
        <v>294</v>
      </c>
      <c r="F696" s="47" t="s">
        <v>295</v>
      </c>
      <c r="G696" s="46">
        <v>300000</v>
      </c>
      <c r="H696" s="46">
        <v>300000</v>
      </c>
      <c r="I696" s="46">
        <v>300000</v>
      </c>
      <c r="J696" s="46">
        <v>0</v>
      </c>
      <c r="K696" s="46">
        <v>0</v>
      </c>
      <c r="L696" s="46">
        <v>0</v>
      </c>
      <c r="M696" s="46">
        <v>173905.73</v>
      </c>
      <c r="N696" s="46">
        <v>173905.73</v>
      </c>
      <c r="O696" s="46">
        <v>126094.27</v>
      </c>
      <c r="P696" s="78">
        <f t="shared" si="22"/>
        <v>0.57968576666666671</v>
      </c>
      <c r="Q696" s="61"/>
      <c r="R696" s="61"/>
      <c r="S696" s="62"/>
      <c r="T696" s="62"/>
      <c r="U696" s="62"/>
      <c r="V696" s="62"/>
      <c r="W696" s="62"/>
      <c r="X696" s="63"/>
    </row>
    <row r="697" spans="1:24" ht="14.4" x14ac:dyDescent="0.2">
      <c r="A697" s="47" t="s">
        <v>701</v>
      </c>
      <c r="B697" s="47" t="s">
        <v>702</v>
      </c>
      <c r="C697" s="74" t="str">
        <f t="shared" si="21"/>
        <v>21375107 CENTRO CULTURAL E HISTÓRICO JOSÉ FIGUERE</v>
      </c>
      <c r="D697" s="47" t="s">
        <v>685</v>
      </c>
      <c r="E697" s="47" t="s">
        <v>296</v>
      </c>
      <c r="F697" s="47" t="s">
        <v>297</v>
      </c>
      <c r="G697" s="46">
        <v>200000</v>
      </c>
      <c r="H697" s="46">
        <v>200000</v>
      </c>
      <c r="I697" s="46">
        <v>200000</v>
      </c>
      <c r="J697" s="46">
        <v>0</v>
      </c>
      <c r="K697" s="46">
        <v>0</v>
      </c>
      <c r="L697" s="46">
        <v>0</v>
      </c>
      <c r="M697" s="46">
        <v>199999.67</v>
      </c>
      <c r="N697" s="46">
        <v>199999.67</v>
      </c>
      <c r="O697" s="46">
        <v>0.33</v>
      </c>
      <c r="P697" s="78">
        <f t="shared" si="22"/>
        <v>0.99999835000000004</v>
      </c>
      <c r="Q697" s="61"/>
      <c r="R697" s="61"/>
      <c r="S697" s="62"/>
      <c r="T697" s="62"/>
      <c r="U697" s="62"/>
      <c r="V697" s="62"/>
      <c r="W697" s="62"/>
      <c r="X697" s="63"/>
    </row>
    <row r="698" spans="1:24" ht="14.4" x14ac:dyDescent="0.2">
      <c r="A698" s="47" t="s">
        <v>701</v>
      </c>
      <c r="B698" s="47" t="s">
        <v>702</v>
      </c>
      <c r="C698" s="74" t="str">
        <f t="shared" si="21"/>
        <v>21375107 CENTRO CULTURAL E HISTÓRICO JOSÉ FIGUERE</v>
      </c>
      <c r="D698" s="47" t="s">
        <v>685</v>
      </c>
      <c r="E698" s="47" t="s">
        <v>304</v>
      </c>
      <c r="F698" s="47" t="s">
        <v>305</v>
      </c>
      <c r="G698" s="46">
        <v>200000</v>
      </c>
      <c r="H698" s="46">
        <v>200000</v>
      </c>
      <c r="I698" s="46">
        <v>200000</v>
      </c>
      <c r="J698" s="46">
        <v>0</v>
      </c>
      <c r="K698" s="46">
        <v>0</v>
      </c>
      <c r="L698" s="46">
        <v>0</v>
      </c>
      <c r="M698" s="46">
        <v>199999.67</v>
      </c>
      <c r="N698" s="46">
        <v>199999.67</v>
      </c>
      <c r="O698" s="46">
        <v>0.33</v>
      </c>
      <c r="P698" s="78">
        <f t="shared" si="22"/>
        <v>0.99999835000000004</v>
      </c>
      <c r="Q698" s="61"/>
      <c r="R698" s="61"/>
      <c r="S698" s="62"/>
      <c r="T698" s="62"/>
      <c r="U698" s="62"/>
      <c r="V698" s="62"/>
      <c r="W698" s="62"/>
      <c r="X698" s="63"/>
    </row>
    <row r="699" spans="1:24" ht="14.4" x14ac:dyDescent="0.2">
      <c r="A699" s="47" t="s">
        <v>701</v>
      </c>
      <c r="B699" s="47" t="s">
        <v>702</v>
      </c>
      <c r="C699" s="74" t="str">
        <f t="shared" si="21"/>
        <v>21375107 CENTRO CULTURAL E HISTÓRICO JOSÉ FIGUERE</v>
      </c>
      <c r="D699" s="47" t="s">
        <v>685</v>
      </c>
      <c r="E699" s="47" t="s">
        <v>312</v>
      </c>
      <c r="F699" s="47" t="s">
        <v>313</v>
      </c>
      <c r="G699" s="46">
        <v>216147</v>
      </c>
      <c r="H699" s="46">
        <v>216147</v>
      </c>
      <c r="I699" s="46">
        <v>216147</v>
      </c>
      <c r="J699" s="46">
        <v>0</v>
      </c>
      <c r="K699" s="46">
        <v>0</v>
      </c>
      <c r="L699" s="46">
        <v>0</v>
      </c>
      <c r="M699" s="46">
        <v>123819.37</v>
      </c>
      <c r="N699" s="46">
        <v>123819.37</v>
      </c>
      <c r="O699" s="46">
        <v>92327.63</v>
      </c>
      <c r="P699" s="78">
        <f t="shared" si="22"/>
        <v>0.57284796920614212</v>
      </c>
      <c r="Q699" s="61"/>
      <c r="R699" s="61"/>
      <c r="S699" s="62"/>
      <c r="T699" s="62"/>
      <c r="U699" s="62"/>
      <c r="V699" s="62"/>
      <c r="W699" s="62"/>
      <c r="X699" s="63"/>
    </row>
    <row r="700" spans="1:24" ht="14.4" x14ac:dyDescent="0.2">
      <c r="A700" s="47" t="s">
        <v>701</v>
      </c>
      <c r="B700" s="47" t="s">
        <v>702</v>
      </c>
      <c r="C700" s="74" t="str">
        <f t="shared" si="21"/>
        <v>21375107 CENTRO CULTURAL E HISTÓRICO JOSÉ FIGUERE</v>
      </c>
      <c r="D700" s="47" t="s">
        <v>685</v>
      </c>
      <c r="E700" s="47" t="s">
        <v>314</v>
      </c>
      <c r="F700" s="47" t="s">
        <v>315</v>
      </c>
      <c r="G700" s="46">
        <v>100000</v>
      </c>
      <c r="H700" s="46">
        <v>100000</v>
      </c>
      <c r="I700" s="46">
        <v>100000</v>
      </c>
      <c r="J700" s="46">
        <v>0</v>
      </c>
      <c r="K700" s="46">
        <v>0</v>
      </c>
      <c r="L700" s="46">
        <v>0</v>
      </c>
      <c r="M700" s="46">
        <v>99754.35</v>
      </c>
      <c r="N700" s="46">
        <v>99754.35</v>
      </c>
      <c r="O700" s="46">
        <v>245.65</v>
      </c>
      <c r="P700" s="78">
        <f t="shared" si="22"/>
        <v>0.99754350000000003</v>
      </c>
      <c r="Q700" s="61"/>
      <c r="R700" s="61"/>
      <c r="S700" s="62"/>
      <c r="T700" s="62"/>
      <c r="U700" s="62"/>
      <c r="V700" s="62"/>
      <c r="W700" s="62"/>
      <c r="X700" s="63"/>
    </row>
    <row r="701" spans="1:24" ht="14.4" x14ac:dyDescent="0.2">
      <c r="A701" s="47" t="s">
        <v>701</v>
      </c>
      <c r="B701" s="47" t="s">
        <v>702</v>
      </c>
      <c r="C701" s="75" t="str">
        <f t="shared" si="21"/>
        <v>21375107 CENTRO CULTURAL E HISTÓRICO JOSÉ FIGUERE</v>
      </c>
      <c r="D701" s="47" t="s">
        <v>685</v>
      </c>
      <c r="E701" s="47" t="s">
        <v>316</v>
      </c>
      <c r="F701" s="47" t="s">
        <v>317</v>
      </c>
      <c r="G701" s="46">
        <v>116147</v>
      </c>
      <c r="H701" s="46">
        <v>116147</v>
      </c>
      <c r="I701" s="46">
        <v>116147</v>
      </c>
      <c r="J701" s="46">
        <v>0</v>
      </c>
      <c r="K701" s="46">
        <v>0</v>
      </c>
      <c r="L701" s="46">
        <v>0</v>
      </c>
      <c r="M701" s="46">
        <v>24065.02</v>
      </c>
      <c r="N701" s="46">
        <v>24065.02</v>
      </c>
      <c r="O701" s="46">
        <v>92081.98</v>
      </c>
      <c r="P701" s="78">
        <f t="shared" si="22"/>
        <v>0.20719450351709473</v>
      </c>
      <c r="Q701" s="61"/>
      <c r="R701" s="61"/>
      <c r="S701" s="62"/>
      <c r="T701" s="62"/>
      <c r="U701" s="62"/>
      <c r="V701" s="62"/>
      <c r="W701" s="62"/>
      <c r="X701" s="63"/>
    </row>
    <row r="702" spans="1:24" ht="14.4" x14ac:dyDescent="0.2">
      <c r="A702" s="47" t="s">
        <v>701</v>
      </c>
      <c r="B702" s="47" t="s">
        <v>702</v>
      </c>
      <c r="C702" s="74" t="str">
        <f t="shared" si="21"/>
        <v>21375107 CENTRO CULTURAL E HISTÓRICO JOSÉ FIGUERE</v>
      </c>
      <c r="D702" s="47" t="s">
        <v>685</v>
      </c>
      <c r="E702" s="47" t="s">
        <v>318</v>
      </c>
      <c r="F702" s="47" t="s">
        <v>319</v>
      </c>
      <c r="G702" s="46">
        <v>600000</v>
      </c>
      <c r="H702" s="46">
        <v>600000</v>
      </c>
      <c r="I702" s="46">
        <v>600000</v>
      </c>
      <c r="J702" s="46">
        <v>0</v>
      </c>
      <c r="K702" s="46">
        <v>0</v>
      </c>
      <c r="L702" s="46">
        <v>0</v>
      </c>
      <c r="M702" s="46">
        <v>598838.72</v>
      </c>
      <c r="N702" s="46">
        <v>598838.72</v>
      </c>
      <c r="O702" s="46">
        <v>1161.28</v>
      </c>
      <c r="P702" s="78">
        <f t="shared" si="22"/>
        <v>0.99806453333333334</v>
      </c>
      <c r="Q702" s="61"/>
      <c r="R702" s="61"/>
      <c r="S702" s="62"/>
      <c r="T702" s="62"/>
      <c r="U702" s="62"/>
      <c r="V702" s="62"/>
      <c r="W702" s="62"/>
      <c r="X702" s="63"/>
    </row>
    <row r="703" spans="1:24" ht="14.4" x14ac:dyDescent="0.2">
      <c r="A703" s="47" t="s">
        <v>701</v>
      </c>
      <c r="B703" s="47" t="s">
        <v>702</v>
      </c>
      <c r="C703" s="74" t="str">
        <f t="shared" si="21"/>
        <v>21375107 CENTRO CULTURAL E HISTÓRICO JOSÉ FIGUERE</v>
      </c>
      <c r="D703" s="47" t="s">
        <v>685</v>
      </c>
      <c r="E703" s="47" t="s">
        <v>320</v>
      </c>
      <c r="F703" s="47" t="s">
        <v>321</v>
      </c>
      <c r="G703" s="46">
        <v>200000</v>
      </c>
      <c r="H703" s="46">
        <v>200000</v>
      </c>
      <c r="I703" s="46">
        <v>200000</v>
      </c>
      <c r="J703" s="46">
        <v>0</v>
      </c>
      <c r="K703" s="46">
        <v>0</v>
      </c>
      <c r="L703" s="46">
        <v>0</v>
      </c>
      <c r="M703" s="46">
        <v>199255.33</v>
      </c>
      <c r="N703" s="46">
        <v>199255.33</v>
      </c>
      <c r="O703" s="46">
        <v>744.67</v>
      </c>
      <c r="P703" s="78">
        <f t="shared" si="22"/>
        <v>0.99627664999999999</v>
      </c>
      <c r="Q703" s="61"/>
      <c r="R703" s="61"/>
      <c r="S703" s="62"/>
      <c r="T703" s="62"/>
      <c r="U703" s="62"/>
      <c r="V703" s="62"/>
      <c r="W703" s="62"/>
      <c r="X703" s="63"/>
    </row>
    <row r="704" spans="1:24" ht="14.4" x14ac:dyDescent="0.2">
      <c r="A704" s="47" t="s">
        <v>701</v>
      </c>
      <c r="B704" s="47" t="s">
        <v>702</v>
      </c>
      <c r="C704" s="74" t="str">
        <f t="shared" si="21"/>
        <v>21375107 CENTRO CULTURAL E HISTÓRICO JOSÉ FIGUERE</v>
      </c>
      <c r="D704" s="47" t="s">
        <v>685</v>
      </c>
      <c r="E704" s="47" t="s">
        <v>324</v>
      </c>
      <c r="F704" s="47" t="s">
        <v>325</v>
      </c>
      <c r="G704" s="46">
        <v>200000</v>
      </c>
      <c r="H704" s="46">
        <v>200000</v>
      </c>
      <c r="I704" s="46">
        <v>200000</v>
      </c>
      <c r="J704" s="46">
        <v>0</v>
      </c>
      <c r="K704" s="46">
        <v>0</v>
      </c>
      <c r="L704" s="46">
        <v>0</v>
      </c>
      <c r="M704" s="46">
        <v>199601.89</v>
      </c>
      <c r="N704" s="46">
        <v>199601.89</v>
      </c>
      <c r="O704" s="46">
        <v>398.11</v>
      </c>
      <c r="P704" s="78">
        <f t="shared" si="22"/>
        <v>0.99800945000000008</v>
      </c>
      <c r="Q704" s="61"/>
      <c r="R704" s="61"/>
      <c r="S704" s="62"/>
      <c r="T704" s="62"/>
      <c r="U704" s="62"/>
      <c r="V704" s="62"/>
      <c r="W704" s="62"/>
      <c r="X704" s="63"/>
    </row>
    <row r="705" spans="1:24" ht="14.4" x14ac:dyDescent="0.2">
      <c r="A705" s="47" t="s">
        <v>701</v>
      </c>
      <c r="B705" s="47" t="s">
        <v>702</v>
      </c>
      <c r="C705" s="74" t="str">
        <f t="shared" si="21"/>
        <v>21375107 CENTRO CULTURAL E HISTÓRICO JOSÉ FIGUERE</v>
      </c>
      <c r="D705" s="47" t="s">
        <v>685</v>
      </c>
      <c r="E705" s="47" t="s">
        <v>328</v>
      </c>
      <c r="F705" s="47" t="s">
        <v>329</v>
      </c>
      <c r="G705" s="46">
        <v>200000</v>
      </c>
      <c r="H705" s="46">
        <v>200000</v>
      </c>
      <c r="I705" s="46">
        <v>200000</v>
      </c>
      <c r="J705" s="46">
        <v>0</v>
      </c>
      <c r="K705" s="46">
        <v>0</v>
      </c>
      <c r="L705" s="46">
        <v>0</v>
      </c>
      <c r="M705" s="46">
        <v>199981.5</v>
      </c>
      <c r="N705" s="46">
        <v>199981.5</v>
      </c>
      <c r="O705" s="46">
        <v>18.5</v>
      </c>
      <c r="P705" s="78">
        <f t="shared" si="22"/>
        <v>0.99990749999999995</v>
      </c>
      <c r="Q705" s="61"/>
      <c r="R705" s="61"/>
      <c r="S705" s="62"/>
      <c r="T705" s="62"/>
      <c r="U705" s="62"/>
      <c r="V705" s="62"/>
      <c r="W705" s="62"/>
      <c r="X705" s="63"/>
    </row>
    <row r="706" spans="1:24" ht="14.4" x14ac:dyDescent="0.2">
      <c r="A706" s="47" t="s">
        <v>701</v>
      </c>
      <c r="B706" s="47" t="s">
        <v>702</v>
      </c>
      <c r="C706" s="74" t="str">
        <f t="shared" si="21"/>
        <v>21375107 CENTRO CULTURAL E HISTÓRICO JOSÉ FIGUERE</v>
      </c>
      <c r="D706" s="47" t="s">
        <v>685</v>
      </c>
      <c r="E706" s="47" t="s">
        <v>372</v>
      </c>
      <c r="F706" s="47" t="s">
        <v>373</v>
      </c>
      <c r="G706" s="46">
        <v>3585961</v>
      </c>
      <c r="H706" s="46">
        <v>3585961</v>
      </c>
      <c r="I706" s="46">
        <v>3585961</v>
      </c>
      <c r="J706" s="46">
        <v>0</v>
      </c>
      <c r="K706" s="46">
        <v>0</v>
      </c>
      <c r="L706" s="46">
        <v>0</v>
      </c>
      <c r="M706" s="46">
        <v>3487573.23</v>
      </c>
      <c r="N706" s="46">
        <v>3487573.23</v>
      </c>
      <c r="O706" s="46">
        <v>98387.77</v>
      </c>
      <c r="P706" s="78">
        <f t="shared" si="22"/>
        <v>0.97256306747340526</v>
      </c>
      <c r="Q706" s="61"/>
      <c r="R706" s="61"/>
      <c r="S706" s="62"/>
      <c r="T706" s="62"/>
      <c r="U706" s="62"/>
      <c r="V706" s="62"/>
      <c r="W706" s="62"/>
      <c r="X706" s="63"/>
    </row>
    <row r="707" spans="1:24" ht="14.4" x14ac:dyDescent="0.2">
      <c r="A707" s="47" t="s">
        <v>701</v>
      </c>
      <c r="B707" s="47" t="s">
        <v>702</v>
      </c>
      <c r="C707" s="74" t="str">
        <f t="shared" si="21"/>
        <v>21375107 CENTRO CULTURAL E HISTÓRICO JOSÉ FIGUERE</v>
      </c>
      <c r="D707" s="47" t="s">
        <v>685</v>
      </c>
      <c r="E707" s="47" t="s">
        <v>374</v>
      </c>
      <c r="F707" s="47" t="s">
        <v>375</v>
      </c>
      <c r="G707" s="46">
        <v>1785961</v>
      </c>
      <c r="H707" s="46">
        <v>1785961</v>
      </c>
      <c r="I707" s="46">
        <v>1785961</v>
      </c>
      <c r="J707" s="46">
        <v>0</v>
      </c>
      <c r="K707" s="46">
        <v>0</v>
      </c>
      <c r="L707" s="46">
        <v>0</v>
      </c>
      <c r="M707" s="46">
        <v>1751768.85</v>
      </c>
      <c r="N707" s="46">
        <v>1751768.85</v>
      </c>
      <c r="O707" s="46">
        <v>34192.15</v>
      </c>
      <c r="P707" s="78">
        <f t="shared" si="22"/>
        <v>0.98085504106752619</v>
      </c>
      <c r="Q707" s="61"/>
      <c r="R707" s="61"/>
      <c r="S707" s="62"/>
      <c r="T707" s="62"/>
      <c r="U707" s="62"/>
      <c r="V707" s="62"/>
      <c r="W707" s="62"/>
      <c r="X707" s="63"/>
    </row>
    <row r="708" spans="1:24" ht="14.4" x14ac:dyDescent="0.2">
      <c r="A708" s="47" t="s">
        <v>701</v>
      </c>
      <c r="B708" s="47" t="s">
        <v>702</v>
      </c>
      <c r="C708" s="74" t="str">
        <f t="shared" si="21"/>
        <v>21375107 CENTRO CULTURAL E HISTÓRICO JOSÉ FIGUERE</v>
      </c>
      <c r="D708" s="47" t="s">
        <v>685</v>
      </c>
      <c r="E708" s="47" t="s">
        <v>384</v>
      </c>
      <c r="F708" s="47" t="s">
        <v>377</v>
      </c>
      <c r="G708" s="46">
        <v>1540637</v>
      </c>
      <c r="H708" s="46">
        <v>1540637</v>
      </c>
      <c r="I708" s="46">
        <v>1540637</v>
      </c>
      <c r="J708" s="46">
        <v>0</v>
      </c>
      <c r="K708" s="46">
        <v>0</v>
      </c>
      <c r="L708" s="46">
        <v>0</v>
      </c>
      <c r="M708" s="46">
        <v>1511141.26</v>
      </c>
      <c r="N708" s="46">
        <v>1511141.26</v>
      </c>
      <c r="O708" s="46">
        <v>29495.74</v>
      </c>
      <c r="P708" s="78">
        <f t="shared" si="22"/>
        <v>0.98085484121178446</v>
      </c>
      <c r="Q708" s="61"/>
      <c r="R708" s="61"/>
      <c r="S708" s="62"/>
      <c r="T708" s="62"/>
      <c r="U708" s="62"/>
      <c r="V708" s="62"/>
      <c r="W708" s="62"/>
      <c r="X708" s="63"/>
    </row>
    <row r="709" spans="1:24" ht="14.4" x14ac:dyDescent="0.2">
      <c r="A709" s="47" t="s">
        <v>701</v>
      </c>
      <c r="B709" s="47" t="s">
        <v>702</v>
      </c>
      <c r="C709" s="74" t="str">
        <f t="shared" si="21"/>
        <v>21375107 CENTRO CULTURAL E HISTÓRICO JOSÉ FIGUERE</v>
      </c>
      <c r="D709" s="47" t="s">
        <v>685</v>
      </c>
      <c r="E709" s="47" t="s">
        <v>405</v>
      </c>
      <c r="F709" s="47" t="s">
        <v>398</v>
      </c>
      <c r="G709" s="46">
        <v>245324</v>
      </c>
      <c r="H709" s="46">
        <v>245324</v>
      </c>
      <c r="I709" s="46">
        <v>245324</v>
      </c>
      <c r="J709" s="46">
        <v>0</v>
      </c>
      <c r="K709" s="46">
        <v>0</v>
      </c>
      <c r="L709" s="46">
        <v>0</v>
      </c>
      <c r="M709" s="46">
        <v>240627.59</v>
      </c>
      <c r="N709" s="46">
        <v>240627.59</v>
      </c>
      <c r="O709" s="46">
        <v>4696.41</v>
      </c>
      <c r="P709" s="78">
        <f t="shared" si="22"/>
        <v>0.98085629616344094</v>
      </c>
      <c r="Q709" s="61"/>
      <c r="R709" s="61"/>
      <c r="S709" s="62"/>
      <c r="T709" s="62"/>
      <c r="U709" s="62"/>
      <c r="V709" s="62"/>
      <c r="W709" s="62"/>
      <c r="X709" s="63"/>
    </row>
    <row r="710" spans="1:24" ht="14.4" x14ac:dyDescent="0.2">
      <c r="A710" s="47" t="s">
        <v>701</v>
      </c>
      <c r="B710" s="47" t="s">
        <v>702</v>
      </c>
      <c r="C710" s="74" t="str">
        <f t="shared" ref="C710:C773" si="23">+CONCATENATE(A710," ",B710)</f>
        <v>21375107 CENTRO CULTURAL E HISTÓRICO JOSÉ FIGUERE</v>
      </c>
      <c r="D710" s="47" t="s">
        <v>685</v>
      </c>
      <c r="E710" s="47" t="s">
        <v>602</v>
      </c>
      <c r="F710" s="47" t="s">
        <v>603</v>
      </c>
      <c r="G710" s="46">
        <v>1500000</v>
      </c>
      <c r="H710" s="46">
        <v>1500000</v>
      </c>
      <c r="I710" s="46">
        <v>1500000</v>
      </c>
      <c r="J710" s="46">
        <v>0</v>
      </c>
      <c r="K710" s="46">
        <v>0</v>
      </c>
      <c r="L710" s="46">
        <v>0</v>
      </c>
      <c r="M710" s="46">
        <v>1500000</v>
      </c>
      <c r="N710" s="46">
        <v>1500000</v>
      </c>
      <c r="O710" s="46">
        <v>0</v>
      </c>
      <c r="P710" s="78">
        <f t="shared" ref="P710:P773" si="24">+IFERROR(M710/H710,0)</f>
        <v>1</v>
      </c>
      <c r="Q710" s="61"/>
      <c r="R710" s="61"/>
      <c r="S710" s="62"/>
      <c r="T710" s="62"/>
      <c r="U710" s="62"/>
      <c r="V710" s="62"/>
      <c r="W710" s="62"/>
      <c r="X710" s="63"/>
    </row>
    <row r="711" spans="1:24" ht="14.4" x14ac:dyDescent="0.2">
      <c r="A711" s="47" t="s">
        <v>701</v>
      </c>
      <c r="B711" s="47" t="s">
        <v>702</v>
      </c>
      <c r="C711" s="75" t="str">
        <f t="shared" si="23"/>
        <v>21375107 CENTRO CULTURAL E HISTÓRICO JOSÉ FIGUERE</v>
      </c>
      <c r="D711" s="47" t="s">
        <v>685</v>
      </c>
      <c r="E711" s="47" t="s">
        <v>606</v>
      </c>
      <c r="F711" s="47" t="s">
        <v>607</v>
      </c>
      <c r="G711" s="46">
        <v>1500000</v>
      </c>
      <c r="H711" s="46">
        <v>1500000</v>
      </c>
      <c r="I711" s="46">
        <v>1500000</v>
      </c>
      <c r="J711" s="46">
        <v>0</v>
      </c>
      <c r="K711" s="46">
        <v>0</v>
      </c>
      <c r="L711" s="46">
        <v>0</v>
      </c>
      <c r="M711" s="46">
        <v>1500000</v>
      </c>
      <c r="N711" s="46">
        <v>1500000</v>
      </c>
      <c r="O711" s="46">
        <v>0</v>
      </c>
      <c r="P711" s="80">
        <f t="shared" si="24"/>
        <v>1</v>
      </c>
      <c r="Q711" s="61"/>
      <c r="R711" s="61"/>
      <c r="S711" s="62"/>
      <c r="T711" s="62"/>
      <c r="U711" s="62"/>
      <c r="V711" s="62"/>
      <c r="W711" s="62"/>
      <c r="X711" s="63"/>
    </row>
    <row r="712" spans="1:24" ht="14.4" x14ac:dyDescent="0.2">
      <c r="A712" s="47" t="s">
        <v>701</v>
      </c>
      <c r="B712" s="47" t="s">
        <v>702</v>
      </c>
      <c r="C712" s="74" t="str">
        <f t="shared" si="23"/>
        <v>21375107 CENTRO CULTURAL E HISTÓRICO JOSÉ FIGUERE</v>
      </c>
      <c r="D712" s="47" t="s">
        <v>685</v>
      </c>
      <c r="E712" s="47" t="s">
        <v>608</v>
      </c>
      <c r="F712" s="47" t="s">
        <v>609</v>
      </c>
      <c r="G712" s="46">
        <v>300000</v>
      </c>
      <c r="H712" s="46">
        <v>300000</v>
      </c>
      <c r="I712" s="46">
        <v>300000</v>
      </c>
      <c r="J712" s="46">
        <v>0</v>
      </c>
      <c r="K712" s="46">
        <v>0</v>
      </c>
      <c r="L712" s="46">
        <v>0</v>
      </c>
      <c r="M712" s="46">
        <v>235804.38</v>
      </c>
      <c r="N712" s="46">
        <v>235804.38</v>
      </c>
      <c r="O712" s="46">
        <v>64195.62</v>
      </c>
      <c r="P712" s="79">
        <f t="shared" si="24"/>
        <v>0.78601460000000001</v>
      </c>
      <c r="Q712" s="61"/>
      <c r="R712" s="61"/>
      <c r="S712" s="62"/>
      <c r="T712" s="62"/>
      <c r="U712" s="62"/>
      <c r="V712" s="62"/>
      <c r="W712" s="62"/>
      <c r="X712" s="63"/>
    </row>
    <row r="713" spans="1:24" ht="14.4" x14ac:dyDescent="0.2">
      <c r="A713" s="47" t="s">
        <v>701</v>
      </c>
      <c r="B713" s="47" t="s">
        <v>702</v>
      </c>
      <c r="C713" s="74" t="str">
        <f t="shared" si="23"/>
        <v>21375107 CENTRO CULTURAL E HISTÓRICO JOSÉ FIGUERE</v>
      </c>
      <c r="D713" s="47" t="s">
        <v>685</v>
      </c>
      <c r="E713" s="47" t="s">
        <v>612</v>
      </c>
      <c r="F713" s="47" t="s">
        <v>613</v>
      </c>
      <c r="G713" s="46">
        <v>300000</v>
      </c>
      <c r="H713" s="46">
        <v>300000</v>
      </c>
      <c r="I713" s="46">
        <v>300000</v>
      </c>
      <c r="J713" s="46">
        <v>0</v>
      </c>
      <c r="K713" s="46">
        <v>0</v>
      </c>
      <c r="L713" s="46">
        <v>0</v>
      </c>
      <c r="M713" s="46">
        <v>235804.38</v>
      </c>
      <c r="N713" s="46">
        <v>235804.38</v>
      </c>
      <c r="O713" s="46">
        <v>64195.62</v>
      </c>
      <c r="P713" s="78">
        <f t="shared" si="24"/>
        <v>0.78601460000000001</v>
      </c>
      <c r="Q713" s="61"/>
      <c r="R713" s="61"/>
      <c r="S713" s="62"/>
      <c r="T713" s="62"/>
      <c r="U713" s="62"/>
      <c r="V713" s="62"/>
      <c r="W713" s="62"/>
      <c r="X713" s="63"/>
    </row>
    <row r="714" spans="1:24" ht="14.4" x14ac:dyDescent="0.2">
      <c r="A714" s="47" t="s">
        <v>701</v>
      </c>
      <c r="B714" s="47" t="s">
        <v>702</v>
      </c>
      <c r="C714" s="74" t="str">
        <f t="shared" si="23"/>
        <v>21375107 CENTRO CULTURAL E HISTÓRICO JOSÉ FIGUERE</v>
      </c>
      <c r="D714" s="47" t="s">
        <v>689</v>
      </c>
      <c r="E714" s="47" t="s">
        <v>336</v>
      </c>
      <c r="F714" s="47" t="s">
        <v>337</v>
      </c>
      <c r="G714" s="46">
        <v>2000000</v>
      </c>
      <c r="H714" s="46">
        <v>2000000</v>
      </c>
      <c r="I714" s="46">
        <v>2000000</v>
      </c>
      <c r="J714" s="46">
        <v>0</v>
      </c>
      <c r="K714" s="46">
        <v>0</v>
      </c>
      <c r="L714" s="46">
        <v>0</v>
      </c>
      <c r="M714" s="46">
        <v>1497028.52</v>
      </c>
      <c r="N714" s="46">
        <v>1497028.52</v>
      </c>
      <c r="O714" s="46">
        <v>502971.48</v>
      </c>
      <c r="P714" s="78">
        <f t="shared" si="24"/>
        <v>0.74851425999999999</v>
      </c>
      <c r="Q714" s="61"/>
      <c r="R714" s="61"/>
      <c r="S714" s="62"/>
      <c r="T714" s="62"/>
      <c r="U714" s="62"/>
      <c r="V714" s="62"/>
      <c r="W714" s="62"/>
      <c r="X714" s="63"/>
    </row>
    <row r="715" spans="1:24" ht="14.4" x14ac:dyDescent="0.2">
      <c r="A715" s="47" t="s">
        <v>701</v>
      </c>
      <c r="B715" s="47" t="s">
        <v>702</v>
      </c>
      <c r="C715" s="74" t="str">
        <f t="shared" si="23"/>
        <v>21375107 CENTRO CULTURAL E HISTÓRICO JOSÉ FIGUERE</v>
      </c>
      <c r="D715" s="47" t="s">
        <v>689</v>
      </c>
      <c r="E715" s="47" t="s">
        <v>364</v>
      </c>
      <c r="F715" s="47" t="s">
        <v>365</v>
      </c>
      <c r="G715" s="46">
        <v>2000000</v>
      </c>
      <c r="H715" s="46">
        <v>2000000</v>
      </c>
      <c r="I715" s="46">
        <v>2000000</v>
      </c>
      <c r="J715" s="46">
        <v>0</v>
      </c>
      <c r="K715" s="46">
        <v>0</v>
      </c>
      <c r="L715" s="46">
        <v>0</v>
      </c>
      <c r="M715" s="46">
        <v>1497028.52</v>
      </c>
      <c r="N715" s="46">
        <v>1497028.52</v>
      </c>
      <c r="O715" s="46">
        <v>502971.48</v>
      </c>
      <c r="P715" s="78">
        <f t="shared" si="24"/>
        <v>0.74851425999999999</v>
      </c>
      <c r="Q715" s="61"/>
      <c r="R715" s="61"/>
      <c r="S715" s="62"/>
      <c r="T715" s="62"/>
      <c r="U715" s="62"/>
      <c r="V715" s="62"/>
      <c r="W715" s="62"/>
      <c r="X715" s="63"/>
    </row>
    <row r="716" spans="1:24" ht="14.4" x14ac:dyDescent="0.2">
      <c r="A716" s="47" t="s">
        <v>701</v>
      </c>
      <c r="B716" s="47" t="s">
        <v>702</v>
      </c>
      <c r="C716" s="86" t="str">
        <f t="shared" si="23"/>
        <v>21375107 CENTRO CULTURAL E HISTÓRICO JOSÉ FIGUERE</v>
      </c>
      <c r="D716" s="47" t="s">
        <v>689</v>
      </c>
      <c r="E716" s="47" t="s">
        <v>368</v>
      </c>
      <c r="F716" s="47" t="s">
        <v>369</v>
      </c>
      <c r="G716" s="46">
        <v>2000000</v>
      </c>
      <c r="H716" s="46">
        <v>2000000</v>
      </c>
      <c r="I716" s="46">
        <v>2000000</v>
      </c>
      <c r="J716" s="46">
        <v>0</v>
      </c>
      <c r="K716" s="46">
        <v>0</v>
      </c>
      <c r="L716" s="46">
        <v>0</v>
      </c>
      <c r="M716" s="46">
        <v>1497028.52</v>
      </c>
      <c r="N716" s="46">
        <v>1497028.52</v>
      </c>
      <c r="O716" s="46">
        <v>502971.48</v>
      </c>
      <c r="P716" s="87">
        <f t="shared" si="24"/>
        <v>0.74851425999999999</v>
      </c>
      <c r="Q716" s="61"/>
      <c r="R716" s="61"/>
      <c r="S716" s="62"/>
      <c r="T716" s="62"/>
      <c r="U716" s="62"/>
      <c r="V716" s="62"/>
      <c r="W716" s="62"/>
      <c r="X716" s="63"/>
    </row>
    <row r="717" spans="1:24" ht="14.4" x14ac:dyDescent="0.2">
      <c r="A717" s="100" t="s">
        <v>703</v>
      </c>
      <c r="B717" s="100" t="s">
        <v>704</v>
      </c>
      <c r="C717" s="98" t="str">
        <f t="shared" si="23"/>
        <v>21375108 CASA DE LA CULTURA DE PUNTARENAS</v>
      </c>
      <c r="D717" s="100" t="s">
        <v>685</v>
      </c>
      <c r="E717" s="100" t="s">
        <v>686</v>
      </c>
      <c r="F717" s="100" t="s">
        <v>686</v>
      </c>
      <c r="G717" s="101">
        <v>154477753</v>
      </c>
      <c r="H717" s="101">
        <v>150876979</v>
      </c>
      <c r="I717" s="46">
        <v>150876979</v>
      </c>
      <c r="J717" s="46">
        <v>0</v>
      </c>
      <c r="K717" s="46">
        <v>0</v>
      </c>
      <c r="L717" s="46">
        <v>0</v>
      </c>
      <c r="M717" s="101">
        <v>133403142.93000001</v>
      </c>
      <c r="N717" s="101">
        <v>132236977.06</v>
      </c>
      <c r="O717" s="101">
        <v>17473836.07</v>
      </c>
      <c r="P717" s="94">
        <f t="shared" si="24"/>
        <v>0.88418487574568949</v>
      </c>
      <c r="Q717" s="61"/>
      <c r="R717" s="61"/>
      <c r="S717" s="62"/>
      <c r="T717" s="62"/>
      <c r="U717" s="62"/>
      <c r="V717" s="62"/>
      <c r="W717" s="62"/>
      <c r="X717" s="63"/>
    </row>
    <row r="718" spans="1:24" ht="14.4" x14ac:dyDescent="0.2">
      <c r="A718" s="47" t="s">
        <v>703</v>
      </c>
      <c r="B718" s="47" t="s">
        <v>704</v>
      </c>
      <c r="C718" s="91" t="str">
        <f t="shared" si="23"/>
        <v>21375108 CASA DE LA CULTURA DE PUNTARENAS</v>
      </c>
      <c r="D718" s="47" t="s">
        <v>685</v>
      </c>
      <c r="E718" s="47" t="s">
        <v>10</v>
      </c>
      <c r="F718" s="47" t="s">
        <v>11</v>
      </c>
      <c r="G718" s="46">
        <v>67529639</v>
      </c>
      <c r="H718" s="46">
        <v>64928765</v>
      </c>
      <c r="I718" s="46">
        <v>64928765</v>
      </c>
      <c r="J718" s="46">
        <v>0</v>
      </c>
      <c r="K718" s="46">
        <v>0</v>
      </c>
      <c r="L718" s="46">
        <v>0</v>
      </c>
      <c r="M718" s="46">
        <v>60777775.740000002</v>
      </c>
      <c r="N718" s="46">
        <v>59611609.869999997</v>
      </c>
      <c r="O718" s="46">
        <v>4150989.26</v>
      </c>
      <c r="P718" s="92">
        <f t="shared" si="24"/>
        <v>0.93606856283189743</v>
      </c>
      <c r="Q718" s="61"/>
      <c r="R718" s="61"/>
      <c r="S718" s="62"/>
      <c r="T718" s="62"/>
      <c r="U718" s="62"/>
      <c r="V718" s="62"/>
      <c r="W718" s="62"/>
      <c r="X718" s="63"/>
    </row>
    <row r="719" spans="1:24" ht="14.4" x14ac:dyDescent="0.2">
      <c r="A719" s="47" t="s">
        <v>703</v>
      </c>
      <c r="B719" s="47" t="s">
        <v>704</v>
      </c>
      <c r="C719" s="74" t="str">
        <f t="shared" si="23"/>
        <v>21375108 CASA DE LA CULTURA DE PUNTARENAS</v>
      </c>
      <c r="D719" s="47" t="s">
        <v>685</v>
      </c>
      <c r="E719" s="47" t="s">
        <v>12</v>
      </c>
      <c r="F719" s="47" t="s">
        <v>13</v>
      </c>
      <c r="G719" s="46">
        <v>39569200</v>
      </c>
      <c r="H719" s="46">
        <v>38290900</v>
      </c>
      <c r="I719" s="46">
        <v>38290900</v>
      </c>
      <c r="J719" s="46">
        <v>0</v>
      </c>
      <c r="K719" s="46">
        <v>0</v>
      </c>
      <c r="L719" s="46">
        <v>0</v>
      </c>
      <c r="M719" s="46">
        <v>36842270.219999999</v>
      </c>
      <c r="N719" s="46">
        <v>36842270.219999999</v>
      </c>
      <c r="O719" s="46">
        <v>1448629.78</v>
      </c>
      <c r="P719" s="78">
        <f t="shared" si="24"/>
        <v>0.96216777928959618</v>
      </c>
      <c r="Q719" s="61"/>
      <c r="R719" s="61"/>
      <c r="S719" s="62"/>
      <c r="T719" s="62"/>
      <c r="U719" s="62"/>
      <c r="V719" s="62"/>
      <c r="W719" s="62"/>
      <c r="X719" s="63"/>
    </row>
    <row r="720" spans="1:24" ht="14.4" x14ac:dyDescent="0.2">
      <c r="A720" s="47" t="s">
        <v>703</v>
      </c>
      <c r="B720" s="47" t="s">
        <v>704</v>
      </c>
      <c r="C720" s="74" t="str">
        <f t="shared" si="23"/>
        <v>21375108 CASA DE LA CULTURA DE PUNTARENAS</v>
      </c>
      <c r="D720" s="47" t="s">
        <v>685</v>
      </c>
      <c r="E720" s="47" t="s">
        <v>14</v>
      </c>
      <c r="F720" s="47" t="s">
        <v>15</v>
      </c>
      <c r="G720" s="46">
        <v>39569200</v>
      </c>
      <c r="H720" s="46">
        <v>38290900</v>
      </c>
      <c r="I720" s="46">
        <v>38290900</v>
      </c>
      <c r="J720" s="46">
        <v>0</v>
      </c>
      <c r="K720" s="46">
        <v>0</v>
      </c>
      <c r="L720" s="46">
        <v>0</v>
      </c>
      <c r="M720" s="46">
        <v>36842270.219999999</v>
      </c>
      <c r="N720" s="46">
        <v>36842270.219999999</v>
      </c>
      <c r="O720" s="46">
        <v>1448629.78</v>
      </c>
      <c r="P720" s="78">
        <f t="shared" si="24"/>
        <v>0.96216777928959618</v>
      </c>
      <c r="Q720" s="61"/>
      <c r="R720" s="61"/>
      <c r="S720" s="62"/>
      <c r="T720" s="62"/>
      <c r="U720" s="62"/>
      <c r="V720" s="62"/>
      <c r="W720" s="62"/>
      <c r="X720" s="63"/>
    </row>
    <row r="721" spans="1:24" ht="14.4" x14ac:dyDescent="0.2">
      <c r="A721" s="47" t="s">
        <v>703</v>
      </c>
      <c r="B721" s="47" t="s">
        <v>704</v>
      </c>
      <c r="C721" s="74" t="str">
        <f t="shared" si="23"/>
        <v>21375108 CASA DE LA CULTURA DE PUNTARENAS</v>
      </c>
      <c r="D721" s="47" t="s">
        <v>685</v>
      </c>
      <c r="E721" s="47" t="s">
        <v>20</v>
      </c>
      <c r="F721" s="47" t="s">
        <v>21</v>
      </c>
      <c r="G721" s="46">
        <v>1900000</v>
      </c>
      <c r="H721" s="46">
        <v>1900000</v>
      </c>
      <c r="I721" s="46">
        <v>1900000</v>
      </c>
      <c r="J721" s="46">
        <v>0</v>
      </c>
      <c r="K721" s="46">
        <v>0</v>
      </c>
      <c r="L721" s="46">
        <v>0</v>
      </c>
      <c r="M721" s="46">
        <v>1898814.01</v>
      </c>
      <c r="N721" s="46">
        <v>1898814.01</v>
      </c>
      <c r="O721" s="46">
        <v>1185.99</v>
      </c>
      <c r="P721" s="78">
        <f t="shared" si="24"/>
        <v>0.99937579473684213</v>
      </c>
      <c r="Q721" s="61"/>
      <c r="R721" s="61"/>
      <c r="S721" s="62"/>
      <c r="T721" s="62"/>
      <c r="U721" s="62"/>
      <c r="V721" s="62"/>
      <c r="W721" s="62"/>
      <c r="X721" s="63"/>
    </row>
    <row r="722" spans="1:24" ht="14.4" x14ac:dyDescent="0.2">
      <c r="A722" s="47" t="s">
        <v>703</v>
      </c>
      <c r="B722" s="47" t="s">
        <v>704</v>
      </c>
      <c r="C722" s="74" t="str">
        <f t="shared" si="23"/>
        <v>21375108 CASA DE LA CULTURA DE PUNTARENAS</v>
      </c>
      <c r="D722" s="47" t="s">
        <v>685</v>
      </c>
      <c r="E722" s="47" t="s">
        <v>22</v>
      </c>
      <c r="F722" s="47" t="s">
        <v>23</v>
      </c>
      <c r="G722" s="46">
        <v>1900000</v>
      </c>
      <c r="H722" s="46">
        <v>1900000</v>
      </c>
      <c r="I722" s="46">
        <v>1900000</v>
      </c>
      <c r="J722" s="46">
        <v>0</v>
      </c>
      <c r="K722" s="46">
        <v>0</v>
      </c>
      <c r="L722" s="46">
        <v>0</v>
      </c>
      <c r="M722" s="46">
        <v>1898814.01</v>
      </c>
      <c r="N722" s="46">
        <v>1898814.01</v>
      </c>
      <c r="O722" s="46">
        <v>1185.99</v>
      </c>
      <c r="P722" s="78">
        <f t="shared" si="24"/>
        <v>0.99937579473684213</v>
      </c>
      <c r="Q722" s="61"/>
      <c r="R722" s="61"/>
      <c r="S722" s="62"/>
      <c r="T722" s="62"/>
      <c r="U722" s="62"/>
      <c r="V722" s="62"/>
      <c r="W722" s="62"/>
      <c r="X722" s="63"/>
    </row>
    <row r="723" spans="1:24" ht="14.4" x14ac:dyDescent="0.2">
      <c r="A723" s="47" t="s">
        <v>703</v>
      </c>
      <c r="B723" s="47" t="s">
        <v>704</v>
      </c>
      <c r="C723" s="74" t="str">
        <f t="shared" si="23"/>
        <v>21375108 CASA DE LA CULTURA DE PUNTARENAS</v>
      </c>
      <c r="D723" s="47" t="s">
        <v>685</v>
      </c>
      <c r="E723" s="47" t="s">
        <v>26</v>
      </c>
      <c r="F723" s="47" t="s">
        <v>27</v>
      </c>
      <c r="G723" s="46">
        <v>13984948</v>
      </c>
      <c r="H723" s="46">
        <v>12903424</v>
      </c>
      <c r="I723" s="46">
        <v>12903424</v>
      </c>
      <c r="J723" s="46">
        <v>0</v>
      </c>
      <c r="K723" s="46">
        <v>0</v>
      </c>
      <c r="L723" s="46">
        <v>0</v>
      </c>
      <c r="M723" s="46">
        <v>12279525.57</v>
      </c>
      <c r="N723" s="46">
        <v>12279525.57</v>
      </c>
      <c r="O723" s="46">
        <v>623898.43000000005</v>
      </c>
      <c r="P723" s="78">
        <f t="shared" si="24"/>
        <v>0.95164861435228354</v>
      </c>
      <c r="Q723" s="61"/>
      <c r="R723" s="61"/>
      <c r="S723" s="62"/>
      <c r="T723" s="62"/>
      <c r="U723" s="62"/>
      <c r="V723" s="62"/>
      <c r="W723" s="62"/>
      <c r="X723" s="63"/>
    </row>
    <row r="724" spans="1:24" ht="14.4" x14ac:dyDescent="0.2">
      <c r="A724" s="47" t="s">
        <v>703</v>
      </c>
      <c r="B724" s="47" t="s">
        <v>704</v>
      </c>
      <c r="C724" s="74" t="str">
        <f t="shared" si="23"/>
        <v>21375108 CASA DE LA CULTURA DE PUNTARENAS</v>
      </c>
      <c r="D724" s="47" t="s">
        <v>685</v>
      </c>
      <c r="E724" s="47" t="s">
        <v>28</v>
      </c>
      <c r="F724" s="47" t="s">
        <v>29</v>
      </c>
      <c r="G724" s="46">
        <v>4900000</v>
      </c>
      <c r="H724" s="46">
        <v>4900000</v>
      </c>
      <c r="I724" s="46">
        <v>4900000</v>
      </c>
      <c r="J724" s="46">
        <v>0</v>
      </c>
      <c r="K724" s="46">
        <v>0</v>
      </c>
      <c r="L724" s="46">
        <v>0</v>
      </c>
      <c r="M724" s="46">
        <v>4900000</v>
      </c>
      <c r="N724" s="46">
        <v>4900000</v>
      </c>
      <c r="O724" s="46">
        <v>0</v>
      </c>
      <c r="P724" s="78">
        <f t="shared" si="24"/>
        <v>1</v>
      </c>
      <c r="Q724" s="61"/>
      <c r="R724" s="61"/>
      <c r="S724" s="62"/>
      <c r="T724" s="62"/>
      <c r="U724" s="62"/>
      <c r="V724" s="62"/>
      <c r="W724" s="62"/>
      <c r="X724" s="63"/>
    </row>
    <row r="725" spans="1:24" ht="14.4" x14ac:dyDescent="0.2">
      <c r="A725" s="47" t="s">
        <v>703</v>
      </c>
      <c r="B725" s="47" t="s">
        <v>704</v>
      </c>
      <c r="C725" s="74" t="str">
        <f t="shared" si="23"/>
        <v>21375108 CASA DE LA CULTURA DE PUNTARENAS</v>
      </c>
      <c r="D725" s="47" t="s">
        <v>685</v>
      </c>
      <c r="E725" s="47" t="s">
        <v>30</v>
      </c>
      <c r="F725" s="47" t="s">
        <v>31</v>
      </c>
      <c r="G725" s="46">
        <v>1876200</v>
      </c>
      <c r="H725" s="46">
        <v>781750</v>
      </c>
      <c r="I725" s="46">
        <v>781750</v>
      </c>
      <c r="J725" s="46">
        <v>0</v>
      </c>
      <c r="K725" s="46">
        <v>0</v>
      </c>
      <c r="L725" s="46">
        <v>0</v>
      </c>
      <c r="M725" s="46">
        <v>781750</v>
      </c>
      <c r="N725" s="46">
        <v>781750</v>
      </c>
      <c r="O725" s="46">
        <v>0</v>
      </c>
      <c r="P725" s="78">
        <f t="shared" si="24"/>
        <v>1</v>
      </c>
      <c r="Q725" s="61"/>
      <c r="R725" s="61"/>
      <c r="S725" s="62"/>
      <c r="T725" s="62"/>
      <c r="U725" s="62"/>
      <c r="V725" s="62"/>
      <c r="W725" s="62"/>
      <c r="X725" s="63"/>
    </row>
    <row r="726" spans="1:24" ht="14.4" x14ac:dyDescent="0.2">
      <c r="A726" s="47" t="s">
        <v>703</v>
      </c>
      <c r="B726" s="47" t="s">
        <v>704</v>
      </c>
      <c r="C726" s="74" t="str">
        <f t="shared" si="23"/>
        <v>21375108 CASA DE LA CULTURA DE PUNTARENAS</v>
      </c>
      <c r="D726" s="47" t="s">
        <v>685</v>
      </c>
      <c r="E726" s="47" t="s">
        <v>32</v>
      </c>
      <c r="F726" s="47" t="s">
        <v>33</v>
      </c>
      <c r="G726" s="46">
        <v>4231526</v>
      </c>
      <c r="H726" s="46">
        <v>4061602</v>
      </c>
      <c r="I726" s="46">
        <v>4061602</v>
      </c>
      <c r="J726" s="46">
        <v>0</v>
      </c>
      <c r="K726" s="46">
        <v>0</v>
      </c>
      <c r="L726" s="46">
        <v>0</v>
      </c>
      <c r="M726" s="46">
        <v>3775220.83</v>
      </c>
      <c r="N726" s="46">
        <v>3775220.83</v>
      </c>
      <c r="O726" s="46">
        <v>286381.17</v>
      </c>
      <c r="P726" s="78">
        <f t="shared" si="24"/>
        <v>0.92949058770406356</v>
      </c>
      <c r="Q726" s="61"/>
      <c r="R726" s="61"/>
      <c r="S726" s="62"/>
      <c r="T726" s="62"/>
      <c r="U726" s="62"/>
      <c r="V726" s="62"/>
      <c r="W726" s="62"/>
      <c r="X726" s="63"/>
    </row>
    <row r="727" spans="1:24" ht="14.4" x14ac:dyDescent="0.2">
      <c r="A727" s="47" t="s">
        <v>703</v>
      </c>
      <c r="B727" s="47" t="s">
        <v>704</v>
      </c>
      <c r="C727" s="74" t="str">
        <f t="shared" si="23"/>
        <v>21375108 CASA DE LA CULTURA DE PUNTARENAS</v>
      </c>
      <c r="D727" s="47" t="s">
        <v>685</v>
      </c>
      <c r="E727" s="47" t="s">
        <v>34</v>
      </c>
      <c r="F727" s="47" t="s">
        <v>35</v>
      </c>
      <c r="G727" s="46">
        <v>2977222</v>
      </c>
      <c r="H727" s="46">
        <v>3160072</v>
      </c>
      <c r="I727" s="46">
        <v>3160072</v>
      </c>
      <c r="J727" s="46">
        <v>0</v>
      </c>
      <c r="K727" s="46">
        <v>0</v>
      </c>
      <c r="L727" s="46">
        <v>0</v>
      </c>
      <c r="M727" s="46">
        <v>2822554.74</v>
      </c>
      <c r="N727" s="46">
        <v>2822554.74</v>
      </c>
      <c r="O727" s="46">
        <v>337517.26</v>
      </c>
      <c r="P727" s="78">
        <f t="shared" si="24"/>
        <v>0.89319317407957799</v>
      </c>
      <c r="Q727" s="61"/>
      <c r="R727" s="61"/>
      <c r="S727" s="62"/>
      <c r="T727" s="62"/>
      <c r="U727" s="62"/>
      <c r="V727" s="62"/>
      <c r="W727" s="62"/>
      <c r="X727" s="63"/>
    </row>
    <row r="728" spans="1:24" ht="14.4" x14ac:dyDescent="0.2">
      <c r="A728" s="47" t="s">
        <v>703</v>
      </c>
      <c r="B728" s="47" t="s">
        <v>704</v>
      </c>
      <c r="C728" s="74" t="str">
        <f t="shared" si="23"/>
        <v>21375108 CASA DE LA CULTURA DE PUNTARENAS</v>
      </c>
      <c r="D728" s="47" t="s">
        <v>685</v>
      </c>
      <c r="E728" s="47" t="s">
        <v>38</v>
      </c>
      <c r="F728" s="47" t="s">
        <v>39</v>
      </c>
      <c r="G728" s="46">
        <v>4994206</v>
      </c>
      <c r="H728" s="46">
        <v>4955515</v>
      </c>
      <c r="I728" s="46">
        <v>4955515</v>
      </c>
      <c r="J728" s="46">
        <v>0</v>
      </c>
      <c r="K728" s="46">
        <v>0</v>
      </c>
      <c r="L728" s="46">
        <v>0</v>
      </c>
      <c r="M728" s="46">
        <v>4120519.56</v>
      </c>
      <c r="N728" s="46">
        <v>3525635.69</v>
      </c>
      <c r="O728" s="46">
        <v>834995.44</v>
      </c>
      <c r="P728" s="78">
        <f t="shared" si="24"/>
        <v>0.83150178336661273</v>
      </c>
      <c r="Q728" s="61"/>
      <c r="R728" s="61"/>
      <c r="S728" s="62"/>
      <c r="T728" s="62"/>
      <c r="U728" s="62"/>
      <c r="V728" s="62"/>
      <c r="W728" s="62"/>
      <c r="X728" s="63"/>
    </row>
    <row r="729" spans="1:24" ht="14.4" x14ac:dyDescent="0.2">
      <c r="A729" s="47" t="s">
        <v>703</v>
      </c>
      <c r="B729" s="47" t="s">
        <v>704</v>
      </c>
      <c r="C729" s="74" t="str">
        <f t="shared" si="23"/>
        <v>21375108 CASA DE LA CULTURA DE PUNTARENAS</v>
      </c>
      <c r="D729" s="47" t="s">
        <v>685</v>
      </c>
      <c r="E729" s="47" t="s">
        <v>49</v>
      </c>
      <c r="F729" s="47" t="s">
        <v>41</v>
      </c>
      <c r="G729" s="46">
        <v>4738093</v>
      </c>
      <c r="H729" s="46">
        <v>4549402</v>
      </c>
      <c r="I729" s="46">
        <v>4549402</v>
      </c>
      <c r="J729" s="46">
        <v>0</v>
      </c>
      <c r="K729" s="46">
        <v>0</v>
      </c>
      <c r="L729" s="46">
        <v>0</v>
      </c>
      <c r="M729" s="46">
        <v>3795672.56</v>
      </c>
      <c r="N729" s="46">
        <v>3229582.69</v>
      </c>
      <c r="O729" s="46">
        <v>753729.44</v>
      </c>
      <c r="P729" s="78">
        <f t="shared" si="24"/>
        <v>0.83432340338356559</v>
      </c>
      <c r="Q729" s="61"/>
      <c r="R729" s="61"/>
      <c r="S729" s="62"/>
      <c r="T729" s="62"/>
      <c r="U729" s="62"/>
      <c r="V729" s="62"/>
      <c r="W729" s="62"/>
      <c r="X729" s="63"/>
    </row>
    <row r="730" spans="1:24" ht="14.4" x14ac:dyDescent="0.2">
      <c r="A730" s="47" t="s">
        <v>703</v>
      </c>
      <c r="B730" s="47" t="s">
        <v>704</v>
      </c>
      <c r="C730" s="74" t="str">
        <f t="shared" si="23"/>
        <v>21375108 CASA DE LA CULTURA DE PUNTARENAS</v>
      </c>
      <c r="D730" s="47" t="s">
        <v>685</v>
      </c>
      <c r="E730" s="47" t="s">
        <v>70</v>
      </c>
      <c r="F730" s="47" t="s">
        <v>62</v>
      </c>
      <c r="G730" s="46">
        <v>256113</v>
      </c>
      <c r="H730" s="46">
        <v>406113</v>
      </c>
      <c r="I730" s="46">
        <v>406113</v>
      </c>
      <c r="J730" s="46">
        <v>0</v>
      </c>
      <c r="K730" s="46">
        <v>0</v>
      </c>
      <c r="L730" s="46">
        <v>0</v>
      </c>
      <c r="M730" s="46">
        <v>324847</v>
      </c>
      <c r="N730" s="46">
        <v>296053</v>
      </c>
      <c r="O730" s="46">
        <v>81266</v>
      </c>
      <c r="P730" s="78">
        <f t="shared" si="24"/>
        <v>0.7998931331919934</v>
      </c>
      <c r="Q730" s="61"/>
      <c r="R730" s="61"/>
      <c r="S730" s="62"/>
      <c r="T730" s="62"/>
      <c r="U730" s="62"/>
      <c r="V730" s="62"/>
      <c r="W730" s="62"/>
      <c r="X730" s="63"/>
    </row>
    <row r="731" spans="1:24" ht="14.4" x14ac:dyDescent="0.2">
      <c r="A731" s="47" t="s">
        <v>703</v>
      </c>
      <c r="B731" s="47" t="s">
        <v>704</v>
      </c>
      <c r="C731" s="74" t="str">
        <f t="shared" si="23"/>
        <v>21375108 CASA DE LA CULTURA DE PUNTARENAS</v>
      </c>
      <c r="D731" s="47" t="s">
        <v>685</v>
      </c>
      <c r="E731" s="47" t="s">
        <v>83</v>
      </c>
      <c r="F731" s="47" t="s">
        <v>84</v>
      </c>
      <c r="G731" s="46">
        <v>7081285</v>
      </c>
      <c r="H731" s="46">
        <v>6878926</v>
      </c>
      <c r="I731" s="46">
        <v>6878926</v>
      </c>
      <c r="J731" s="46">
        <v>0</v>
      </c>
      <c r="K731" s="46">
        <v>0</v>
      </c>
      <c r="L731" s="46">
        <v>0</v>
      </c>
      <c r="M731" s="46">
        <v>5636646.3799999999</v>
      </c>
      <c r="N731" s="46">
        <v>5065364.38</v>
      </c>
      <c r="O731" s="46">
        <v>1242279.6200000001</v>
      </c>
      <c r="P731" s="78">
        <f t="shared" si="24"/>
        <v>0.8194079104790486</v>
      </c>
      <c r="Q731" s="61"/>
      <c r="R731" s="61"/>
      <c r="S731" s="62"/>
      <c r="T731" s="62"/>
      <c r="U731" s="62"/>
      <c r="V731" s="62"/>
      <c r="W731" s="62"/>
      <c r="X731" s="63"/>
    </row>
    <row r="732" spans="1:24" ht="14.4" x14ac:dyDescent="0.2">
      <c r="A732" s="47" t="s">
        <v>703</v>
      </c>
      <c r="B732" s="47" t="s">
        <v>704</v>
      </c>
      <c r="C732" s="74" t="str">
        <f t="shared" si="23"/>
        <v>21375108 CASA DE LA CULTURA DE PUNTARENAS</v>
      </c>
      <c r="D732" s="47" t="s">
        <v>685</v>
      </c>
      <c r="E732" s="47" t="s">
        <v>94</v>
      </c>
      <c r="F732" s="47" t="s">
        <v>86</v>
      </c>
      <c r="G732" s="46">
        <v>2776266</v>
      </c>
      <c r="H732" s="46">
        <v>2665703</v>
      </c>
      <c r="I732" s="46">
        <v>2665703</v>
      </c>
      <c r="J732" s="46">
        <v>0</v>
      </c>
      <c r="K732" s="46">
        <v>0</v>
      </c>
      <c r="L732" s="46">
        <v>0</v>
      </c>
      <c r="M732" s="46">
        <v>2232219.7999999998</v>
      </c>
      <c r="N732" s="46">
        <v>1920087.8</v>
      </c>
      <c r="O732" s="46">
        <v>433483.2</v>
      </c>
      <c r="P732" s="78">
        <f t="shared" si="24"/>
        <v>0.83738503501702921</v>
      </c>
      <c r="Q732" s="61"/>
      <c r="R732" s="61"/>
      <c r="S732" s="62"/>
      <c r="T732" s="62"/>
      <c r="U732" s="62"/>
      <c r="V732" s="62"/>
      <c r="W732" s="62"/>
      <c r="X732" s="63"/>
    </row>
    <row r="733" spans="1:24" ht="14.4" x14ac:dyDescent="0.2">
      <c r="A733" s="47" t="s">
        <v>703</v>
      </c>
      <c r="B733" s="47" t="s">
        <v>704</v>
      </c>
      <c r="C733" s="74" t="str">
        <f t="shared" si="23"/>
        <v>21375108 CASA DE LA CULTURA DE PUNTARENAS</v>
      </c>
      <c r="D733" s="47" t="s">
        <v>685</v>
      </c>
      <c r="E733" s="47" t="s">
        <v>115</v>
      </c>
      <c r="F733" s="47" t="s">
        <v>107</v>
      </c>
      <c r="G733" s="46">
        <v>1536679</v>
      </c>
      <c r="H733" s="46">
        <v>1475482</v>
      </c>
      <c r="I733" s="46">
        <v>1475482</v>
      </c>
      <c r="J733" s="46">
        <v>0</v>
      </c>
      <c r="K733" s="46">
        <v>0</v>
      </c>
      <c r="L733" s="46">
        <v>0</v>
      </c>
      <c r="M733" s="46">
        <v>1341406.8</v>
      </c>
      <c r="N733" s="46">
        <v>1168639.8</v>
      </c>
      <c r="O733" s="46">
        <v>134075.20000000001</v>
      </c>
      <c r="P733" s="78">
        <f t="shared" si="24"/>
        <v>0.90913125338025136</v>
      </c>
      <c r="Q733" s="61"/>
      <c r="R733" s="61"/>
      <c r="S733" s="62"/>
      <c r="T733" s="62"/>
      <c r="U733" s="62"/>
      <c r="V733" s="62"/>
      <c r="W733" s="62"/>
      <c r="X733" s="63"/>
    </row>
    <row r="734" spans="1:24" ht="14.4" x14ac:dyDescent="0.2">
      <c r="A734" s="47" t="s">
        <v>703</v>
      </c>
      <c r="B734" s="47" t="s">
        <v>704</v>
      </c>
      <c r="C734" s="74" t="str">
        <f t="shared" si="23"/>
        <v>21375108 CASA DE LA CULTURA DE PUNTARENAS</v>
      </c>
      <c r="D734" s="47" t="s">
        <v>685</v>
      </c>
      <c r="E734" s="47" t="s">
        <v>136</v>
      </c>
      <c r="F734" s="47" t="s">
        <v>128</v>
      </c>
      <c r="G734" s="46">
        <v>768340</v>
      </c>
      <c r="H734" s="46">
        <v>737741</v>
      </c>
      <c r="I734" s="46">
        <v>737741</v>
      </c>
      <c r="J734" s="46">
        <v>0</v>
      </c>
      <c r="K734" s="46">
        <v>0</v>
      </c>
      <c r="L734" s="46">
        <v>0</v>
      </c>
      <c r="M734" s="46">
        <v>737741</v>
      </c>
      <c r="N734" s="46">
        <v>651358</v>
      </c>
      <c r="O734" s="46">
        <v>0</v>
      </c>
      <c r="P734" s="78">
        <f t="shared" si="24"/>
        <v>1</v>
      </c>
      <c r="Q734" s="61"/>
      <c r="R734" s="61"/>
      <c r="S734" s="62"/>
      <c r="T734" s="62"/>
      <c r="U734" s="62"/>
      <c r="V734" s="62"/>
      <c r="W734" s="62"/>
      <c r="X734" s="63"/>
    </row>
    <row r="735" spans="1:24" ht="14.4" x14ac:dyDescent="0.2">
      <c r="A735" s="47" t="s">
        <v>703</v>
      </c>
      <c r="B735" s="47" t="s">
        <v>704</v>
      </c>
      <c r="C735" s="74" t="str">
        <f t="shared" si="23"/>
        <v>21375108 CASA DE LA CULTURA DE PUNTARENAS</v>
      </c>
      <c r="D735" s="47" t="s">
        <v>685</v>
      </c>
      <c r="E735" s="47" t="s">
        <v>155</v>
      </c>
      <c r="F735" s="47" t="s">
        <v>149</v>
      </c>
      <c r="G735" s="46">
        <v>2000000</v>
      </c>
      <c r="H735" s="46">
        <v>2000000</v>
      </c>
      <c r="I735" s="46">
        <v>2000000</v>
      </c>
      <c r="J735" s="46">
        <v>0</v>
      </c>
      <c r="K735" s="46">
        <v>0</v>
      </c>
      <c r="L735" s="46">
        <v>0</v>
      </c>
      <c r="M735" s="46">
        <v>1325278.78</v>
      </c>
      <c r="N735" s="46">
        <v>1325278.78</v>
      </c>
      <c r="O735" s="46">
        <v>674721.22</v>
      </c>
      <c r="P735" s="78">
        <f t="shared" si="24"/>
        <v>0.66263939000000005</v>
      </c>
      <c r="Q735" s="61"/>
      <c r="R735" s="61"/>
      <c r="S735" s="62"/>
      <c r="T735" s="62"/>
      <c r="U735" s="62"/>
      <c r="V735" s="62"/>
      <c r="W735" s="62"/>
      <c r="X735" s="63"/>
    </row>
    <row r="736" spans="1:24" ht="14.4" x14ac:dyDescent="0.2">
      <c r="A736" s="47" t="s">
        <v>703</v>
      </c>
      <c r="B736" s="47" t="s">
        <v>704</v>
      </c>
      <c r="C736" s="74" t="str">
        <f t="shared" si="23"/>
        <v>21375108 CASA DE LA CULTURA DE PUNTARENAS</v>
      </c>
      <c r="D736" s="47" t="s">
        <v>685</v>
      </c>
      <c r="E736" s="47" t="s">
        <v>166</v>
      </c>
      <c r="F736" s="47" t="s">
        <v>167</v>
      </c>
      <c r="G736" s="46">
        <v>65863287</v>
      </c>
      <c r="H736" s="46">
        <v>65863287</v>
      </c>
      <c r="I736" s="46">
        <v>65863287</v>
      </c>
      <c r="J736" s="46">
        <v>0</v>
      </c>
      <c r="K736" s="46">
        <v>0</v>
      </c>
      <c r="L736" s="46">
        <v>0</v>
      </c>
      <c r="M736" s="46">
        <v>55886962.899999999</v>
      </c>
      <c r="N736" s="46">
        <v>55886962.899999999</v>
      </c>
      <c r="O736" s="46">
        <v>9976324.0999999996</v>
      </c>
      <c r="P736" s="78">
        <f t="shared" si="24"/>
        <v>0.84852981752945311</v>
      </c>
      <c r="Q736" s="61"/>
      <c r="R736" s="61"/>
      <c r="S736" s="62"/>
      <c r="T736" s="62"/>
      <c r="U736" s="62"/>
      <c r="V736" s="62"/>
      <c r="W736" s="62"/>
      <c r="X736" s="63"/>
    </row>
    <row r="737" spans="1:24" ht="14.4" x14ac:dyDescent="0.2">
      <c r="A737" s="47" t="s">
        <v>703</v>
      </c>
      <c r="B737" s="47" t="s">
        <v>704</v>
      </c>
      <c r="C737" s="74" t="str">
        <f t="shared" si="23"/>
        <v>21375108 CASA DE LA CULTURA DE PUNTARENAS</v>
      </c>
      <c r="D737" s="47" t="s">
        <v>685</v>
      </c>
      <c r="E737" s="47" t="s">
        <v>180</v>
      </c>
      <c r="F737" s="47" t="s">
        <v>181</v>
      </c>
      <c r="G737" s="46">
        <v>4053000</v>
      </c>
      <c r="H737" s="46">
        <v>4053000</v>
      </c>
      <c r="I737" s="46">
        <v>4053000</v>
      </c>
      <c r="J737" s="46">
        <v>0</v>
      </c>
      <c r="K737" s="46">
        <v>0</v>
      </c>
      <c r="L737" s="46">
        <v>0</v>
      </c>
      <c r="M737" s="46">
        <v>3817808.86</v>
      </c>
      <c r="N737" s="46">
        <v>3817808.86</v>
      </c>
      <c r="O737" s="46">
        <v>235191.14</v>
      </c>
      <c r="P737" s="78">
        <f t="shared" si="24"/>
        <v>0.94197109795213418</v>
      </c>
      <c r="Q737" s="61"/>
      <c r="R737" s="61"/>
      <c r="S737" s="62"/>
      <c r="T737" s="62"/>
      <c r="U737" s="62"/>
      <c r="V737" s="62"/>
      <c r="W737" s="62"/>
      <c r="X737" s="63"/>
    </row>
    <row r="738" spans="1:24" ht="14.4" x14ac:dyDescent="0.2">
      <c r="A738" s="47" t="s">
        <v>703</v>
      </c>
      <c r="B738" s="47" t="s">
        <v>704</v>
      </c>
      <c r="C738" s="74" t="str">
        <f t="shared" si="23"/>
        <v>21375108 CASA DE LA CULTURA DE PUNTARENAS</v>
      </c>
      <c r="D738" s="47" t="s">
        <v>685</v>
      </c>
      <c r="E738" s="47" t="s">
        <v>182</v>
      </c>
      <c r="F738" s="47" t="s">
        <v>183</v>
      </c>
      <c r="G738" s="46">
        <v>1207500</v>
      </c>
      <c r="H738" s="46">
        <v>1407500</v>
      </c>
      <c r="I738" s="46">
        <v>1407500</v>
      </c>
      <c r="J738" s="46">
        <v>0</v>
      </c>
      <c r="K738" s="46">
        <v>0</v>
      </c>
      <c r="L738" s="46">
        <v>0</v>
      </c>
      <c r="M738" s="46">
        <v>1366493</v>
      </c>
      <c r="N738" s="46">
        <v>1366493</v>
      </c>
      <c r="O738" s="46">
        <v>41007</v>
      </c>
      <c r="P738" s="78">
        <f t="shared" si="24"/>
        <v>0.9708653641207815</v>
      </c>
      <c r="Q738" s="61"/>
      <c r="R738" s="61"/>
      <c r="S738" s="62"/>
      <c r="T738" s="62"/>
      <c r="U738" s="62"/>
      <c r="V738" s="62"/>
      <c r="W738" s="62"/>
      <c r="X738" s="63"/>
    </row>
    <row r="739" spans="1:24" ht="14.4" x14ac:dyDescent="0.2">
      <c r="A739" s="47" t="s">
        <v>703</v>
      </c>
      <c r="B739" s="47" t="s">
        <v>704</v>
      </c>
      <c r="C739" s="74" t="str">
        <f t="shared" si="23"/>
        <v>21375108 CASA DE LA CULTURA DE PUNTARENAS</v>
      </c>
      <c r="D739" s="47" t="s">
        <v>685</v>
      </c>
      <c r="E739" s="47" t="s">
        <v>184</v>
      </c>
      <c r="F739" s="47" t="s">
        <v>185</v>
      </c>
      <c r="G739" s="46">
        <v>2163000</v>
      </c>
      <c r="H739" s="46">
        <v>2163000</v>
      </c>
      <c r="I739" s="46">
        <v>2163000</v>
      </c>
      <c r="J739" s="46">
        <v>0</v>
      </c>
      <c r="K739" s="46">
        <v>0</v>
      </c>
      <c r="L739" s="46">
        <v>0</v>
      </c>
      <c r="M739" s="46">
        <v>2036025</v>
      </c>
      <c r="N739" s="46">
        <v>2036025</v>
      </c>
      <c r="O739" s="46">
        <v>126975</v>
      </c>
      <c r="P739" s="78">
        <f t="shared" si="24"/>
        <v>0.94129680998613041</v>
      </c>
      <c r="Q739" s="61"/>
      <c r="R739" s="61"/>
      <c r="S739" s="62"/>
      <c r="T739" s="62"/>
      <c r="U739" s="62"/>
      <c r="V739" s="62"/>
      <c r="W739" s="62"/>
      <c r="X739" s="63"/>
    </row>
    <row r="740" spans="1:24" ht="14.4" x14ac:dyDescent="0.2">
      <c r="A740" s="47" t="s">
        <v>703</v>
      </c>
      <c r="B740" s="47" t="s">
        <v>704</v>
      </c>
      <c r="C740" s="74" t="str">
        <f t="shared" si="23"/>
        <v>21375108 CASA DE LA CULTURA DE PUNTARENAS</v>
      </c>
      <c r="D740" s="47" t="s">
        <v>685</v>
      </c>
      <c r="E740" s="47" t="s">
        <v>188</v>
      </c>
      <c r="F740" s="47" t="s">
        <v>189</v>
      </c>
      <c r="G740" s="46">
        <v>682500</v>
      </c>
      <c r="H740" s="46">
        <v>482500</v>
      </c>
      <c r="I740" s="46">
        <v>482500</v>
      </c>
      <c r="J740" s="46">
        <v>0</v>
      </c>
      <c r="K740" s="46">
        <v>0</v>
      </c>
      <c r="L740" s="46">
        <v>0</v>
      </c>
      <c r="M740" s="46">
        <v>415290.86</v>
      </c>
      <c r="N740" s="46">
        <v>415290.86</v>
      </c>
      <c r="O740" s="46">
        <v>67209.14</v>
      </c>
      <c r="P740" s="78">
        <f t="shared" si="24"/>
        <v>0.86070644559585485</v>
      </c>
      <c r="Q740" s="61"/>
      <c r="R740" s="61"/>
      <c r="S740" s="62"/>
      <c r="T740" s="62"/>
      <c r="U740" s="62"/>
      <c r="V740" s="62"/>
      <c r="W740" s="62"/>
      <c r="X740" s="63"/>
    </row>
    <row r="741" spans="1:24" ht="14.4" x14ac:dyDescent="0.2">
      <c r="A741" s="47" t="s">
        <v>703</v>
      </c>
      <c r="B741" s="47" t="s">
        <v>704</v>
      </c>
      <c r="C741" s="74" t="str">
        <f t="shared" si="23"/>
        <v>21375108 CASA DE LA CULTURA DE PUNTARENAS</v>
      </c>
      <c r="D741" s="47" t="s">
        <v>685</v>
      </c>
      <c r="E741" s="47" t="s">
        <v>192</v>
      </c>
      <c r="F741" s="47" t="s">
        <v>193</v>
      </c>
      <c r="G741" s="46">
        <v>1230000</v>
      </c>
      <c r="H741" s="46">
        <v>430000</v>
      </c>
      <c r="I741" s="46">
        <v>430000</v>
      </c>
      <c r="J741" s="46">
        <v>0</v>
      </c>
      <c r="K741" s="46">
        <v>0</v>
      </c>
      <c r="L741" s="46">
        <v>0</v>
      </c>
      <c r="M741" s="46">
        <v>300000</v>
      </c>
      <c r="N741" s="46">
        <v>300000</v>
      </c>
      <c r="O741" s="46">
        <v>130000</v>
      </c>
      <c r="P741" s="78">
        <f t="shared" si="24"/>
        <v>0.69767441860465118</v>
      </c>
      <c r="Q741" s="61"/>
      <c r="R741" s="61"/>
      <c r="S741" s="62"/>
      <c r="T741" s="62"/>
      <c r="U741" s="62"/>
      <c r="V741" s="62"/>
      <c r="W741" s="62"/>
      <c r="X741" s="63"/>
    </row>
    <row r="742" spans="1:24" ht="14.4" x14ac:dyDescent="0.2">
      <c r="A742" s="47" t="s">
        <v>703</v>
      </c>
      <c r="B742" s="47" t="s">
        <v>704</v>
      </c>
      <c r="C742" s="74" t="str">
        <f t="shared" si="23"/>
        <v>21375108 CASA DE LA CULTURA DE PUNTARENAS</v>
      </c>
      <c r="D742" s="47" t="s">
        <v>685</v>
      </c>
      <c r="E742" s="47" t="s">
        <v>194</v>
      </c>
      <c r="F742" s="47" t="s">
        <v>195</v>
      </c>
      <c r="G742" s="46">
        <v>70000</v>
      </c>
      <c r="H742" s="46">
        <v>70000</v>
      </c>
      <c r="I742" s="46">
        <v>70000</v>
      </c>
      <c r="J742" s="46">
        <v>0</v>
      </c>
      <c r="K742" s="46">
        <v>0</v>
      </c>
      <c r="L742" s="46">
        <v>0</v>
      </c>
      <c r="M742" s="46">
        <v>0</v>
      </c>
      <c r="N742" s="46">
        <v>0</v>
      </c>
      <c r="O742" s="46">
        <v>70000</v>
      </c>
      <c r="P742" s="78">
        <f t="shared" si="24"/>
        <v>0</v>
      </c>
      <c r="Q742" s="61"/>
      <c r="R742" s="61"/>
      <c r="S742" s="62"/>
      <c r="T742" s="62"/>
      <c r="U742" s="62"/>
      <c r="V742" s="62"/>
      <c r="W742" s="62"/>
      <c r="X742" s="63"/>
    </row>
    <row r="743" spans="1:24" ht="14.4" x14ac:dyDescent="0.2">
      <c r="A743" s="47" t="s">
        <v>703</v>
      </c>
      <c r="B743" s="47" t="s">
        <v>704</v>
      </c>
      <c r="C743" s="74" t="str">
        <f t="shared" si="23"/>
        <v>21375108 CASA DE LA CULTURA DE PUNTARENAS</v>
      </c>
      <c r="D743" s="47" t="s">
        <v>685</v>
      </c>
      <c r="E743" s="47" t="s">
        <v>198</v>
      </c>
      <c r="F743" s="47" t="s">
        <v>199</v>
      </c>
      <c r="G743" s="46">
        <v>800000</v>
      </c>
      <c r="H743" s="46">
        <v>0</v>
      </c>
      <c r="I743" s="46">
        <v>0</v>
      </c>
      <c r="J743" s="46">
        <v>0</v>
      </c>
      <c r="K743" s="46">
        <v>0</v>
      </c>
      <c r="L743" s="46">
        <v>0</v>
      </c>
      <c r="M743" s="46">
        <v>0</v>
      </c>
      <c r="N743" s="46">
        <v>0</v>
      </c>
      <c r="O743" s="46">
        <v>0</v>
      </c>
      <c r="P743" s="78">
        <f t="shared" si="24"/>
        <v>0</v>
      </c>
      <c r="Q743" s="61"/>
      <c r="R743" s="61"/>
      <c r="S743" s="62"/>
      <c r="T743" s="62"/>
      <c r="U743" s="62"/>
      <c r="V743" s="62"/>
      <c r="W743" s="62"/>
      <c r="X743" s="63"/>
    </row>
    <row r="744" spans="1:24" ht="14.4" x14ac:dyDescent="0.2">
      <c r="A744" s="47" t="s">
        <v>703</v>
      </c>
      <c r="B744" s="47" t="s">
        <v>704</v>
      </c>
      <c r="C744" s="74" t="str">
        <f t="shared" si="23"/>
        <v>21375108 CASA DE LA CULTURA DE PUNTARENAS</v>
      </c>
      <c r="D744" s="47" t="s">
        <v>685</v>
      </c>
      <c r="E744" s="47" t="s">
        <v>204</v>
      </c>
      <c r="F744" s="47" t="s">
        <v>205</v>
      </c>
      <c r="G744" s="46">
        <v>300000</v>
      </c>
      <c r="H744" s="46">
        <v>300000</v>
      </c>
      <c r="I744" s="46">
        <v>300000</v>
      </c>
      <c r="J744" s="46">
        <v>0</v>
      </c>
      <c r="K744" s="46">
        <v>0</v>
      </c>
      <c r="L744" s="46">
        <v>0</v>
      </c>
      <c r="M744" s="46">
        <v>300000</v>
      </c>
      <c r="N744" s="46">
        <v>300000</v>
      </c>
      <c r="O744" s="46">
        <v>0</v>
      </c>
      <c r="P744" s="78">
        <f t="shared" si="24"/>
        <v>1</v>
      </c>
      <c r="Q744" s="61"/>
      <c r="R744" s="61"/>
      <c r="S744" s="62"/>
      <c r="T744" s="62"/>
      <c r="U744" s="62"/>
      <c r="V744" s="62"/>
      <c r="W744" s="62"/>
      <c r="X744" s="63"/>
    </row>
    <row r="745" spans="1:24" ht="14.4" x14ac:dyDescent="0.2">
      <c r="A745" s="47" t="s">
        <v>703</v>
      </c>
      <c r="B745" s="47" t="s">
        <v>704</v>
      </c>
      <c r="C745" s="74" t="str">
        <f t="shared" si="23"/>
        <v>21375108 CASA DE LA CULTURA DE PUNTARENAS</v>
      </c>
      <c r="D745" s="47" t="s">
        <v>685</v>
      </c>
      <c r="E745" s="47" t="s">
        <v>206</v>
      </c>
      <c r="F745" s="47" t="s">
        <v>207</v>
      </c>
      <c r="G745" s="46">
        <v>60000</v>
      </c>
      <c r="H745" s="46">
        <v>60000</v>
      </c>
      <c r="I745" s="46">
        <v>60000</v>
      </c>
      <c r="J745" s="46">
        <v>0</v>
      </c>
      <c r="K745" s="46">
        <v>0</v>
      </c>
      <c r="L745" s="46">
        <v>0</v>
      </c>
      <c r="M745" s="46">
        <v>0</v>
      </c>
      <c r="N745" s="46">
        <v>0</v>
      </c>
      <c r="O745" s="46">
        <v>60000</v>
      </c>
      <c r="P745" s="78">
        <f t="shared" si="24"/>
        <v>0</v>
      </c>
      <c r="Q745" s="61"/>
      <c r="R745" s="61"/>
      <c r="S745" s="62"/>
      <c r="T745" s="62"/>
      <c r="U745" s="62"/>
      <c r="V745" s="62"/>
      <c r="W745" s="62"/>
      <c r="X745" s="63"/>
    </row>
    <row r="746" spans="1:24" ht="14.4" x14ac:dyDescent="0.2">
      <c r="A746" s="47" t="s">
        <v>703</v>
      </c>
      <c r="B746" s="47" t="s">
        <v>704</v>
      </c>
      <c r="C746" s="74" t="str">
        <f t="shared" si="23"/>
        <v>21375108 CASA DE LA CULTURA DE PUNTARENAS</v>
      </c>
      <c r="D746" s="47" t="s">
        <v>685</v>
      </c>
      <c r="E746" s="47" t="s">
        <v>208</v>
      </c>
      <c r="F746" s="47" t="s">
        <v>209</v>
      </c>
      <c r="G746" s="46">
        <v>54560000</v>
      </c>
      <c r="H746" s="46">
        <v>60560000</v>
      </c>
      <c r="I746" s="46">
        <v>60560000</v>
      </c>
      <c r="J746" s="46">
        <v>0</v>
      </c>
      <c r="K746" s="46">
        <v>0</v>
      </c>
      <c r="L746" s="46">
        <v>0</v>
      </c>
      <c r="M746" s="46">
        <v>50990601.039999999</v>
      </c>
      <c r="N746" s="46">
        <v>50990601.039999999</v>
      </c>
      <c r="O746" s="46">
        <v>9569398.9600000009</v>
      </c>
      <c r="P746" s="78">
        <f t="shared" si="24"/>
        <v>0.8419848256274769</v>
      </c>
      <c r="Q746" s="61"/>
      <c r="R746" s="61"/>
      <c r="S746" s="62"/>
      <c r="T746" s="62"/>
      <c r="U746" s="62"/>
      <c r="V746" s="62"/>
      <c r="W746" s="62"/>
      <c r="X746" s="63"/>
    </row>
    <row r="747" spans="1:24" ht="14.4" x14ac:dyDescent="0.2">
      <c r="A747" s="47" t="s">
        <v>703</v>
      </c>
      <c r="B747" s="47" t="s">
        <v>704</v>
      </c>
      <c r="C747" s="74" t="str">
        <f t="shared" si="23"/>
        <v>21375108 CASA DE LA CULTURA DE PUNTARENAS</v>
      </c>
      <c r="D747" s="47" t="s">
        <v>685</v>
      </c>
      <c r="E747" s="47" t="s">
        <v>220</v>
      </c>
      <c r="F747" s="47" t="s">
        <v>221</v>
      </c>
      <c r="G747" s="46">
        <v>40350000</v>
      </c>
      <c r="H747" s="46">
        <v>46350000</v>
      </c>
      <c r="I747" s="46">
        <v>46350000</v>
      </c>
      <c r="J747" s="46">
        <v>0</v>
      </c>
      <c r="K747" s="46">
        <v>0</v>
      </c>
      <c r="L747" s="46">
        <v>0</v>
      </c>
      <c r="M747" s="46">
        <v>39129779.039999999</v>
      </c>
      <c r="N747" s="46">
        <v>39129779.039999999</v>
      </c>
      <c r="O747" s="46">
        <v>7220220.96</v>
      </c>
      <c r="P747" s="78">
        <f t="shared" si="24"/>
        <v>0.84422392750809061</v>
      </c>
      <c r="Q747" s="61"/>
      <c r="R747" s="61"/>
      <c r="S747" s="62"/>
      <c r="T747" s="62"/>
      <c r="U747" s="62"/>
      <c r="V747" s="62"/>
      <c r="W747" s="62"/>
      <c r="X747" s="63"/>
    </row>
    <row r="748" spans="1:24" ht="14.4" x14ac:dyDescent="0.2">
      <c r="A748" s="47" t="s">
        <v>703</v>
      </c>
      <c r="B748" s="47" t="s">
        <v>704</v>
      </c>
      <c r="C748" s="74" t="str">
        <f t="shared" si="23"/>
        <v>21375108 CASA DE LA CULTURA DE PUNTARENAS</v>
      </c>
      <c r="D748" s="47" t="s">
        <v>685</v>
      </c>
      <c r="E748" s="47" t="s">
        <v>222</v>
      </c>
      <c r="F748" s="47" t="s">
        <v>223</v>
      </c>
      <c r="G748" s="46">
        <v>14210000</v>
      </c>
      <c r="H748" s="46">
        <v>14210000</v>
      </c>
      <c r="I748" s="46">
        <v>14210000</v>
      </c>
      <c r="J748" s="46">
        <v>0</v>
      </c>
      <c r="K748" s="46">
        <v>0</v>
      </c>
      <c r="L748" s="46">
        <v>0</v>
      </c>
      <c r="M748" s="46">
        <v>11860822</v>
      </c>
      <c r="N748" s="46">
        <v>11860822</v>
      </c>
      <c r="O748" s="46">
        <v>2349178</v>
      </c>
      <c r="P748" s="78">
        <f t="shared" si="24"/>
        <v>0.83468135116115416</v>
      </c>
      <c r="Q748" s="61"/>
      <c r="R748" s="61"/>
      <c r="S748" s="62"/>
      <c r="T748" s="62"/>
      <c r="U748" s="62"/>
      <c r="V748" s="62"/>
      <c r="W748" s="62"/>
      <c r="X748" s="63"/>
    </row>
    <row r="749" spans="1:24" ht="14.4" x14ac:dyDescent="0.2">
      <c r="A749" s="47" t="s">
        <v>703</v>
      </c>
      <c r="B749" s="47" t="s">
        <v>704</v>
      </c>
      <c r="C749" s="74" t="str">
        <f t="shared" si="23"/>
        <v>21375108 CASA DE LA CULTURA DE PUNTARENAS</v>
      </c>
      <c r="D749" s="47" t="s">
        <v>685</v>
      </c>
      <c r="E749" s="47" t="s">
        <v>224</v>
      </c>
      <c r="F749" s="47" t="s">
        <v>225</v>
      </c>
      <c r="G749" s="46">
        <v>130000</v>
      </c>
      <c r="H749" s="46">
        <v>130000</v>
      </c>
      <c r="I749" s="46">
        <v>130000</v>
      </c>
      <c r="J749" s="46">
        <v>0</v>
      </c>
      <c r="K749" s="46">
        <v>0</v>
      </c>
      <c r="L749" s="46">
        <v>0</v>
      </c>
      <c r="M749" s="46">
        <v>99400</v>
      </c>
      <c r="N749" s="46">
        <v>99400</v>
      </c>
      <c r="O749" s="46">
        <v>30600</v>
      </c>
      <c r="P749" s="78">
        <f t="shared" si="24"/>
        <v>0.76461538461538459</v>
      </c>
      <c r="Q749" s="61"/>
      <c r="R749" s="61"/>
      <c r="S749" s="62"/>
      <c r="T749" s="62"/>
      <c r="U749" s="62"/>
      <c r="V749" s="62"/>
      <c r="W749" s="62"/>
      <c r="X749" s="63"/>
    </row>
    <row r="750" spans="1:24" ht="14.4" x14ac:dyDescent="0.2">
      <c r="A750" s="47" t="s">
        <v>703</v>
      </c>
      <c r="B750" s="47" t="s">
        <v>704</v>
      </c>
      <c r="C750" s="74" t="str">
        <f t="shared" si="23"/>
        <v>21375108 CASA DE LA CULTURA DE PUNTARENAS</v>
      </c>
      <c r="D750" s="47" t="s">
        <v>685</v>
      </c>
      <c r="E750" s="47" t="s">
        <v>226</v>
      </c>
      <c r="F750" s="47" t="s">
        <v>227</v>
      </c>
      <c r="G750" s="46">
        <v>30000</v>
      </c>
      <c r="H750" s="46">
        <v>30000</v>
      </c>
      <c r="I750" s="46">
        <v>30000</v>
      </c>
      <c r="J750" s="46">
        <v>0</v>
      </c>
      <c r="K750" s="46">
        <v>0</v>
      </c>
      <c r="L750" s="46">
        <v>0</v>
      </c>
      <c r="M750" s="46">
        <v>27400</v>
      </c>
      <c r="N750" s="46">
        <v>27400</v>
      </c>
      <c r="O750" s="46">
        <v>2600</v>
      </c>
      <c r="P750" s="78">
        <f t="shared" si="24"/>
        <v>0.91333333333333333</v>
      </c>
      <c r="Q750" s="61"/>
      <c r="R750" s="61"/>
      <c r="S750" s="62"/>
      <c r="T750" s="62"/>
      <c r="U750" s="62"/>
      <c r="V750" s="62"/>
      <c r="W750" s="62"/>
      <c r="X750" s="63"/>
    </row>
    <row r="751" spans="1:24" ht="14.4" x14ac:dyDescent="0.2">
      <c r="A751" s="47" t="s">
        <v>703</v>
      </c>
      <c r="B751" s="47" t="s">
        <v>704</v>
      </c>
      <c r="C751" s="74" t="str">
        <f t="shared" si="23"/>
        <v>21375108 CASA DE LA CULTURA DE PUNTARENAS</v>
      </c>
      <c r="D751" s="47" t="s">
        <v>685</v>
      </c>
      <c r="E751" s="47" t="s">
        <v>228</v>
      </c>
      <c r="F751" s="47" t="s">
        <v>229</v>
      </c>
      <c r="G751" s="46">
        <v>100000</v>
      </c>
      <c r="H751" s="46">
        <v>100000</v>
      </c>
      <c r="I751" s="46">
        <v>100000</v>
      </c>
      <c r="J751" s="46">
        <v>0</v>
      </c>
      <c r="K751" s="46">
        <v>0</v>
      </c>
      <c r="L751" s="46">
        <v>0</v>
      </c>
      <c r="M751" s="46">
        <v>72000</v>
      </c>
      <c r="N751" s="46">
        <v>72000</v>
      </c>
      <c r="O751" s="46">
        <v>28000</v>
      </c>
      <c r="P751" s="78">
        <f t="shared" si="24"/>
        <v>0.72</v>
      </c>
      <c r="Q751" s="61"/>
      <c r="R751" s="61"/>
      <c r="S751" s="62"/>
      <c r="T751" s="62"/>
      <c r="U751" s="62"/>
      <c r="V751" s="62"/>
      <c r="W751" s="62"/>
      <c r="X751" s="63"/>
    </row>
    <row r="752" spans="1:24" ht="14.4" x14ac:dyDescent="0.2">
      <c r="A752" s="47" t="s">
        <v>703</v>
      </c>
      <c r="B752" s="47" t="s">
        <v>704</v>
      </c>
      <c r="C752" s="74" t="str">
        <f t="shared" si="23"/>
        <v>21375108 CASA DE LA CULTURA DE PUNTARENAS</v>
      </c>
      <c r="D752" s="47" t="s">
        <v>685</v>
      </c>
      <c r="E752" s="47" t="s">
        <v>234</v>
      </c>
      <c r="F752" s="47" t="s">
        <v>235</v>
      </c>
      <c r="G752" s="46">
        <v>5890287</v>
      </c>
      <c r="H752" s="46">
        <v>690287</v>
      </c>
      <c r="I752" s="46">
        <v>690287</v>
      </c>
      <c r="J752" s="46">
        <v>0</v>
      </c>
      <c r="K752" s="46">
        <v>0</v>
      </c>
      <c r="L752" s="46">
        <v>0</v>
      </c>
      <c r="M752" s="46">
        <v>679153</v>
      </c>
      <c r="N752" s="46">
        <v>679153</v>
      </c>
      <c r="O752" s="46">
        <v>11134</v>
      </c>
      <c r="P752" s="78">
        <f t="shared" si="24"/>
        <v>0.98387047706243924</v>
      </c>
      <c r="Q752" s="61"/>
      <c r="R752" s="61"/>
      <c r="S752" s="62"/>
      <c r="T752" s="62"/>
      <c r="U752" s="62"/>
      <c r="V752" s="62"/>
      <c r="W752" s="62"/>
      <c r="X752" s="63"/>
    </row>
    <row r="753" spans="1:24" ht="14.4" x14ac:dyDescent="0.2">
      <c r="A753" s="47" t="s">
        <v>703</v>
      </c>
      <c r="B753" s="47" t="s">
        <v>704</v>
      </c>
      <c r="C753" s="74" t="str">
        <f t="shared" si="23"/>
        <v>21375108 CASA DE LA CULTURA DE PUNTARENAS</v>
      </c>
      <c r="D753" s="47" t="s">
        <v>685</v>
      </c>
      <c r="E753" s="47" t="s">
        <v>236</v>
      </c>
      <c r="F753" s="47" t="s">
        <v>237</v>
      </c>
      <c r="G753" s="46">
        <v>5890287</v>
      </c>
      <c r="H753" s="46">
        <v>690287</v>
      </c>
      <c r="I753" s="46">
        <v>690287</v>
      </c>
      <c r="J753" s="46">
        <v>0</v>
      </c>
      <c r="K753" s="46">
        <v>0</v>
      </c>
      <c r="L753" s="46">
        <v>0</v>
      </c>
      <c r="M753" s="46">
        <v>679153</v>
      </c>
      <c r="N753" s="46">
        <v>679153</v>
      </c>
      <c r="O753" s="46">
        <v>11134</v>
      </c>
      <c r="P753" s="78">
        <f t="shared" si="24"/>
        <v>0.98387047706243924</v>
      </c>
      <c r="Q753" s="61"/>
      <c r="R753" s="61"/>
      <c r="S753" s="62"/>
      <c r="T753" s="62"/>
      <c r="U753" s="62"/>
      <c r="V753" s="62"/>
      <c r="W753" s="62"/>
      <c r="X753" s="63"/>
    </row>
    <row r="754" spans="1:24" ht="14.4" x14ac:dyDescent="0.2">
      <c r="A754" s="47" t="s">
        <v>703</v>
      </c>
      <c r="B754" s="47" t="s">
        <v>704</v>
      </c>
      <c r="C754" s="74" t="str">
        <f t="shared" si="23"/>
        <v>21375108 CASA DE LA CULTURA DE PUNTARENAS</v>
      </c>
      <c r="D754" s="47" t="s">
        <v>685</v>
      </c>
      <c r="E754" s="47" t="s">
        <v>278</v>
      </c>
      <c r="F754" s="47" t="s">
        <v>279</v>
      </c>
      <c r="G754" s="46">
        <v>1652574</v>
      </c>
      <c r="H754" s="46">
        <v>689800</v>
      </c>
      <c r="I754" s="46">
        <v>689800</v>
      </c>
      <c r="J754" s="46">
        <v>0</v>
      </c>
      <c r="K754" s="46">
        <v>0</v>
      </c>
      <c r="L754" s="46">
        <v>0</v>
      </c>
      <c r="M754" s="46">
        <v>550000</v>
      </c>
      <c r="N754" s="46">
        <v>550000</v>
      </c>
      <c r="O754" s="46">
        <v>139800</v>
      </c>
      <c r="P754" s="78">
        <f t="shared" si="24"/>
        <v>0.79733256016236587</v>
      </c>
      <c r="Q754" s="61"/>
      <c r="R754" s="61"/>
      <c r="S754" s="62"/>
      <c r="T754" s="62"/>
      <c r="U754" s="62"/>
      <c r="V754" s="62"/>
      <c r="W754" s="62"/>
      <c r="X754" s="63"/>
    </row>
    <row r="755" spans="1:24" ht="14.4" x14ac:dyDescent="0.2">
      <c r="A755" s="47" t="s">
        <v>703</v>
      </c>
      <c r="B755" s="47" t="s">
        <v>704</v>
      </c>
      <c r="C755" s="74" t="str">
        <f t="shared" si="23"/>
        <v>21375108 CASA DE LA CULTURA DE PUNTARENAS</v>
      </c>
      <c r="D755" s="47" t="s">
        <v>685</v>
      </c>
      <c r="E755" s="47" t="s">
        <v>280</v>
      </c>
      <c r="F755" s="47" t="s">
        <v>281</v>
      </c>
      <c r="G755" s="46">
        <v>350000</v>
      </c>
      <c r="H755" s="46">
        <v>100000</v>
      </c>
      <c r="I755" s="46">
        <v>100000</v>
      </c>
      <c r="J755" s="46">
        <v>0</v>
      </c>
      <c r="K755" s="46">
        <v>0</v>
      </c>
      <c r="L755" s="46">
        <v>0</v>
      </c>
      <c r="M755" s="46">
        <v>0</v>
      </c>
      <c r="N755" s="46">
        <v>0</v>
      </c>
      <c r="O755" s="46">
        <v>100000</v>
      </c>
      <c r="P755" s="78">
        <f t="shared" si="24"/>
        <v>0</v>
      </c>
      <c r="Q755" s="61"/>
      <c r="R755" s="61"/>
      <c r="S755" s="62"/>
      <c r="T755" s="62"/>
      <c r="U755" s="62"/>
      <c r="V755" s="62"/>
      <c r="W755" s="62"/>
      <c r="X755" s="63"/>
    </row>
    <row r="756" spans="1:24" ht="14.4" x14ac:dyDescent="0.2">
      <c r="A756" s="47" t="s">
        <v>703</v>
      </c>
      <c r="B756" s="47" t="s">
        <v>704</v>
      </c>
      <c r="C756" s="74" t="str">
        <f t="shared" si="23"/>
        <v>21375108 CASA DE LA CULTURA DE PUNTARENAS</v>
      </c>
      <c r="D756" s="47" t="s">
        <v>685</v>
      </c>
      <c r="E756" s="47" t="s">
        <v>282</v>
      </c>
      <c r="F756" s="47" t="s">
        <v>283</v>
      </c>
      <c r="G756" s="46">
        <v>100000</v>
      </c>
      <c r="H756" s="46">
        <v>100000</v>
      </c>
      <c r="I756" s="46">
        <v>100000</v>
      </c>
      <c r="J756" s="46">
        <v>0</v>
      </c>
      <c r="K756" s="46">
        <v>0</v>
      </c>
      <c r="L756" s="46">
        <v>0</v>
      </c>
      <c r="M756" s="46">
        <v>0</v>
      </c>
      <c r="N756" s="46">
        <v>0</v>
      </c>
      <c r="O756" s="46">
        <v>100000</v>
      </c>
      <c r="P756" s="78">
        <f t="shared" si="24"/>
        <v>0</v>
      </c>
      <c r="Q756" s="61"/>
      <c r="R756" s="61"/>
      <c r="S756" s="62"/>
      <c r="T756" s="62"/>
      <c r="U756" s="62"/>
      <c r="V756" s="62"/>
      <c r="W756" s="62"/>
      <c r="X756" s="63"/>
    </row>
    <row r="757" spans="1:24" ht="14.4" x14ac:dyDescent="0.2">
      <c r="A757" s="47" t="s">
        <v>703</v>
      </c>
      <c r="B757" s="47" t="s">
        <v>704</v>
      </c>
      <c r="C757" s="74" t="str">
        <f t="shared" si="23"/>
        <v>21375108 CASA DE LA CULTURA DE PUNTARENAS</v>
      </c>
      <c r="D757" s="47" t="s">
        <v>685</v>
      </c>
      <c r="E757" s="47" t="s">
        <v>284</v>
      </c>
      <c r="F757" s="47" t="s">
        <v>285</v>
      </c>
      <c r="G757" s="46">
        <v>50000</v>
      </c>
      <c r="H757" s="46">
        <v>0</v>
      </c>
      <c r="I757" s="46">
        <v>0</v>
      </c>
      <c r="J757" s="46">
        <v>0</v>
      </c>
      <c r="K757" s="46">
        <v>0</v>
      </c>
      <c r="L757" s="46">
        <v>0</v>
      </c>
      <c r="M757" s="46">
        <v>0</v>
      </c>
      <c r="N757" s="46">
        <v>0</v>
      </c>
      <c r="O757" s="46">
        <v>0</v>
      </c>
      <c r="P757" s="78">
        <f t="shared" si="24"/>
        <v>0</v>
      </c>
      <c r="Q757" s="61"/>
      <c r="R757" s="61"/>
      <c r="S757" s="62"/>
      <c r="T757" s="62"/>
      <c r="U757" s="62"/>
      <c r="V757" s="62"/>
      <c r="W757" s="62"/>
      <c r="X757" s="63"/>
    </row>
    <row r="758" spans="1:24" ht="14.4" x14ac:dyDescent="0.2">
      <c r="A758" s="47" t="s">
        <v>703</v>
      </c>
      <c r="B758" s="47" t="s">
        <v>704</v>
      </c>
      <c r="C758" s="74" t="str">
        <f t="shared" si="23"/>
        <v>21375108 CASA DE LA CULTURA DE PUNTARENAS</v>
      </c>
      <c r="D758" s="47" t="s">
        <v>685</v>
      </c>
      <c r="E758" s="47" t="s">
        <v>286</v>
      </c>
      <c r="F758" s="47" t="s">
        <v>287</v>
      </c>
      <c r="G758" s="46">
        <v>200000</v>
      </c>
      <c r="H758" s="46">
        <v>0</v>
      </c>
      <c r="I758" s="46">
        <v>0</v>
      </c>
      <c r="J758" s="46">
        <v>0</v>
      </c>
      <c r="K758" s="46">
        <v>0</v>
      </c>
      <c r="L758" s="46">
        <v>0</v>
      </c>
      <c r="M758" s="46">
        <v>0</v>
      </c>
      <c r="N758" s="46">
        <v>0</v>
      </c>
      <c r="O758" s="46">
        <v>0</v>
      </c>
      <c r="P758" s="78">
        <f t="shared" si="24"/>
        <v>0</v>
      </c>
      <c r="Q758" s="61"/>
      <c r="R758" s="61"/>
      <c r="S758" s="62"/>
      <c r="T758" s="62"/>
      <c r="U758" s="62"/>
      <c r="V758" s="62"/>
      <c r="W758" s="62"/>
      <c r="X758" s="63"/>
    </row>
    <row r="759" spans="1:24" ht="14.4" x14ac:dyDescent="0.2">
      <c r="A759" s="47" t="s">
        <v>703</v>
      </c>
      <c r="B759" s="47" t="s">
        <v>704</v>
      </c>
      <c r="C759" s="74" t="str">
        <f t="shared" si="23"/>
        <v>21375108 CASA DE LA CULTURA DE PUNTARENAS</v>
      </c>
      <c r="D759" s="47" t="s">
        <v>685</v>
      </c>
      <c r="E759" s="47" t="s">
        <v>296</v>
      </c>
      <c r="F759" s="47" t="s">
        <v>297</v>
      </c>
      <c r="G759" s="46">
        <v>300000</v>
      </c>
      <c r="H759" s="46">
        <v>100000</v>
      </c>
      <c r="I759" s="46">
        <v>100000</v>
      </c>
      <c r="J759" s="46">
        <v>0</v>
      </c>
      <c r="K759" s="46">
        <v>0</v>
      </c>
      <c r="L759" s="46">
        <v>0</v>
      </c>
      <c r="M759" s="46">
        <v>75000</v>
      </c>
      <c r="N759" s="46">
        <v>75000</v>
      </c>
      <c r="O759" s="46">
        <v>25000</v>
      </c>
      <c r="P759" s="78">
        <f t="shared" si="24"/>
        <v>0.75</v>
      </c>
      <c r="Q759" s="61"/>
      <c r="R759" s="61"/>
      <c r="S759" s="62"/>
      <c r="T759" s="62"/>
      <c r="U759" s="62"/>
      <c r="V759" s="62"/>
      <c r="W759" s="62"/>
      <c r="X759" s="63"/>
    </row>
    <row r="760" spans="1:24" ht="14.4" x14ac:dyDescent="0.2">
      <c r="A760" s="47" t="s">
        <v>703</v>
      </c>
      <c r="B760" s="47" t="s">
        <v>704</v>
      </c>
      <c r="C760" s="74" t="str">
        <f t="shared" si="23"/>
        <v>21375108 CASA DE LA CULTURA DE PUNTARENAS</v>
      </c>
      <c r="D760" s="47" t="s">
        <v>685</v>
      </c>
      <c r="E760" s="47" t="s">
        <v>304</v>
      </c>
      <c r="F760" s="47" t="s">
        <v>305</v>
      </c>
      <c r="G760" s="46">
        <v>200000</v>
      </c>
      <c r="H760" s="46">
        <v>0</v>
      </c>
      <c r="I760" s="46">
        <v>0</v>
      </c>
      <c r="J760" s="46">
        <v>0</v>
      </c>
      <c r="K760" s="46">
        <v>0</v>
      </c>
      <c r="L760" s="46">
        <v>0</v>
      </c>
      <c r="M760" s="46">
        <v>0</v>
      </c>
      <c r="N760" s="46">
        <v>0</v>
      </c>
      <c r="O760" s="46">
        <v>0</v>
      </c>
      <c r="P760" s="78">
        <f t="shared" si="24"/>
        <v>0</v>
      </c>
      <c r="Q760" s="61"/>
      <c r="R760" s="61"/>
      <c r="S760" s="62"/>
      <c r="T760" s="62"/>
      <c r="U760" s="62"/>
      <c r="V760" s="62"/>
      <c r="W760" s="62"/>
      <c r="X760" s="63"/>
    </row>
    <row r="761" spans="1:24" ht="14.4" x14ac:dyDescent="0.2">
      <c r="A761" s="47" t="s">
        <v>703</v>
      </c>
      <c r="B761" s="47" t="s">
        <v>704</v>
      </c>
      <c r="C761" s="74" t="str">
        <f t="shared" si="23"/>
        <v>21375108 CASA DE LA CULTURA DE PUNTARENAS</v>
      </c>
      <c r="D761" s="47" t="s">
        <v>685</v>
      </c>
      <c r="E761" s="47" t="s">
        <v>310</v>
      </c>
      <c r="F761" s="47" t="s">
        <v>311</v>
      </c>
      <c r="G761" s="46">
        <v>100000</v>
      </c>
      <c r="H761" s="46">
        <v>100000</v>
      </c>
      <c r="I761" s="46">
        <v>100000</v>
      </c>
      <c r="J761" s="46">
        <v>0</v>
      </c>
      <c r="K761" s="46">
        <v>0</v>
      </c>
      <c r="L761" s="46">
        <v>0</v>
      </c>
      <c r="M761" s="46">
        <v>75000</v>
      </c>
      <c r="N761" s="46">
        <v>75000</v>
      </c>
      <c r="O761" s="46">
        <v>25000</v>
      </c>
      <c r="P761" s="78">
        <f t="shared" si="24"/>
        <v>0.75</v>
      </c>
      <c r="Q761" s="61"/>
      <c r="R761" s="61"/>
      <c r="S761" s="62"/>
      <c r="T761" s="62"/>
      <c r="U761" s="62"/>
      <c r="V761" s="62"/>
      <c r="W761" s="62"/>
      <c r="X761" s="63"/>
    </row>
    <row r="762" spans="1:24" ht="14.4" x14ac:dyDescent="0.2">
      <c r="A762" s="47" t="s">
        <v>703</v>
      </c>
      <c r="B762" s="47" t="s">
        <v>704</v>
      </c>
      <c r="C762" s="75" t="str">
        <f t="shared" si="23"/>
        <v>21375108 CASA DE LA CULTURA DE PUNTARENAS</v>
      </c>
      <c r="D762" s="47" t="s">
        <v>685</v>
      </c>
      <c r="E762" s="47" t="s">
        <v>318</v>
      </c>
      <c r="F762" s="47" t="s">
        <v>319</v>
      </c>
      <c r="G762" s="46">
        <v>1002574</v>
      </c>
      <c r="H762" s="46">
        <v>489800</v>
      </c>
      <c r="I762" s="46">
        <v>489800</v>
      </c>
      <c r="J762" s="46">
        <v>0</v>
      </c>
      <c r="K762" s="46">
        <v>0</v>
      </c>
      <c r="L762" s="46">
        <v>0</v>
      </c>
      <c r="M762" s="46">
        <v>475000</v>
      </c>
      <c r="N762" s="46">
        <v>475000</v>
      </c>
      <c r="O762" s="46">
        <v>14800</v>
      </c>
      <c r="P762" s="78">
        <f t="shared" si="24"/>
        <v>0.96978358513679053</v>
      </c>
      <c r="Q762" s="61"/>
      <c r="R762" s="61"/>
      <c r="S762" s="62"/>
      <c r="T762" s="62"/>
      <c r="U762" s="62"/>
      <c r="V762" s="62"/>
      <c r="W762" s="62"/>
      <c r="X762" s="63"/>
    </row>
    <row r="763" spans="1:24" ht="14.4" x14ac:dyDescent="0.2">
      <c r="A763" s="47" t="s">
        <v>703</v>
      </c>
      <c r="B763" s="47" t="s">
        <v>704</v>
      </c>
      <c r="C763" s="74" t="str">
        <f t="shared" si="23"/>
        <v>21375108 CASA DE LA CULTURA DE PUNTARENAS</v>
      </c>
      <c r="D763" s="47" t="s">
        <v>685</v>
      </c>
      <c r="E763" s="47" t="s">
        <v>320</v>
      </c>
      <c r="F763" s="47" t="s">
        <v>321</v>
      </c>
      <c r="G763" s="46">
        <v>102574</v>
      </c>
      <c r="H763" s="46">
        <v>0</v>
      </c>
      <c r="I763" s="46">
        <v>0</v>
      </c>
      <c r="J763" s="46">
        <v>0</v>
      </c>
      <c r="K763" s="46">
        <v>0</v>
      </c>
      <c r="L763" s="46">
        <v>0</v>
      </c>
      <c r="M763" s="46">
        <v>0</v>
      </c>
      <c r="N763" s="46">
        <v>0</v>
      </c>
      <c r="O763" s="46">
        <v>0</v>
      </c>
      <c r="P763" s="78">
        <f t="shared" si="24"/>
        <v>0</v>
      </c>
      <c r="Q763" s="61"/>
      <c r="R763" s="61"/>
      <c r="S763" s="62"/>
      <c r="T763" s="62"/>
      <c r="U763" s="62"/>
      <c r="V763" s="62"/>
      <c r="W763" s="62"/>
      <c r="X763" s="63"/>
    </row>
    <row r="764" spans="1:24" ht="14.4" x14ac:dyDescent="0.2">
      <c r="A764" s="47" t="s">
        <v>703</v>
      </c>
      <c r="B764" s="47" t="s">
        <v>704</v>
      </c>
      <c r="C764" s="74" t="str">
        <f t="shared" si="23"/>
        <v>21375108 CASA DE LA CULTURA DE PUNTARENAS</v>
      </c>
      <c r="D764" s="47" t="s">
        <v>685</v>
      </c>
      <c r="E764" s="47" t="s">
        <v>324</v>
      </c>
      <c r="F764" s="47" t="s">
        <v>325</v>
      </c>
      <c r="G764" s="46">
        <v>100000</v>
      </c>
      <c r="H764" s="46">
        <v>0</v>
      </c>
      <c r="I764" s="46">
        <v>0</v>
      </c>
      <c r="J764" s="46">
        <v>0</v>
      </c>
      <c r="K764" s="46">
        <v>0</v>
      </c>
      <c r="L764" s="46">
        <v>0</v>
      </c>
      <c r="M764" s="46">
        <v>0</v>
      </c>
      <c r="N764" s="46">
        <v>0</v>
      </c>
      <c r="O764" s="46">
        <v>0</v>
      </c>
      <c r="P764" s="78">
        <f t="shared" si="24"/>
        <v>0</v>
      </c>
      <c r="Q764" s="61"/>
      <c r="R764" s="61"/>
      <c r="S764" s="62"/>
      <c r="T764" s="62"/>
      <c r="U764" s="62"/>
      <c r="V764" s="62"/>
      <c r="W764" s="62"/>
      <c r="X764" s="63"/>
    </row>
    <row r="765" spans="1:24" ht="14.4" x14ac:dyDescent="0.2">
      <c r="A765" s="47" t="s">
        <v>703</v>
      </c>
      <c r="B765" s="47" t="s">
        <v>704</v>
      </c>
      <c r="C765" s="74" t="str">
        <f t="shared" si="23"/>
        <v>21375108 CASA DE LA CULTURA DE PUNTARENAS</v>
      </c>
      <c r="D765" s="47" t="s">
        <v>685</v>
      </c>
      <c r="E765" s="47" t="s">
        <v>326</v>
      </c>
      <c r="F765" s="47" t="s">
        <v>327</v>
      </c>
      <c r="G765" s="46">
        <v>300000</v>
      </c>
      <c r="H765" s="46">
        <v>0</v>
      </c>
      <c r="I765" s="46">
        <v>0</v>
      </c>
      <c r="J765" s="46">
        <v>0</v>
      </c>
      <c r="K765" s="46">
        <v>0</v>
      </c>
      <c r="L765" s="46">
        <v>0</v>
      </c>
      <c r="M765" s="46">
        <v>0</v>
      </c>
      <c r="N765" s="46">
        <v>0</v>
      </c>
      <c r="O765" s="46">
        <v>0</v>
      </c>
      <c r="P765" s="78">
        <f t="shared" si="24"/>
        <v>0</v>
      </c>
      <c r="Q765" s="61"/>
      <c r="R765" s="61"/>
      <c r="S765" s="62"/>
      <c r="T765" s="62"/>
      <c r="U765" s="62"/>
      <c r="V765" s="62"/>
      <c r="W765" s="62"/>
      <c r="X765" s="63"/>
    </row>
    <row r="766" spans="1:24" ht="14.4" x14ac:dyDescent="0.2">
      <c r="A766" s="47" t="s">
        <v>703</v>
      </c>
      <c r="B766" s="47" t="s">
        <v>704</v>
      </c>
      <c r="C766" s="74" t="str">
        <f t="shared" si="23"/>
        <v>21375108 CASA DE LA CULTURA DE PUNTARENAS</v>
      </c>
      <c r="D766" s="47" t="s">
        <v>685</v>
      </c>
      <c r="E766" s="47" t="s">
        <v>328</v>
      </c>
      <c r="F766" s="47" t="s">
        <v>329</v>
      </c>
      <c r="G766" s="46">
        <v>400000</v>
      </c>
      <c r="H766" s="46">
        <v>400000</v>
      </c>
      <c r="I766" s="46">
        <v>400000</v>
      </c>
      <c r="J766" s="46">
        <v>0</v>
      </c>
      <c r="K766" s="46">
        <v>0</v>
      </c>
      <c r="L766" s="46">
        <v>0</v>
      </c>
      <c r="M766" s="46">
        <v>400000</v>
      </c>
      <c r="N766" s="46">
        <v>400000</v>
      </c>
      <c r="O766" s="46">
        <v>0</v>
      </c>
      <c r="P766" s="78">
        <f t="shared" si="24"/>
        <v>1</v>
      </c>
      <c r="Q766" s="61"/>
      <c r="R766" s="61"/>
      <c r="S766" s="62"/>
      <c r="T766" s="62"/>
      <c r="U766" s="62"/>
      <c r="V766" s="62"/>
      <c r="W766" s="62"/>
      <c r="X766" s="63"/>
    </row>
    <row r="767" spans="1:24" ht="14.4" x14ac:dyDescent="0.2">
      <c r="A767" s="47" t="s">
        <v>703</v>
      </c>
      <c r="B767" s="47" t="s">
        <v>704</v>
      </c>
      <c r="C767" s="74" t="str">
        <f t="shared" si="23"/>
        <v>21375108 CASA DE LA CULTURA DE PUNTARENAS</v>
      </c>
      <c r="D767" s="47" t="s">
        <v>685</v>
      </c>
      <c r="E767" s="47" t="s">
        <v>330</v>
      </c>
      <c r="F767" s="47" t="s">
        <v>331</v>
      </c>
      <c r="G767" s="46">
        <v>100000</v>
      </c>
      <c r="H767" s="46">
        <v>89800</v>
      </c>
      <c r="I767" s="46">
        <v>89800</v>
      </c>
      <c r="J767" s="46">
        <v>0</v>
      </c>
      <c r="K767" s="46">
        <v>0</v>
      </c>
      <c r="L767" s="46">
        <v>0</v>
      </c>
      <c r="M767" s="46">
        <v>75000</v>
      </c>
      <c r="N767" s="46">
        <v>75000</v>
      </c>
      <c r="O767" s="46">
        <v>14800</v>
      </c>
      <c r="P767" s="78">
        <f t="shared" si="24"/>
        <v>0.83518930957683746</v>
      </c>
      <c r="Q767" s="61"/>
      <c r="R767" s="61"/>
      <c r="S767" s="62"/>
      <c r="T767" s="62"/>
      <c r="U767" s="62"/>
      <c r="V767" s="62"/>
      <c r="W767" s="62"/>
      <c r="X767" s="63"/>
    </row>
    <row r="768" spans="1:24" ht="14.4" x14ac:dyDescent="0.2">
      <c r="A768" s="47" t="s">
        <v>703</v>
      </c>
      <c r="B768" s="47" t="s">
        <v>704</v>
      </c>
      <c r="C768" s="74" t="str">
        <f t="shared" si="23"/>
        <v>21375108 CASA DE LA CULTURA DE PUNTARENAS</v>
      </c>
      <c r="D768" s="47" t="s">
        <v>685</v>
      </c>
      <c r="E768" s="47" t="s">
        <v>372</v>
      </c>
      <c r="F768" s="47" t="s">
        <v>373</v>
      </c>
      <c r="G768" s="46">
        <v>1432253</v>
      </c>
      <c r="H768" s="46">
        <v>1395127</v>
      </c>
      <c r="I768" s="46">
        <v>1395127</v>
      </c>
      <c r="J768" s="46">
        <v>0</v>
      </c>
      <c r="K768" s="46">
        <v>0</v>
      </c>
      <c r="L768" s="46">
        <v>0</v>
      </c>
      <c r="M768" s="46">
        <v>755937.79</v>
      </c>
      <c r="N768" s="46">
        <v>755937.79</v>
      </c>
      <c r="O768" s="46">
        <v>639189.21</v>
      </c>
      <c r="P768" s="78">
        <f t="shared" si="24"/>
        <v>0.54184155994400518</v>
      </c>
      <c r="Q768" s="61"/>
      <c r="R768" s="61"/>
      <c r="S768" s="62"/>
      <c r="T768" s="62"/>
      <c r="U768" s="62"/>
      <c r="V768" s="62"/>
      <c r="W768" s="62"/>
      <c r="X768" s="63"/>
    </row>
    <row r="769" spans="1:24" ht="14.4" x14ac:dyDescent="0.2">
      <c r="A769" s="47" t="s">
        <v>703</v>
      </c>
      <c r="B769" s="47" t="s">
        <v>704</v>
      </c>
      <c r="C769" s="74" t="str">
        <f t="shared" si="23"/>
        <v>21375108 CASA DE LA CULTURA DE PUNTARENAS</v>
      </c>
      <c r="D769" s="47" t="s">
        <v>685</v>
      </c>
      <c r="E769" s="47" t="s">
        <v>374</v>
      </c>
      <c r="F769" s="47" t="s">
        <v>375</v>
      </c>
      <c r="G769" s="46">
        <v>932253</v>
      </c>
      <c r="H769" s="46">
        <v>895127</v>
      </c>
      <c r="I769" s="46">
        <v>895127</v>
      </c>
      <c r="J769" s="46">
        <v>0</v>
      </c>
      <c r="K769" s="46">
        <v>0</v>
      </c>
      <c r="L769" s="46">
        <v>0</v>
      </c>
      <c r="M769" s="46">
        <v>755937.79</v>
      </c>
      <c r="N769" s="46">
        <v>755937.79</v>
      </c>
      <c r="O769" s="46">
        <v>139189.21</v>
      </c>
      <c r="P769" s="78">
        <f t="shared" si="24"/>
        <v>0.8445033944903908</v>
      </c>
      <c r="Q769" s="61"/>
      <c r="R769" s="61"/>
      <c r="S769" s="62"/>
      <c r="T769" s="62"/>
      <c r="U769" s="62"/>
      <c r="V769" s="62"/>
      <c r="W769" s="62"/>
      <c r="X769" s="63"/>
    </row>
    <row r="770" spans="1:24" ht="14.4" x14ac:dyDescent="0.2">
      <c r="A770" s="47" t="s">
        <v>703</v>
      </c>
      <c r="B770" s="47" t="s">
        <v>704</v>
      </c>
      <c r="C770" s="74" t="str">
        <f t="shared" si="23"/>
        <v>21375108 CASA DE LA CULTURA DE PUNTARENAS</v>
      </c>
      <c r="D770" s="47" t="s">
        <v>685</v>
      </c>
      <c r="E770" s="47" t="s">
        <v>385</v>
      </c>
      <c r="F770" s="47" t="s">
        <v>377</v>
      </c>
      <c r="G770" s="46">
        <v>804196</v>
      </c>
      <c r="H770" s="46">
        <v>772170</v>
      </c>
      <c r="I770" s="46">
        <v>772170</v>
      </c>
      <c r="J770" s="46">
        <v>0</v>
      </c>
      <c r="K770" s="46">
        <v>0</v>
      </c>
      <c r="L770" s="46">
        <v>0</v>
      </c>
      <c r="M770" s="46">
        <v>652100.17000000004</v>
      </c>
      <c r="N770" s="46">
        <v>652100.17000000004</v>
      </c>
      <c r="O770" s="46">
        <v>120069.83</v>
      </c>
      <c r="P770" s="78">
        <f t="shared" si="24"/>
        <v>0.84450337360943839</v>
      </c>
      <c r="Q770" s="61"/>
      <c r="R770" s="61"/>
      <c r="S770" s="62"/>
      <c r="T770" s="62"/>
      <c r="U770" s="62"/>
      <c r="V770" s="62"/>
      <c r="W770" s="62"/>
      <c r="X770" s="63"/>
    </row>
    <row r="771" spans="1:24" ht="14.4" x14ac:dyDescent="0.2">
      <c r="A771" s="47" t="s">
        <v>703</v>
      </c>
      <c r="B771" s="47" t="s">
        <v>704</v>
      </c>
      <c r="C771" s="74" t="str">
        <f t="shared" si="23"/>
        <v>21375108 CASA DE LA CULTURA DE PUNTARENAS</v>
      </c>
      <c r="D771" s="47" t="s">
        <v>685</v>
      </c>
      <c r="E771" s="47" t="s">
        <v>406</v>
      </c>
      <c r="F771" s="47" t="s">
        <v>398</v>
      </c>
      <c r="G771" s="46">
        <v>128057</v>
      </c>
      <c r="H771" s="46">
        <v>122957</v>
      </c>
      <c r="I771" s="46">
        <v>122957</v>
      </c>
      <c r="J771" s="46">
        <v>0</v>
      </c>
      <c r="K771" s="46">
        <v>0</v>
      </c>
      <c r="L771" s="46">
        <v>0</v>
      </c>
      <c r="M771" s="46">
        <v>103837.62</v>
      </c>
      <c r="N771" s="46">
        <v>103837.62</v>
      </c>
      <c r="O771" s="46">
        <v>19119.38</v>
      </c>
      <c r="P771" s="78">
        <f t="shared" si="24"/>
        <v>0.84450352562277864</v>
      </c>
      <c r="Q771" s="61"/>
      <c r="R771" s="61"/>
      <c r="S771" s="62"/>
      <c r="T771" s="62"/>
      <c r="U771" s="62"/>
      <c r="V771" s="62"/>
      <c r="W771" s="62"/>
      <c r="X771" s="63"/>
    </row>
    <row r="772" spans="1:24" ht="14.4" x14ac:dyDescent="0.2">
      <c r="A772" s="47" t="s">
        <v>703</v>
      </c>
      <c r="B772" s="47" t="s">
        <v>704</v>
      </c>
      <c r="C772" s="75" t="str">
        <f t="shared" si="23"/>
        <v>21375108 CASA DE LA CULTURA DE PUNTARENAS</v>
      </c>
      <c r="D772" s="47" t="s">
        <v>685</v>
      </c>
      <c r="E772" s="47" t="s">
        <v>608</v>
      </c>
      <c r="F772" s="47" t="s">
        <v>609</v>
      </c>
      <c r="G772" s="46">
        <v>500000</v>
      </c>
      <c r="H772" s="46">
        <v>500000</v>
      </c>
      <c r="I772" s="46">
        <v>500000</v>
      </c>
      <c r="J772" s="46">
        <v>0</v>
      </c>
      <c r="K772" s="46">
        <v>0</v>
      </c>
      <c r="L772" s="46">
        <v>0</v>
      </c>
      <c r="M772" s="46">
        <v>0</v>
      </c>
      <c r="N772" s="46">
        <v>0</v>
      </c>
      <c r="O772" s="46">
        <v>500000</v>
      </c>
      <c r="P772" s="80">
        <f t="shared" si="24"/>
        <v>0</v>
      </c>
      <c r="Q772" s="61"/>
      <c r="R772" s="61"/>
      <c r="S772" s="62"/>
      <c r="T772" s="62"/>
      <c r="U772" s="62"/>
      <c r="V772" s="62"/>
      <c r="W772" s="62"/>
      <c r="X772" s="63"/>
    </row>
    <row r="773" spans="1:24" ht="14.4" x14ac:dyDescent="0.2">
      <c r="A773" s="47" t="s">
        <v>703</v>
      </c>
      <c r="B773" s="47" t="s">
        <v>704</v>
      </c>
      <c r="C773" s="74" t="str">
        <f t="shared" si="23"/>
        <v>21375108 CASA DE LA CULTURA DE PUNTARENAS</v>
      </c>
      <c r="D773" s="47" t="s">
        <v>685</v>
      </c>
      <c r="E773" s="47" t="s">
        <v>612</v>
      </c>
      <c r="F773" s="47" t="s">
        <v>613</v>
      </c>
      <c r="G773" s="46">
        <v>500000</v>
      </c>
      <c r="H773" s="46">
        <v>500000</v>
      </c>
      <c r="I773" s="46">
        <v>500000</v>
      </c>
      <c r="J773" s="46">
        <v>0</v>
      </c>
      <c r="K773" s="46">
        <v>0</v>
      </c>
      <c r="L773" s="46">
        <v>0</v>
      </c>
      <c r="M773" s="46">
        <v>0</v>
      </c>
      <c r="N773" s="46">
        <v>0</v>
      </c>
      <c r="O773" s="46">
        <v>500000</v>
      </c>
      <c r="P773" s="79">
        <f t="shared" si="24"/>
        <v>0</v>
      </c>
      <c r="Q773" s="61"/>
      <c r="R773" s="61"/>
      <c r="S773" s="62"/>
      <c r="T773" s="62"/>
      <c r="U773" s="62"/>
      <c r="V773" s="62"/>
      <c r="W773" s="62"/>
      <c r="X773" s="63"/>
    </row>
    <row r="774" spans="1:24" ht="14.4" x14ac:dyDescent="0.2">
      <c r="A774" s="47" t="s">
        <v>703</v>
      </c>
      <c r="B774" s="47" t="s">
        <v>704</v>
      </c>
      <c r="C774" s="74" t="str">
        <f t="shared" ref="C774:C837" si="25">+CONCATENATE(A774," ",B774)</f>
        <v>21375108 CASA DE LA CULTURA DE PUNTARENAS</v>
      </c>
      <c r="D774" s="47" t="s">
        <v>689</v>
      </c>
      <c r="E774" s="47" t="s">
        <v>336</v>
      </c>
      <c r="F774" s="47" t="s">
        <v>337</v>
      </c>
      <c r="G774" s="46">
        <v>18000000</v>
      </c>
      <c r="H774" s="46">
        <v>18000000</v>
      </c>
      <c r="I774" s="46">
        <v>18000000</v>
      </c>
      <c r="J774" s="46">
        <v>0</v>
      </c>
      <c r="K774" s="46">
        <v>0</v>
      </c>
      <c r="L774" s="46">
        <v>0</v>
      </c>
      <c r="M774" s="46">
        <v>15432466.5</v>
      </c>
      <c r="N774" s="46">
        <v>15432466.5</v>
      </c>
      <c r="O774" s="46">
        <v>2567533.5</v>
      </c>
      <c r="P774" s="78">
        <f t="shared" ref="P774:P837" si="26">+IFERROR(M774/H774,0)</f>
        <v>0.85735925000000002</v>
      </c>
      <c r="Q774" s="61"/>
      <c r="R774" s="61"/>
      <c r="S774" s="62"/>
      <c r="T774" s="62"/>
      <c r="U774" s="62"/>
      <c r="V774" s="62"/>
      <c r="W774" s="62"/>
      <c r="X774" s="63"/>
    </row>
    <row r="775" spans="1:24" ht="14.4" x14ac:dyDescent="0.2">
      <c r="A775" s="47" t="s">
        <v>703</v>
      </c>
      <c r="B775" s="47" t="s">
        <v>704</v>
      </c>
      <c r="C775" s="74" t="str">
        <f t="shared" si="25"/>
        <v>21375108 CASA DE LA CULTURA DE PUNTARENAS</v>
      </c>
      <c r="D775" s="47" t="s">
        <v>689</v>
      </c>
      <c r="E775" s="47" t="s">
        <v>338</v>
      </c>
      <c r="F775" s="47" t="s">
        <v>339</v>
      </c>
      <c r="G775" s="46">
        <v>18000000</v>
      </c>
      <c r="H775" s="46">
        <v>18000000</v>
      </c>
      <c r="I775" s="46">
        <v>18000000</v>
      </c>
      <c r="J775" s="46">
        <v>0</v>
      </c>
      <c r="K775" s="46">
        <v>0</v>
      </c>
      <c r="L775" s="46">
        <v>0</v>
      </c>
      <c r="M775" s="46">
        <v>15432466.5</v>
      </c>
      <c r="N775" s="46">
        <v>15432466.5</v>
      </c>
      <c r="O775" s="46">
        <v>2567533.5</v>
      </c>
      <c r="P775" s="78">
        <f t="shared" si="26"/>
        <v>0.85735925000000002</v>
      </c>
      <c r="Q775" s="61"/>
      <c r="R775" s="61"/>
      <c r="S775" s="62"/>
      <c r="T775" s="62"/>
      <c r="U775" s="62"/>
      <c r="V775" s="62"/>
      <c r="W775" s="62"/>
      <c r="X775" s="63"/>
    </row>
    <row r="776" spans="1:24" ht="14.4" x14ac:dyDescent="0.2">
      <c r="A776" s="47" t="s">
        <v>703</v>
      </c>
      <c r="B776" s="47" t="s">
        <v>704</v>
      </c>
      <c r="C776" s="74" t="str">
        <f t="shared" si="25"/>
        <v>21375108 CASA DE LA CULTURA DE PUNTARENAS</v>
      </c>
      <c r="D776" s="47" t="s">
        <v>689</v>
      </c>
      <c r="E776" s="47" t="s">
        <v>344</v>
      </c>
      <c r="F776" s="47" t="s">
        <v>345</v>
      </c>
      <c r="G776" s="46">
        <v>16000000</v>
      </c>
      <c r="H776" s="46">
        <v>16000000</v>
      </c>
      <c r="I776" s="46">
        <v>16000000</v>
      </c>
      <c r="J776" s="46">
        <v>0</v>
      </c>
      <c r="K776" s="46">
        <v>0</v>
      </c>
      <c r="L776" s="46">
        <v>0</v>
      </c>
      <c r="M776" s="46">
        <v>15432466.5</v>
      </c>
      <c r="N776" s="46">
        <v>15432466.5</v>
      </c>
      <c r="O776" s="46">
        <v>567533.5</v>
      </c>
      <c r="P776" s="78">
        <f t="shared" si="26"/>
        <v>0.96452915625000002</v>
      </c>
      <c r="Q776" s="61"/>
      <c r="R776" s="61"/>
      <c r="S776" s="62"/>
      <c r="T776" s="62"/>
      <c r="U776" s="62"/>
      <c r="V776" s="62"/>
      <c r="W776" s="62"/>
      <c r="X776" s="63"/>
    </row>
    <row r="777" spans="1:24" ht="14.4" x14ac:dyDescent="0.2">
      <c r="A777" s="47" t="s">
        <v>703</v>
      </c>
      <c r="B777" s="47" t="s">
        <v>704</v>
      </c>
      <c r="C777" s="86" t="str">
        <f t="shared" si="25"/>
        <v>21375108 CASA DE LA CULTURA DE PUNTARENAS</v>
      </c>
      <c r="D777" s="47" t="s">
        <v>689</v>
      </c>
      <c r="E777" s="47" t="s">
        <v>350</v>
      </c>
      <c r="F777" s="47" t="s">
        <v>351</v>
      </c>
      <c r="G777" s="46">
        <v>2000000</v>
      </c>
      <c r="H777" s="46">
        <v>2000000</v>
      </c>
      <c r="I777" s="46">
        <v>2000000</v>
      </c>
      <c r="J777" s="46">
        <v>0</v>
      </c>
      <c r="K777" s="46">
        <v>0</v>
      </c>
      <c r="L777" s="46">
        <v>0</v>
      </c>
      <c r="M777" s="46">
        <v>0</v>
      </c>
      <c r="N777" s="46">
        <v>0</v>
      </c>
      <c r="O777" s="46">
        <v>2000000</v>
      </c>
      <c r="P777" s="87">
        <f t="shared" si="26"/>
        <v>0</v>
      </c>
      <c r="Q777" s="61"/>
      <c r="R777" s="61"/>
      <c r="S777" s="62"/>
      <c r="T777" s="62"/>
      <c r="U777" s="62"/>
      <c r="V777" s="62"/>
      <c r="W777" s="62"/>
      <c r="X777" s="63"/>
    </row>
    <row r="778" spans="1:24" ht="14.4" x14ac:dyDescent="0.2">
      <c r="A778" s="100" t="s">
        <v>705</v>
      </c>
      <c r="B778" s="100" t="s">
        <v>706</v>
      </c>
      <c r="C778" s="98" t="str">
        <f t="shared" si="25"/>
        <v>21375300 DIRECCIÓN DE GESTIÓN SOCIOCULTURAL</v>
      </c>
      <c r="D778" s="100" t="s">
        <v>685</v>
      </c>
      <c r="E778" s="100" t="s">
        <v>686</v>
      </c>
      <c r="F778" s="100" t="s">
        <v>686</v>
      </c>
      <c r="G778" s="101">
        <v>2469432468</v>
      </c>
      <c r="H778" s="101">
        <v>2429739222</v>
      </c>
      <c r="I778" s="46">
        <v>2429739222</v>
      </c>
      <c r="J778" s="46">
        <v>0</v>
      </c>
      <c r="K778" s="46">
        <v>1003734.48</v>
      </c>
      <c r="L778" s="46">
        <v>0</v>
      </c>
      <c r="M778" s="101">
        <v>2125184883.23</v>
      </c>
      <c r="N778" s="101">
        <v>2095071629.4200001</v>
      </c>
      <c r="O778" s="101">
        <v>303550604.29000002</v>
      </c>
      <c r="P778" s="94">
        <f t="shared" si="26"/>
        <v>0.87465554491921516</v>
      </c>
      <c r="Q778" s="61"/>
      <c r="R778" s="61"/>
      <c r="S778" s="62"/>
      <c r="T778" s="62"/>
      <c r="U778" s="62"/>
      <c r="V778" s="62"/>
      <c r="W778" s="62"/>
      <c r="X778" s="63"/>
    </row>
    <row r="779" spans="1:24" ht="14.4" x14ac:dyDescent="0.2">
      <c r="A779" s="47" t="s">
        <v>705</v>
      </c>
      <c r="B779" s="47" t="s">
        <v>706</v>
      </c>
      <c r="C779" s="91" t="str">
        <f t="shared" si="25"/>
        <v>21375300 DIRECCIÓN DE GESTIÓN SOCIOCULTURAL</v>
      </c>
      <c r="D779" s="47" t="s">
        <v>685</v>
      </c>
      <c r="E779" s="47" t="s">
        <v>10</v>
      </c>
      <c r="F779" s="47" t="s">
        <v>11</v>
      </c>
      <c r="G779" s="46">
        <v>952863293</v>
      </c>
      <c r="H779" s="46">
        <v>911164600</v>
      </c>
      <c r="I779" s="46">
        <v>911164600</v>
      </c>
      <c r="J779" s="46">
        <v>0</v>
      </c>
      <c r="K779" s="46">
        <v>0</v>
      </c>
      <c r="L779" s="46">
        <v>0</v>
      </c>
      <c r="M779" s="46">
        <v>830116821.27999997</v>
      </c>
      <c r="N779" s="46">
        <v>830116821.27999997</v>
      </c>
      <c r="O779" s="46">
        <v>81047778.719999999</v>
      </c>
      <c r="P779" s="92">
        <f t="shared" si="26"/>
        <v>0.9110503429127953</v>
      </c>
      <c r="Q779" s="61"/>
      <c r="R779" s="61"/>
      <c r="S779" s="62"/>
      <c r="T779" s="62"/>
      <c r="U779" s="62"/>
      <c r="V779" s="62"/>
      <c r="W779" s="62"/>
      <c r="X779" s="63"/>
    </row>
    <row r="780" spans="1:24" ht="14.4" x14ac:dyDescent="0.2">
      <c r="A780" s="47" t="s">
        <v>705</v>
      </c>
      <c r="B780" s="47" t="s">
        <v>706</v>
      </c>
      <c r="C780" s="74" t="str">
        <f t="shared" si="25"/>
        <v>21375300 DIRECCIÓN DE GESTIÓN SOCIOCULTURAL</v>
      </c>
      <c r="D780" s="47" t="s">
        <v>685</v>
      </c>
      <c r="E780" s="47" t="s">
        <v>12</v>
      </c>
      <c r="F780" s="47" t="s">
        <v>13</v>
      </c>
      <c r="G780" s="46">
        <v>504055512</v>
      </c>
      <c r="H780" s="46">
        <v>467587410</v>
      </c>
      <c r="I780" s="46">
        <v>467587410</v>
      </c>
      <c r="J780" s="46">
        <v>0</v>
      </c>
      <c r="K780" s="46">
        <v>0</v>
      </c>
      <c r="L780" s="46">
        <v>0</v>
      </c>
      <c r="M780" s="46">
        <v>426606153.79000002</v>
      </c>
      <c r="N780" s="46">
        <v>426606153.79000002</v>
      </c>
      <c r="O780" s="46">
        <v>40981256.210000001</v>
      </c>
      <c r="P780" s="78">
        <f t="shared" si="26"/>
        <v>0.91235594600376435</v>
      </c>
      <c r="Q780" s="61"/>
      <c r="R780" s="61"/>
      <c r="S780" s="62"/>
      <c r="T780" s="62"/>
      <c r="U780" s="62"/>
      <c r="V780" s="62"/>
      <c r="W780" s="62"/>
      <c r="X780" s="63"/>
    </row>
    <row r="781" spans="1:24" ht="14.4" x14ac:dyDescent="0.2">
      <c r="A781" s="47" t="s">
        <v>705</v>
      </c>
      <c r="B781" s="47" t="s">
        <v>706</v>
      </c>
      <c r="C781" s="74" t="str">
        <f t="shared" si="25"/>
        <v>21375300 DIRECCIÓN DE GESTIÓN SOCIOCULTURAL</v>
      </c>
      <c r="D781" s="47" t="s">
        <v>685</v>
      </c>
      <c r="E781" s="47" t="s">
        <v>14</v>
      </c>
      <c r="F781" s="47" t="s">
        <v>15</v>
      </c>
      <c r="G781" s="46">
        <v>497055512</v>
      </c>
      <c r="H781" s="46">
        <v>463087410</v>
      </c>
      <c r="I781" s="46">
        <v>463087410</v>
      </c>
      <c r="J781" s="46">
        <v>0</v>
      </c>
      <c r="K781" s="46">
        <v>0</v>
      </c>
      <c r="L781" s="46">
        <v>0</v>
      </c>
      <c r="M781" s="46">
        <v>426606153.79000002</v>
      </c>
      <c r="N781" s="46">
        <v>426606153.79000002</v>
      </c>
      <c r="O781" s="46">
        <v>36481256.210000001</v>
      </c>
      <c r="P781" s="78">
        <f t="shared" si="26"/>
        <v>0.92122166264463989</v>
      </c>
      <c r="Q781" s="61"/>
      <c r="R781" s="61"/>
      <c r="S781" s="62"/>
      <c r="T781" s="62"/>
      <c r="U781" s="62"/>
      <c r="V781" s="62"/>
      <c r="W781" s="62"/>
      <c r="X781" s="63"/>
    </row>
    <row r="782" spans="1:24" ht="14.4" x14ac:dyDescent="0.2">
      <c r="A782" s="47" t="s">
        <v>705</v>
      </c>
      <c r="B782" s="47" t="s">
        <v>706</v>
      </c>
      <c r="C782" s="74" t="str">
        <f t="shared" si="25"/>
        <v>21375300 DIRECCIÓN DE GESTIÓN SOCIOCULTURAL</v>
      </c>
      <c r="D782" s="47" t="s">
        <v>685</v>
      </c>
      <c r="E782" s="47" t="s">
        <v>18</v>
      </c>
      <c r="F782" s="47" t="s">
        <v>19</v>
      </c>
      <c r="G782" s="46">
        <v>7000000</v>
      </c>
      <c r="H782" s="46">
        <v>4500000</v>
      </c>
      <c r="I782" s="46">
        <v>4500000</v>
      </c>
      <c r="J782" s="46">
        <v>0</v>
      </c>
      <c r="K782" s="46">
        <v>0</v>
      </c>
      <c r="L782" s="46">
        <v>0</v>
      </c>
      <c r="M782" s="46">
        <v>0</v>
      </c>
      <c r="N782" s="46">
        <v>0</v>
      </c>
      <c r="O782" s="46">
        <v>4500000</v>
      </c>
      <c r="P782" s="78">
        <f t="shared" si="26"/>
        <v>0</v>
      </c>
      <c r="Q782" s="61"/>
      <c r="R782" s="61"/>
      <c r="S782" s="62"/>
      <c r="T782" s="62"/>
      <c r="U782" s="62"/>
      <c r="V782" s="62"/>
      <c r="W782" s="62"/>
      <c r="X782" s="63"/>
    </row>
    <row r="783" spans="1:24" ht="14.4" x14ac:dyDescent="0.2">
      <c r="A783" s="47" t="s">
        <v>705</v>
      </c>
      <c r="B783" s="47" t="s">
        <v>706</v>
      </c>
      <c r="C783" s="74" t="str">
        <f t="shared" si="25"/>
        <v>21375300 DIRECCIÓN DE GESTIÓN SOCIOCULTURAL</v>
      </c>
      <c r="D783" s="47" t="s">
        <v>685</v>
      </c>
      <c r="E783" s="47" t="s">
        <v>20</v>
      </c>
      <c r="F783" s="47" t="s">
        <v>21</v>
      </c>
      <c r="G783" s="46">
        <v>21200000</v>
      </c>
      <c r="H783" s="46">
        <v>23700000</v>
      </c>
      <c r="I783" s="46">
        <v>23700000</v>
      </c>
      <c r="J783" s="46">
        <v>0</v>
      </c>
      <c r="K783" s="46">
        <v>0</v>
      </c>
      <c r="L783" s="46">
        <v>0</v>
      </c>
      <c r="M783" s="46">
        <v>23077822.59</v>
      </c>
      <c r="N783" s="46">
        <v>23077822.59</v>
      </c>
      <c r="O783" s="46">
        <v>622177.41</v>
      </c>
      <c r="P783" s="78">
        <f t="shared" si="26"/>
        <v>0.97374778860759492</v>
      </c>
      <c r="Q783" s="61"/>
      <c r="R783" s="61"/>
      <c r="S783" s="62"/>
      <c r="T783" s="62"/>
      <c r="U783" s="62"/>
      <c r="V783" s="62"/>
      <c r="W783" s="62"/>
      <c r="X783" s="63"/>
    </row>
    <row r="784" spans="1:24" ht="14.4" x14ac:dyDescent="0.2">
      <c r="A784" s="47" t="s">
        <v>705</v>
      </c>
      <c r="B784" s="47" t="s">
        <v>706</v>
      </c>
      <c r="C784" s="74" t="str">
        <f t="shared" si="25"/>
        <v>21375300 DIRECCIÓN DE GESTIÓN SOCIOCULTURAL</v>
      </c>
      <c r="D784" s="47" t="s">
        <v>685</v>
      </c>
      <c r="E784" s="47" t="s">
        <v>22</v>
      </c>
      <c r="F784" s="47" t="s">
        <v>23</v>
      </c>
      <c r="G784" s="46">
        <v>21200000</v>
      </c>
      <c r="H784" s="46">
        <v>23700000</v>
      </c>
      <c r="I784" s="46">
        <v>23700000</v>
      </c>
      <c r="J784" s="46">
        <v>0</v>
      </c>
      <c r="K784" s="46">
        <v>0</v>
      </c>
      <c r="L784" s="46">
        <v>0</v>
      </c>
      <c r="M784" s="46">
        <v>23077822.59</v>
      </c>
      <c r="N784" s="46">
        <v>23077822.59</v>
      </c>
      <c r="O784" s="46">
        <v>622177.41</v>
      </c>
      <c r="P784" s="78">
        <f t="shared" si="26"/>
        <v>0.97374778860759492</v>
      </c>
      <c r="Q784" s="61"/>
      <c r="R784" s="61"/>
      <c r="S784" s="62"/>
      <c r="T784" s="62"/>
      <c r="U784" s="62"/>
      <c r="V784" s="62"/>
      <c r="W784" s="62"/>
      <c r="X784" s="63"/>
    </row>
    <row r="785" spans="1:24" ht="14.4" x14ac:dyDescent="0.2">
      <c r="A785" s="47" t="s">
        <v>705</v>
      </c>
      <c r="B785" s="47" t="s">
        <v>706</v>
      </c>
      <c r="C785" s="74" t="str">
        <f t="shared" si="25"/>
        <v>21375300 DIRECCIÓN DE GESTIÓN SOCIOCULTURAL</v>
      </c>
      <c r="D785" s="47" t="s">
        <v>685</v>
      </c>
      <c r="E785" s="47" t="s">
        <v>26</v>
      </c>
      <c r="F785" s="47" t="s">
        <v>27</v>
      </c>
      <c r="G785" s="46">
        <v>280909720</v>
      </c>
      <c r="H785" s="46">
        <v>278609869</v>
      </c>
      <c r="I785" s="46">
        <v>278609869</v>
      </c>
      <c r="J785" s="46">
        <v>0</v>
      </c>
      <c r="K785" s="46">
        <v>0</v>
      </c>
      <c r="L785" s="46">
        <v>0</v>
      </c>
      <c r="M785" s="46">
        <v>249714370.90000001</v>
      </c>
      <c r="N785" s="46">
        <v>249714370.90000001</v>
      </c>
      <c r="O785" s="46">
        <v>28895498.100000001</v>
      </c>
      <c r="P785" s="78">
        <f t="shared" si="26"/>
        <v>0.89628688242913612</v>
      </c>
      <c r="Q785" s="61"/>
      <c r="R785" s="61"/>
      <c r="S785" s="62"/>
      <c r="T785" s="62"/>
      <c r="U785" s="62"/>
      <c r="V785" s="62"/>
      <c r="W785" s="62"/>
      <c r="X785" s="63"/>
    </row>
    <row r="786" spans="1:24" ht="14.4" x14ac:dyDescent="0.2">
      <c r="A786" s="47" t="s">
        <v>705</v>
      </c>
      <c r="B786" s="47" t="s">
        <v>706</v>
      </c>
      <c r="C786" s="74" t="str">
        <f t="shared" si="25"/>
        <v>21375300 DIRECCIÓN DE GESTIÓN SOCIOCULTURAL</v>
      </c>
      <c r="D786" s="47" t="s">
        <v>685</v>
      </c>
      <c r="E786" s="47" t="s">
        <v>28</v>
      </c>
      <c r="F786" s="47" t="s">
        <v>29</v>
      </c>
      <c r="G786" s="46">
        <v>73500000</v>
      </c>
      <c r="H786" s="46">
        <v>73500000</v>
      </c>
      <c r="I786" s="46">
        <v>73500000</v>
      </c>
      <c r="J786" s="46">
        <v>0</v>
      </c>
      <c r="K786" s="46">
        <v>0</v>
      </c>
      <c r="L786" s="46">
        <v>0</v>
      </c>
      <c r="M786" s="46">
        <v>60943302.189999998</v>
      </c>
      <c r="N786" s="46">
        <v>60943302.189999998</v>
      </c>
      <c r="O786" s="46">
        <v>12556697.810000001</v>
      </c>
      <c r="P786" s="78">
        <f t="shared" si="26"/>
        <v>0.82916057401360543</v>
      </c>
      <c r="Q786" s="61"/>
      <c r="R786" s="61"/>
      <c r="S786" s="62"/>
      <c r="T786" s="62"/>
      <c r="U786" s="62"/>
      <c r="V786" s="62"/>
      <c r="W786" s="62"/>
      <c r="X786" s="63"/>
    </row>
    <row r="787" spans="1:24" ht="14.4" x14ac:dyDescent="0.2">
      <c r="A787" s="47" t="s">
        <v>705</v>
      </c>
      <c r="B787" s="47" t="s">
        <v>706</v>
      </c>
      <c r="C787" s="74" t="str">
        <f t="shared" si="25"/>
        <v>21375300 DIRECCIÓN DE GESTIÓN SOCIOCULTURAL</v>
      </c>
      <c r="D787" s="47" t="s">
        <v>685</v>
      </c>
      <c r="E787" s="47" t="s">
        <v>30</v>
      </c>
      <c r="F787" s="47" t="s">
        <v>31</v>
      </c>
      <c r="G787" s="46">
        <v>76184880</v>
      </c>
      <c r="H787" s="46">
        <v>79684880</v>
      </c>
      <c r="I787" s="46">
        <v>79684880</v>
      </c>
      <c r="J787" s="46">
        <v>0</v>
      </c>
      <c r="K787" s="46">
        <v>0</v>
      </c>
      <c r="L787" s="46">
        <v>0</v>
      </c>
      <c r="M787" s="46">
        <v>73135657.209999993</v>
      </c>
      <c r="N787" s="46">
        <v>73135657.209999993</v>
      </c>
      <c r="O787" s="46">
        <v>6549222.79</v>
      </c>
      <c r="P787" s="78">
        <f t="shared" si="26"/>
        <v>0.91781097254585808</v>
      </c>
      <c r="Q787" s="61"/>
      <c r="R787" s="61"/>
      <c r="S787" s="62"/>
      <c r="T787" s="62"/>
      <c r="U787" s="62"/>
      <c r="V787" s="62"/>
      <c r="W787" s="62"/>
      <c r="X787" s="63"/>
    </row>
    <row r="788" spans="1:24" ht="14.4" x14ac:dyDescent="0.2">
      <c r="A788" s="47" t="s">
        <v>705</v>
      </c>
      <c r="B788" s="47" t="s">
        <v>706</v>
      </c>
      <c r="C788" s="74" t="str">
        <f t="shared" si="25"/>
        <v>21375300 DIRECCIÓN DE GESTIÓN SOCIOCULTURAL</v>
      </c>
      <c r="D788" s="47" t="s">
        <v>685</v>
      </c>
      <c r="E788" s="47" t="s">
        <v>32</v>
      </c>
      <c r="F788" s="47" t="s">
        <v>33</v>
      </c>
      <c r="G788" s="46">
        <v>60752479</v>
      </c>
      <c r="H788" s="46">
        <v>58452628</v>
      </c>
      <c r="I788" s="46">
        <v>58452628</v>
      </c>
      <c r="J788" s="46">
        <v>0</v>
      </c>
      <c r="K788" s="46">
        <v>0</v>
      </c>
      <c r="L788" s="46">
        <v>0</v>
      </c>
      <c r="M788" s="46">
        <v>52700809.640000001</v>
      </c>
      <c r="N788" s="46">
        <v>52700809.640000001</v>
      </c>
      <c r="O788" s="46">
        <v>5751818.3600000003</v>
      </c>
      <c r="P788" s="78">
        <f t="shared" si="26"/>
        <v>0.90159863539411778</v>
      </c>
      <c r="Q788" s="61"/>
      <c r="R788" s="61"/>
      <c r="S788" s="62"/>
      <c r="T788" s="62"/>
      <c r="U788" s="62"/>
      <c r="V788" s="62"/>
      <c r="W788" s="62"/>
      <c r="X788" s="63"/>
    </row>
    <row r="789" spans="1:24" ht="14.4" x14ac:dyDescent="0.2">
      <c r="A789" s="47" t="s">
        <v>705</v>
      </c>
      <c r="B789" s="47" t="s">
        <v>706</v>
      </c>
      <c r="C789" s="74" t="str">
        <f t="shared" si="25"/>
        <v>21375300 DIRECCIÓN DE GESTIÓN SOCIOCULTURAL</v>
      </c>
      <c r="D789" s="47" t="s">
        <v>685</v>
      </c>
      <c r="E789" s="47" t="s">
        <v>34</v>
      </c>
      <c r="F789" s="47" t="s">
        <v>35</v>
      </c>
      <c r="G789" s="46">
        <v>50172361</v>
      </c>
      <c r="H789" s="46">
        <v>46672361</v>
      </c>
      <c r="I789" s="46">
        <v>46672361</v>
      </c>
      <c r="J789" s="46">
        <v>0</v>
      </c>
      <c r="K789" s="46">
        <v>0</v>
      </c>
      <c r="L789" s="46">
        <v>0</v>
      </c>
      <c r="M789" s="46">
        <v>45305252.229999997</v>
      </c>
      <c r="N789" s="46">
        <v>45305252.229999997</v>
      </c>
      <c r="O789" s="46">
        <v>1367108.77</v>
      </c>
      <c r="P789" s="78">
        <f t="shared" si="26"/>
        <v>0.97070838627598022</v>
      </c>
      <c r="Q789" s="61"/>
      <c r="R789" s="61"/>
      <c r="S789" s="62"/>
      <c r="T789" s="62"/>
      <c r="U789" s="62"/>
      <c r="V789" s="62"/>
      <c r="W789" s="62"/>
      <c r="X789" s="63"/>
    </row>
    <row r="790" spans="1:24" ht="14.4" x14ac:dyDescent="0.2">
      <c r="A790" s="47" t="s">
        <v>705</v>
      </c>
      <c r="B790" s="47" t="s">
        <v>706</v>
      </c>
      <c r="C790" s="74" t="str">
        <f t="shared" si="25"/>
        <v>21375300 DIRECCIÓN DE GESTIÓN SOCIOCULTURAL</v>
      </c>
      <c r="D790" s="47" t="s">
        <v>685</v>
      </c>
      <c r="E790" s="47" t="s">
        <v>36</v>
      </c>
      <c r="F790" s="47" t="s">
        <v>37</v>
      </c>
      <c r="G790" s="46">
        <v>20300000</v>
      </c>
      <c r="H790" s="46">
        <v>20300000</v>
      </c>
      <c r="I790" s="46">
        <v>20300000</v>
      </c>
      <c r="J790" s="46">
        <v>0</v>
      </c>
      <c r="K790" s="46">
        <v>0</v>
      </c>
      <c r="L790" s="46">
        <v>0</v>
      </c>
      <c r="M790" s="46">
        <v>17629349.629999999</v>
      </c>
      <c r="N790" s="46">
        <v>17629349.629999999</v>
      </c>
      <c r="O790" s="46">
        <v>2670650.37</v>
      </c>
      <c r="P790" s="78">
        <f t="shared" si="26"/>
        <v>0.86844086847290636</v>
      </c>
      <c r="Q790" s="61"/>
      <c r="R790" s="61"/>
      <c r="S790" s="62"/>
      <c r="T790" s="62"/>
      <c r="U790" s="62"/>
      <c r="V790" s="62"/>
      <c r="W790" s="62"/>
      <c r="X790" s="63"/>
    </row>
    <row r="791" spans="1:24" ht="14.4" x14ac:dyDescent="0.2">
      <c r="A791" s="47" t="s">
        <v>705</v>
      </c>
      <c r="B791" s="47" t="s">
        <v>706</v>
      </c>
      <c r="C791" s="74" t="str">
        <f t="shared" si="25"/>
        <v>21375300 DIRECCIÓN DE GESTIÓN SOCIOCULTURAL</v>
      </c>
      <c r="D791" s="47" t="s">
        <v>685</v>
      </c>
      <c r="E791" s="47" t="s">
        <v>38</v>
      </c>
      <c r="F791" s="47" t="s">
        <v>39</v>
      </c>
      <c r="G791" s="46">
        <v>72715104</v>
      </c>
      <c r="H791" s="46">
        <v>70023202</v>
      </c>
      <c r="I791" s="46">
        <v>70023202</v>
      </c>
      <c r="J791" s="46">
        <v>0</v>
      </c>
      <c r="K791" s="46">
        <v>0</v>
      </c>
      <c r="L791" s="46">
        <v>0</v>
      </c>
      <c r="M791" s="46">
        <v>64866794</v>
      </c>
      <c r="N791" s="46">
        <v>64866794</v>
      </c>
      <c r="O791" s="46">
        <v>5156408</v>
      </c>
      <c r="P791" s="78">
        <f t="shared" si="26"/>
        <v>0.92636143659925752</v>
      </c>
      <c r="Q791" s="61"/>
      <c r="R791" s="61"/>
      <c r="S791" s="62"/>
      <c r="T791" s="62"/>
      <c r="U791" s="62"/>
      <c r="V791" s="62"/>
      <c r="W791" s="62"/>
      <c r="X791" s="63"/>
    </row>
    <row r="792" spans="1:24" ht="14.4" x14ac:dyDescent="0.2">
      <c r="A792" s="47" t="s">
        <v>705</v>
      </c>
      <c r="B792" s="47" t="s">
        <v>706</v>
      </c>
      <c r="C792" s="74" t="str">
        <f t="shared" si="25"/>
        <v>21375300 DIRECCIÓN DE GESTIÓN SOCIOCULTURAL</v>
      </c>
      <c r="D792" s="47" t="s">
        <v>685</v>
      </c>
      <c r="E792" s="47" t="s">
        <v>50</v>
      </c>
      <c r="F792" s="47" t="s">
        <v>41</v>
      </c>
      <c r="G792" s="46">
        <v>68986124</v>
      </c>
      <c r="H792" s="46">
        <v>66432268</v>
      </c>
      <c r="I792" s="46">
        <v>66432268</v>
      </c>
      <c r="J792" s="46">
        <v>0</v>
      </c>
      <c r="K792" s="46">
        <v>0</v>
      </c>
      <c r="L792" s="46">
        <v>0</v>
      </c>
      <c r="M792" s="46">
        <v>61524078</v>
      </c>
      <c r="N792" s="46">
        <v>61524078</v>
      </c>
      <c r="O792" s="46">
        <v>4908190</v>
      </c>
      <c r="P792" s="78">
        <f t="shared" si="26"/>
        <v>0.92611738018638778</v>
      </c>
      <c r="Q792" s="61"/>
      <c r="R792" s="61"/>
      <c r="S792" s="62"/>
      <c r="T792" s="62"/>
      <c r="U792" s="62"/>
      <c r="V792" s="62"/>
      <c r="W792" s="62"/>
      <c r="X792" s="63"/>
    </row>
    <row r="793" spans="1:24" ht="14.4" x14ac:dyDescent="0.2">
      <c r="A793" s="47" t="s">
        <v>705</v>
      </c>
      <c r="B793" s="47" t="s">
        <v>706</v>
      </c>
      <c r="C793" s="74" t="str">
        <f t="shared" si="25"/>
        <v>21375300 DIRECCIÓN DE GESTIÓN SOCIOCULTURAL</v>
      </c>
      <c r="D793" s="47" t="s">
        <v>685</v>
      </c>
      <c r="E793" s="47" t="s">
        <v>71</v>
      </c>
      <c r="F793" s="47" t="s">
        <v>62</v>
      </c>
      <c r="G793" s="46">
        <v>3728980</v>
      </c>
      <c r="H793" s="46">
        <v>3590934</v>
      </c>
      <c r="I793" s="46">
        <v>3590934</v>
      </c>
      <c r="J793" s="46">
        <v>0</v>
      </c>
      <c r="K793" s="46">
        <v>0</v>
      </c>
      <c r="L793" s="46">
        <v>0</v>
      </c>
      <c r="M793" s="46">
        <v>3342716</v>
      </c>
      <c r="N793" s="46">
        <v>3342716</v>
      </c>
      <c r="O793" s="46">
        <v>248218</v>
      </c>
      <c r="P793" s="78">
        <f t="shared" si="26"/>
        <v>0.93087647948973717</v>
      </c>
      <c r="Q793" s="61"/>
      <c r="R793" s="61"/>
      <c r="S793" s="62"/>
      <c r="T793" s="62"/>
      <c r="U793" s="62"/>
      <c r="V793" s="62"/>
      <c r="W793" s="62"/>
      <c r="X793" s="63"/>
    </row>
    <row r="794" spans="1:24" ht="14.4" x14ac:dyDescent="0.2">
      <c r="A794" s="47" t="s">
        <v>705</v>
      </c>
      <c r="B794" s="47" t="s">
        <v>706</v>
      </c>
      <c r="C794" s="74" t="str">
        <f t="shared" si="25"/>
        <v>21375300 DIRECCIÓN DE GESTIÓN SOCIOCULTURAL</v>
      </c>
      <c r="D794" s="47" t="s">
        <v>685</v>
      </c>
      <c r="E794" s="47" t="s">
        <v>83</v>
      </c>
      <c r="F794" s="47" t="s">
        <v>84</v>
      </c>
      <c r="G794" s="46">
        <v>73982957</v>
      </c>
      <c r="H794" s="46">
        <v>71244119</v>
      </c>
      <c r="I794" s="46">
        <v>71244119</v>
      </c>
      <c r="J794" s="46">
        <v>0</v>
      </c>
      <c r="K794" s="46">
        <v>0</v>
      </c>
      <c r="L794" s="46">
        <v>0</v>
      </c>
      <c r="M794" s="46">
        <v>65851680</v>
      </c>
      <c r="N794" s="46">
        <v>65851680</v>
      </c>
      <c r="O794" s="46">
        <v>5392439</v>
      </c>
      <c r="P794" s="78">
        <f t="shared" si="26"/>
        <v>0.92431039816774208</v>
      </c>
      <c r="Q794" s="61"/>
      <c r="R794" s="61"/>
      <c r="S794" s="62"/>
      <c r="T794" s="62"/>
      <c r="U794" s="62"/>
      <c r="V794" s="62"/>
      <c r="W794" s="62"/>
      <c r="X794" s="63"/>
    </row>
    <row r="795" spans="1:24" ht="14.4" x14ac:dyDescent="0.2">
      <c r="A795" s="47" t="s">
        <v>705</v>
      </c>
      <c r="B795" s="47" t="s">
        <v>706</v>
      </c>
      <c r="C795" s="74" t="str">
        <f t="shared" si="25"/>
        <v>21375300 DIRECCIÓN DE GESTIÓN SOCIOCULTURAL</v>
      </c>
      <c r="D795" s="47" t="s">
        <v>685</v>
      </c>
      <c r="E795" s="47" t="s">
        <v>95</v>
      </c>
      <c r="F795" s="47" t="s">
        <v>86</v>
      </c>
      <c r="G795" s="46">
        <v>40422140</v>
      </c>
      <c r="H795" s="46">
        <v>38925719</v>
      </c>
      <c r="I795" s="46">
        <v>38925719</v>
      </c>
      <c r="J795" s="46">
        <v>0</v>
      </c>
      <c r="K795" s="46">
        <v>0</v>
      </c>
      <c r="L795" s="46">
        <v>0</v>
      </c>
      <c r="M795" s="46">
        <v>36043936</v>
      </c>
      <c r="N795" s="46">
        <v>36043936</v>
      </c>
      <c r="O795" s="46">
        <v>2881783</v>
      </c>
      <c r="P795" s="78">
        <f t="shared" si="26"/>
        <v>0.92596712214872645</v>
      </c>
      <c r="Q795" s="61"/>
      <c r="R795" s="61"/>
      <c r="S795" s="62"/>
      <c r="T795" s="62"/>
      <c r="U795" s="62"/>
      <c r="V795" s="62"/>
      <c r="W795" s="62"/>
      <c r="X795" s="63"/>
    </row>
    <row r="796" spans="1:24" ht="14.4" x14ac:dyDescent="0.2">
      <c r="A796" s="47" t="s">
        <v>705</v>
      </c>
      <c r="B796" s="47" t="s">
        <v>706</v>
      </c>
      <c r="C796" s="74" t="str">
        <f t="shared" si="25"/>
        <v>21375300 DIRECCIÓN DE GESTIÓN SOCIOCULTURAL</v>
      </c>
      <c r="D796" s="47" t="s">
        <v>685</v>
      </c>
      <c r="E796" s="47" t="s">
        <v>116</v>
      </c>
      <c r="F796" s="47" t="s">
        <v>107</v>
      </c>
      <c r="G796" s="46">
        <v>22373878</v>
      </c>
      <c r="H796" s="46">
        <v>21545600</v>
      </c>
      <c r="I796" s="46">
        <v>21545600</v>
      </c>
      <c r="J796" s="46">
        <v>0</v>
      </c>
      <c r="K796" s="46">
        <v>0</v>
      </c>
      <c r="L796" s="46">
        <v>0</v>
      </c>
      <c r="M796" s="46">
        <v>19815112</v>
      </c>
      <c r="N796" s="46">
        <v>19815112</v>
      </c>
      <c r="O796" s="46">
        <v>1730488</v>
      </c>
      <c r="P796" s="78">
        <f t="shared" si="26"/>
        <v>0.91968253378880138</v>
      </c>
      <c r="Q796" s="61"/>
      <c r="R796" s="61"/>
      <c r="S796" s="62"/>
      <c r="T796" s="62"/>
      <c r="U796" s="62"/>
      <c r="V796" s="62"/>
      <c r="W796" s="62"/>
      <c r="X796" s="63"/>
    </row>
    <row r="797" spans="1:24" ht="14.4" x14ac:dyDescent="0.2">
      <c r="A797" s="47" t="s">
        <v>705</v>
      </c>
      <c r="B797" s="47" t="s">
        <v>706</v>
      </c>
      <c r="C797" s="74" t="str">
        <f t="shared" si="25"/>
        <v>21375300 DIRECCIÓN DE GESTIÓN SOCIOCULTURAL</v>
      </c>
      <c r="D797" s="47" t="s">
        <v>685</v>
      </c>
      <c r="E797" s="47" t="s">
        <v>137</v>
      </c>
      <c r="F797" s="47" t="s">
        <v>128</v>
      </c>
      <c r="G797" s="46">
        <v>11186939</v>
      </c>
      <c r="H797" s="46">
        <v>10772800</v>
      </c>
      <c r="I797" s="46">
        <v>10772800</v>
      </c>
      <c r="J797" s="46">
        <v>0</v>
      </c>
      <c r="K797" s="46">
        <v>0</v>
      </c>
      <c r="L797" s="46">
        <v>0</v>
      </c>
      <c r="M797" s="46">
        <v>9992632</v>
      </c>
      <c r="N797" s="46">
        <v>9992632</v>
      </c>
      <c r="O797" s="46">
        <v>780168</v>
      </c>
      <c r="P797" s="78">
        <f t="shared" si="26"/>
        <v>0.92757983068468741</v>
      </c>
      <c r="Q797" s="61"/>
      <c r="R797" s="61"/>
      <c r="S797" s="62"/>
      <c r="T797" s="62"/>
      <c r="U797" s="62"/>
      <c r="V797" s="62"/>
      <c r="W797" s="62"/>
      <c r="X797" s="63"/>
    </row>
    <row r="798" spans="1:24" ht="14.4" x14ac:dyDescent="0.2">
      <c r="A798" s="47" t="s">
        <v>705</v>
      </c>
      <c r="B798" s="47" t="s">
        <v>706</v>
      </c>
      <c r="C798" s="74" t="str">
        <f t="shared" si="25"/>
        <v>21375300 DIRECCIÓN DE GESTIÓN SOCIOCULTURAL</v>
      </c>
      <c r="D798" s="47" t="s">
        <v>685</v>
      </c>
      <c r="E798" s="47" t="s">
        <v>166</v>
      </c>
      <c r="F798" s="47" t="s">
        <v>167</v>
      </c>
      <c r="G798" s="46">
        <v>608819487</v>
      </c>
      <c r="H798" s="46">
        <v>609164565</v>
      </c>
      <c r="I798" s="46">
        <v>609164565</v>
      </c>
      <c r="J798" s="46">
        <v>0</v>
      </c>
      <c r="K798" s="46">
        <v>216327.88</v>
      </c>
      <c r="L798" s="46">
        <v>0</v>
      </c>
      <c r="M798" s="46">
        <v>392985975.99000001</v>
      </c>
      <c r="N798" s="46">
        <v>384077193.82999998</v>
      </c>
      <c r="O798" s="46">
        <v>215962261.13</v>
      </c>
      <c r="P798" s="78">
        <f t="shared" si="26"/>
        <v>0.64512284293818045</v>
      </c>
      <c r="Q798" s="61"/>
      <c r="R798" s="61"/>
      <c r="S798" s="62"/>
      <c r="T798" s="62"/>
      <c r="U798" s="62"/>
      <c r="V798" s="62"/>
      <c r="W798" s="62"/>
      <c r="X798" s="63"/>
    </row>
    <row r="799" spans="1:24" ht="14.4" x14ac:dyDescent="0.2">
      <c r="A799" s="47" t="s">
        <v>705</v>
      </c>
      <c r="B799" s="47" t="s">
        <v>706</v>
      </c>
      <c r="C799" s="74" t="str">
        <f t="shared" si="25"/>
        <v>21375300 DIRECCIÓN DE GESTIÓN SOCIOCULTURAL</v>
      </c>
      <c r="D799" s="47" t="s">
        <v>685</v>
      </c>
      <c r="E799" s="47" t="s">
        <v>168</v>
      </c>
      <c r="F799" s="47" t="s">
        <v>169</v>
      </c>
      <c r="G799" s="46">
        <v>8511662</v>
      </c>
      <c r="H799" s="46">
        <v>8011662</v>
      </c>
      <c r="I799" s="46">
        <v>8011662</v>
      </c>
      <c r="J799" s="46">
        <v>0</v>
      </c>
      <c r="K799" s="46">
        <v>0</v>
      </c>
      <c r="L799" s="46">
        <v>0</v>
      </c>
      <c r="M799" s="46">
        <v>7523141.1799999997</v>
      </c>
      <c r="N799" s="46">
        <v>7523141.1799999997</v>
      </c>
      <c r="O799" s="46">
        <v>488520.82</v>
      </c>
      <c r="P799" s="78">
        <f t="shared" si="26"/>
        <v>0.93902378557657573</v>
      </c>
      <c r="Q799" s="61"/>
      <c r="R799" s="61"/>
      <c r="S799" s="62"/>
      <c r="T799" s="62"/>
      <c r="U799" s="62"/>
      <c r="V799" s="62"/>
      <c r="W799" s="62"/>
      <c r="X799" s="63"/>
    </row>
    <row r="800" spans="1:24" ht="14.4" x14ac:dyDescent="0.2">
      <c r="A800" s="47" t="s">
        <v>705</v>
      </c>
      <c r="B800" s="47" t="s">
        <v>706</v>
      </c>
      <c r="C800" s="74" t="str">
        <f t="shared" si="25"/>
        <v>21375300 DIRECCIÓN DE GESTIÓN SOCIOCULTURAL</v>
      </c>
      <c r="D800" s="47" t="s">
        <v>685</v>
      </c>
      <c r="E800" s="47" t="s">
        <v>174</v>
      </c>
      <c r="F800" s="47" t="s">
        <v>175</v>
      </c>
      <c r="G800" s="46">
        <v>8511662</v>
      </c>
      <c r="H800" s="46">
        <v>8011662</v>
      </c>
      <c r="I800" s="46">
        <v>8011662</v>
      </c>
      <c r="J800" s="46">
        <v>0</v>
      </c>
      <c r="K800" s="46">
        <v>0</v>
      </c>
      <c r="L800" s="46">
        <v>0</v>
      </c>
      <c r="M800" s="46">
        <v>7523141.1799999997</v>
      </c>
      <c r="N800" s="46">
        <v>7523141.1799999997</v>
      </c>
      <c r="O800" s="46">
        <v>488520.82</v>
      </c>
      <c r="P800" s="78">
        <f t="shared" si="26"/>
        <v>0.93902378557657573</v>
      </c>
      <c r="Q800" s="61"/>
      <c r="R800" s="61"/>
      <c r="S800" s="62"/>
      <c r="T800" s="62"/>
      <c r="U800" s="62"/>
      <c r="V800" s="62"/>
      <c r="W800" s="62"/>
      <c r="X800" s="63"/>
    </row>
    <row r="801" spans="1:24" ht="14.4" x14ac:dyDescent="0.2">
      <c r="A801" s="47" t="s">
        <v>705</v>
      </c>
      <c r="B801" s="47" t="s">
        <v>706</v>
      </c>
      <c r="C801" s="74" t="str">
        <f t="shared" si="25"/>
        <v>21375300 DIRECCIÓN DE GESTIÓN SOCIOCULTURAL</v>
      </c>
      <c r="D801" s="47" t="s">
        <v>685</v>
      </c>
      <c r="E801" s="47" t="s">
        <v>180</v>
      </c>
      <c r="F801" s="47" t="s">
        <v>181</v>
      </c>
      <c r="G801" s="46">
        <v>21636000</v>
      </c>
      <c r="H801" s="46">
        <v>18661078</v>
      </c>
      <c r="I801" s="46">
        <v>18661078</v>
      </c>
      <c r="J801" s="46">
        <v>0</v>
      </c>
      <c r="K801" s="46">
        <v>0</v>
      </c>
      <c r="L801" s="46">
        <v>0</v>
      </c>
      <c r="M801" s="46">
        <v>16046730.960000001</v>
      </c>
      <c r="N801" s="46">
        <v>16046730.960000001</v>
      </c>
      <c r="O801" s="46">
        <v>2614347.04</v>
      </c>
      <c r="P801" s="78">
        <f t="shared" si="26"/>
        <v>0.85990375046929235</v>
      </c>
      <c r="Q801" s="61"/>
      <c r="R801" s="61"/>
      <c r="S801" s="62"/>
      <c r="T801" s="62"/>
      <c r="U801" s="62"/>
      <c r="V801" s="62"/>
      <c r="W801" s="62"/>
      <c r="X801" s="63"/>
    </row>
    <row r="802" spans="1:24" ht="14.4" x14ac:dyDescent="0.2">
      <c r="A802" s="47" t="s">
        <v>705</v>
      </c>
      <c r="B802" s="47" t="s">
        <v>706</v>
      </c>
      <c r="C802" s="74" t="str">
        <f t="shared" si="25"/>
        <v>21375300 DIRECCIÓN DE GESTIÓN SOCIOCULTURAL</v>
      </c>
      <c r="D802" s="47" t="s">
        <v>685</v>
      </c>
      <c r="E802" s="47" t="s">
        <v>182</v>
      </c>
      <c r="F802" s="47" t="s">
        <v>183</v>
      </c>
      <c r="G802" s="46">
        <v>2142000</v>
      </c>
      <c r="H802" s="46">
        <v>2487078</v>
      </c>
      <c r="I802" s="46">
        <v>2487078</v>
      </c>
      <c r="J802" s="46">
        <v>0</v>
      </c>
      <c r="K802" s="46">
        <v>0</v>
      </c>
      <c r="L802" s="46">
        <v>0</v>
      </c>
      <c r="M802" s="46">
        <v>2446991.4900000002</v>
      </c>
      <c r="N802" s="46">
        <v>2446991.4900000002</v>
      </c>
      <c r="O802" s="46">
        <v>40086.51</v>
      </c>
      <c r="P802" s="78">
        <f t="shared" si="26"/>
        <v>0.98388208572469393</v>
      </c>
      <c r="Q802" s="61"/>
      <c r="R802" s="61"/>
      <c r="S802" s="62"/>
      <c r="T802" s="62"/>
      <c r="U802" s="62"/>
      <c r="V802" s="62"/>
      <c r="W802" s="62"/>
      <c r="X802" s="63"/>
    </row>
    <row r="803" spans="1:24" ht="14.4" x14ac:dyDescent="0.2">
      <c r="A803" s="47" t="s">
        <v>705</v>
      </c>
      <c r="B803" s="47" t="s">
        <v>706</v>
      </c>
      <c r="C803" s="74" t="str">
        <f t="shared" si="25"/>
        <v>21375300 DIRECCIÓN DE GESTIÓN SOCIOCULTURAL</v>
      </c>
      <c r="D803" s="47" t="s">
        <v>685</v>
      </c>
      <c r="E803" s="47" t="s">
        <v>184</v>
      </c>
      <c r="F803" s="47" t="s">
        <v>185</v>
      </c>
      <c r="G803" s="46">
        <v>6174000</v>
      </c>
      <c r="H803" s="46">
        <v>6174000</v>
      </c>
      <c r="I803" s="46">
        <v>6174000</v>
      </c>
      <c r="J803" s="46">
        <v>0</v>
      </c>
      <c r="K803" s="46">
        <v>0</v>
      </c>
      <c r="L803" s="46">
        <v>0</v>
      </c>
      <c r="M803" s="46">
        <v>4754440.03</v>
      </c>
      <c r="N803" s="46">
        <v>4754440.03</v>
      </c>
      <c r="O803" s="46">
        <v>1419559.97</v>
      </c>
      <c r="P803" s="78">
        <f t="shared" si="26"/>
        <v>0.77007451085195988</v>
      </c>
      <c r="Q803" s="61"/>
      <c r="R803" s="61"/>
      <c r="S803" s="62"/>
      <c r="T803" s="62"/>
      <c r="U803" s="62"/>
      <c r="V803" s="62"/>
      <c r="W803" s="62"/>
      <c r="X803" s="63"/>
    </row>
    <row r="804" spans="1:24" ht="14.4" x14ac:dyDescent="0.2">
      <c r="A804" s="47" t="s">
        <v>705</v>
      </c>
      <c r="B804" s="47" t="s">
        <v>706</v>
      </c>
      <c r="C804" s="74" t="str">
        <f t="shared" si="25"/>
        <v>21375300 DIRECCIÓN DE GESTIÓN SOCIOCULTURAL</v>
      </c>
      <c r="D804" s="47" t="s">
        <v>685</v>
      </c>
      <c r="E804" s="47" t="s">
        <v>188</v>
      </c>
      <c r="F804" s="47" t="s">
        <v>189</v>
      </c>
      <c r="G804" s="46">
        <v>13320000</v>
      </c>
      <c r="H804" s="46">
        <v>10000000</v>
      </c>
      <c r="I804" s="46">
        <v>10000000</v>
      </c>
      <c r="J804" s="46">
        <v>0</v>
      </c>
      <c r="K804" s="46">
        <v>0</v>
      </c>
      <c r="L804" s="46">
        <v>0</v>
      </c>
      <c r="M804" s="46">
        <v>8845299.4399999995</v>
      </c>
      <c r="N804" s="46">
        <v>8845299.4399999995</v>
      </c>
      <c r="O804" s="46">
        <v>1154700.56</v>
      </c>
      <c r="P804" s="78">
        <f t="shared" si="26"/>
        <v>0.88452994399999996</v>
      </c>
      <c r="Q804" s="61"/>
      <c r="R804" s="61"/>
      <c r="S804" s="62"/>
      <c r="T804" s="62"/>
      <c r="U804" s="62"/>
      <c r="V804" s="62"/>
      <c r="W804" s="62"/>
      <c r="X804" s="63"/>
    </row>
    <row r="805" spans="1:24" ht="14.4" x14ac:dyDescent="0.2">
      <c r="A805" s="47" t="s">
        <v>705</v>
      </c>
      <c r="B805" s="47" t="s">
        <v>706</v>
      </c>
      <c r="C805" s="74" t="str">
        <f t="shared" si="25"/>
        <v>21375300 DIRECCIÓN DE GESTIÓN SOCIOCULTURAL</v>
      </c>
      <c r="D805" s="47" t="s">
        <v>685</v>
      </c>
      <c r="E805" s="47" t="s">
        <v>192</v>
      </c>
      <c r="F805" s="47" t="s">
        <v>193</v>
      </c>
      <c r="G805" s="46">
        <v>550000</v>
      </c>
      <c r="H805" s="46">
        <v>750000</v>
      </c>
      <c r="I805" s="46">
        <v>750000</v>
      </c>
      <c r="J805" s="46">
        <v>0</v>
      </c>
      <c r="K805" s="46">
        <v>0</v>
      </c>
      <c r="L805" s="46">
        <v>0</v>
      </c>
      <c r="M805" s="46">
        <v>692681.84</v>
      </c>
      <c r="N805" s="46">
        <v>692681.84</v>
      </c>
      <c r="O805" s="46">
        <v>57318.16</v>
      </c>
      <c r="P805" s="78">
        <f t="shared" si="26"/>
        <v>0.92357578666666662</v>
      </c>
      <c r="Q805" s="61"/>
      <c r="R805" s="61"/>
      <c r="S805" s="62"/>
      <c r="T805" s="62"/>
      <c r="U805" s="62"/>
      <c r="V805" s="62"/>
      <c r="W805" s="62"/>
      <c r="X805" s="63"/>
    </row>
    <row r="806" spans="1:24" ht="14.4" x14ac:dyDescent="0.2">
      <c r="A806" s="47" t="s">
        <v>705</v>
      </c>
      <c r="B806" s="47" t="s">
        <v>706</v>
      </c>
      <c r="C806" s="74" t="str">
        <f t="shared" si="25"/>
        <v>21375300 DIRECCIÓN DE GESTIÓN SOCIOCULTURAL</v>
      </c>
      <c r="D806" s="47" t="s">
        <v>685</v>
      </c>
      <c r="E806" s="47" t="s">
        <v>194</v>
      </c>
      <c r="F806" s="47" t="s">
        <v>195</v>
      </c>
      <c r="G806" s="46">
        <v>200000</v>
      </c>
      <c r="H806" s="46">
        <v>400000</v>
      </c>
      <c r="I806" s="46">
        <v>400000</v>
      </c>
      <c r="J806" s="46">
        <v>0</v>
      </c>
      <c r="K806" s="46">
        <v>0</v>
      </c>
      <c r="L806" s="46">
        <v>0</v>
      </c>
      <c r="M806" s="46">
        <v>348324.73</v>
      </c>
      <c r="N806" s="46">
        <v>348324.73</v>
      </c>
      <c r="O806" s="46">
        <v>51675.27</v>
      </c>
      <c r="P806" s="78">
        <f t="shared" si="26"/>
        <v>0.87081182499999998</v>
      </c>
      <c r="Q806" s="61"/>
      <c r="R806" s="61"/>
      <c r="S806" s="62"/>
      <c r="T806" s="62"/>
      <c r="U806" s="62"/>
      <c r="V806" s="62"/>
      <c r="W806" s="62"/>
      <c r="X806" s="63"/>
    </row>
    <row r="807" spans="1:24" ht="14.4" x14ac:dyDescent="0.2">
      <c r="A807" s="47" t="s">
        <v>705</v>
      </c>
      <c r="B807" s="47" t="s">
        <v>706</v>
      </c>
      <c r="C807" s="74" t="str">
        <f t="shared" si="25"/>
        <v>21375300 DIRECCIÓN DE GESTIÓN SOCIOCULTURAL</v>
      </c>
      <c r="D807" s="47" t="s">
        <v>685</v>
      </c>
      <c r="E807" s="47" t="s">
        <v>206</v>
      </c>
      <c r="F807" s="47" t="s">
        <v>207</v>
      </c>
      <c r="G807" s="46">
        <v>350000</v>
      </c>
      <c r="H807" s="46">
        <v>350000</v>
      </c>
      <c r="I807" s="46">
        <v>350000</v>
      </c>
      <c r="J807" s="46">
        <v>0</v>
      </c>
      <c r="K807" s="46">
        <v>0</v>
      </c>
      <c r="L807" s="46">
        <v>0</v>
      </c>
      <c r="M807" s="46">
        <v>344357.11</v>
      </c>
      <c r="N807" s="46">
        <v>344357.11</v>
      </c>
      <c r="O807" s="46">
        <v>5642.89</v>
      </c>
      <c r="P807" s="78">
        <f t="shared" si="26"/>
        <v>0.98387745714285713</v>
      </c>
      <c r="Q807" s="61"/>
      <c r="R807" s="61"/>
      <c r="S807" s="62"/>
      <c r="T807" s="62"/>
      <c r="U807" s="62"/>
      <c r="V807" s="62"/>
      <c r="W807" s="62"/>
      <c r="X807" s="63"/>
    </row>
    <row r="808" spans="1:24" ht="14.4" x14ac:dyDescent="0.2">
      <c r="A808" s="47" t="s">
        <v>705</v>
      </c>
      <c r="B808" s="47" t="s">
        <v>706</v>
      </c>
      <c r="C808" s="74" t="str">
        <f t="shared" si="25"/>
        <v>21375300 DIRECCIÓN DE GESTIÓN SOCIOCULTURAL</v>
      </c>
      <c r="D808" s="47" t="s">
        <v>685</v>
      </c>
      <c r="E808" s="47" t="s">
        <v>208</v>
      </c>
      <c r="F808" s="47" t="s">
        <v>209</v>
      </c>
      <c r="G808" s="46">
        <v>519430885</v>
      </c>
      <c r="H808" s="46">
        <v>525149823</v>
      </c>
      <c r="I808" s="46">
        <v>525149823</v>
      </c>
      <c r="J808" s="46">
        <v>0</v>
      </c>
      <c r="K808" s="46">
        <v>0</v>
      </c>
      <c r="L808" s="46">
        <v>0</v>
      </c>
      <c r="M808" s="46">
        <v>314005938.24000001</v>
      </c>
      <c r="N808" s="46">
        <v>311246303.76999998</v>
      </c>
      <c r="O808" s="46">
        <v>211143884.75999999</v>
      </c>
      <c r="P808" s="78">
        <f t="shared" si="26"/>
        <v>0.59793591178645411</v>
      </c>
      <c r="Q808" s="61"/>
      <c r="R808" s="61"/>
      <c r="S808" s="62"/>
      <c r="T808" s="62"/>
      <c r="U808" s="62"/>
      <c r="V808" s="62"/>
      <c r="W808" s="62"/>
      <c r="X808" s="63"/>
    </row>
    <row r="809" spans="1:24" ht="14.4" x14ac:dyDescent="0.2">
      <c r="A809" s="47" t="s">
        <v>705</v>
      </c>
      <c r="B809" s="47" t="s">
        <v>706</v>
      </c>
      <c r="C809" s="74" t="str">
        <f t="shared" si="25"/>
        <v>21375300 DIRECCIÓN DE GESTIÓN SOCIOCULTURAL</v>
      </c>
      <c r="D809" s="47" t="s">
        <v>685</v>
      </c>
      <c r="E809" s="47" t="s">
        <v>218</v>
      </c>
      <c r="F809" s="47" t="s">
        <v>219</v>
      </c>
      <c r="G809" s="46">
        <v>5430885</v>
      </c>
      <c r="H809" s="46">
        <v>8386999</v>
      </c>
      <c r="I809" s="46">
        <v>8386999</v>
      </c>
      <c r="J809" s="46">
        <v>0</v>
      </c>
      <c r="K809" s="46">
        <v>0</v>
      </c>
      <c r="L809" s="46">
        <v>0</v>
      </c>
      <c r="M809" s="46">
        <v>6695133.6100000003</v>
      </c>
      <c r="N809" s="46">
        <v>6695133.6100000003</v>
      </c>
      <c r="O809" s="46">
        <v>1691865.39</v>
      </c>
      <c r="P809" s="78">
        <f t="shared" si="26"/>
        <v>0.79827523647016063</v>
      </c>
      <c r="Q809" s="61"/>
      <c r="R809" s="61"/>
      <c r="S809" s="62"/>
      <c r="T809" s="62"/>
      <c r="U809" s="62"/>
      <c r="V809" s="62"/>
      <c r="W809" s="62"/>
      <c r="X809" s="63"/>
    </row>
    <row r="810" spans="1:24" ht="14.4" x14ac:dyDescent="0.2">
      <c r="A810" s="47" t="s">
        <v>705</v>
      </c>
      <c r="B810" s="47" t="s">
        <v>706</v>
      </c>
      <c r="C810" s="74" t="str">
        <f t="shared" si="25"/>
        <v>21375300 DIRECCIÓN DE GESTIÓN SOCIOCULTURAL</v>
      </c>
      <c r="D810" s="47" t="s">
        <v>685</v>
      </c>
      <c r="E810" s="47" t="s">
        <v>220</v>
      </c>
      <c r="F810" s="47" t="s">
        <v>221</v>
      </c>
      <c r="G810" s="46">
        <v>110000000</v>
      </c>
      <c r="H810" s="46">
        <v>117335000</v>
      </c>
      <c r="I810" s="46">
        <v>117335000</v>
      </c>
      <c r="J810" s="46">
        <v>0</v>
      </c>
      <c r="K810" s="46">
        <v>0</v>
      </c>
      <c r="L810" s="46">
        <v>0</v>
      </c>
      <c r="M810" s="46">
        <v>117287816.84</v>
      </c>
      <c r="N810" s="46">
        <v>117287816.84</v>
      </c>
      <c r="O810" s="46">
        <v>47183.16</v>
      </c>
      <c r="P810" s="78">
        <f t="shared" si="26"/>
        <v>0.99959787650743603</v>
      </c>
      <c r="Q810" s="61"/>
      <c r="R810" s="61"/>
      <c r="S810" s="62"/>
      <c r="T810" s="62"/>
      <c r="U810" s="62"/>
      <c r="V810" s="62"/>
      <c r="W810" s="62"/>
      <c r="X810" s="63"/>
    </row>
    <row r="811" spans="1:24" ht="14.4" x14ac:dyDescent="0.2">
      <c r="A811" s="47" t="s">
        <v>705</v>
      </c>
      <c r="B811" s="47" t="s">
        <v>706</v>
      </c>
      <c r="C811" s="74" t="str">
        <f t="shared" si="25"/>
        <v>21375300 DIRECCIÓN DE GESTIÓN SOCIOCULTURAL</v>
      </c>
      <c r="D811" s="47" t="s">
        <v>685</v>
      </c>
      <c r="E811" s="47" t="s">
        <v>222</v>
      </c>
      <c r="F811" s="47" t="s">
        <v>223</v>
      </c>
      <c r="G811" s="46">
        <v>404000000</v>
      </c>
      <c r="H811" s="46">
        <v>399427824</v>
      </c>
      <c r="I811" s="46">
        <v>399427824</v>
      </c>
      <c r="J811" s="46">
        <v>0</v>
      </c>
      <c r="K811" s="46">
        <v>0</v>
      </c>
      <c r="L811" s="46">
        <v>0</v>
      </c>
      <c r="M811" s="46">
        <v>190022987.78999999</v>
      </c>
      <c r="N811" s="46">
        <v>187263353.31999999</v>
      </c>
      <c r="O811" s="46">
        <v>209404836.21000001</v>
      </c>
      <c r="P811" s="78">
        <f t="shared" si="26"/>
        <v>0.4757379841170003</v>
      </c>
      <c r="Q811" s="61"/>
      <c r="R811" s="61"/>
      <c r="S811" s="62"/>
      <c r="T811" s="62"/>
      <c r="U811" s="62"/>
      <c r="V811" s="62"/>
      <c r="W811" s="62"/>
      <c r="X811" s="63"/>
    </row>
    <row r="812" spans="1:24" ht="14.4" x14ac:dyDescent="0.2">
      <c r="A812" s="47" t="s">
        <v>705</v>
      </c>
      <c r="B812" s="47" t="s">
        <v>706</v>
      </c>
      <c r="C812" s="74" t="str">
        <f t="shared" si="25"/>
        <v>21375300 DIRECCIÓN DE GESTIÓN SOCIOCULTURAL</v>
      </c>
      <c r="D812" s="47" t="s">
        <v>685</v>
      </c>
      <c r="E812" s="47" t="s">
        <v>224</v>
      </c>
      <c r="F812" s="47" t="s">
        <v>225</v>
      </c>
      <c r="G812" s="46">
        <v>24000000</v>
      </c>
      <c r="H812" s="46">
        <v>24000000</v>
      </c>
      <c r="I812" s="46">
        <v>24000000</v>
      </c>
      <c r="J812" s="46">
        <v>0</v>
      </c>
      <c r="K812" s="46">
        <v>0</v>
      </c>
      <c r="L812" s="46">
        <v>0</v>
      </c>
      <c r="M812" s="46">
        <v>23634019.84</v>
      </c>
      <c r="N812" s="46">
        <v>23634019.84</v>
      </c>
      <c r="O812" s="46">
        <v>365980.15999999997</v>
      </c>
      <c r="P812" s="78">
        <f t="shared" si="26"/>
        <v>0.98475082666666669</v>
      </c>
      <c r="Q812" s="61"/>
      <c r="R812" s="61"/>
      <c r="S812" s="62"/>
      <c r="T812" s="62"/>
      <c r="U812" s="62"/>
      <c r="V812" s="62"/>
      <c r="W812" s="62"/>
      <c r="X812" s="63"/>
    </row>
    <row r="813" spans="1:24" ht="14.4" x14ac:dyDescent="0.2">
      <c r="A813" s="47" t="s">
        <v>705</v>
      </c>
      <c r="B813" s="47" t="s">
        <v>706</v>
      </c>
      <c r="C813" s="74" t="str">
        <f t="shared" si="25"/>
        <v>21375300 DIRECCIÓN DE GESTIÓN SOCIOCULTURAL</v>
      </c>
      <c r="D813" s="47" t="s">
        <v>685</v>
      </c>
      <c r="E813" s="47" t="s">
        <v>226</v>
      </c>
      <c r="F813" s="47" t="s">
        <v>227</v>
      </c>
      <c r="G813" s="46">
        <v>2000000</v>
      </c>
      <c r="H813" s="46">
        <v>2000000</v>
      </c>
      <c r="I813" s="46">
        <v>2000000</v>
      </c>
      <c r="J813" s="46">
        <v>0</v>
      </c>
      <c r="K813" s="46">
        <v>0</v>
      </c>
      <c r="L813" s="46">
        <v>0</v>
      </c>
      <c r="M813" s="46">
        <v>1642789.78</v>
      </c>
      <c r="N813" s="46">
        <v>1642789.78</v>
      </c>
      <c r="O813" s="46">
        <v>357210.22</v>
      </c>
      <c r="P813" s="78">
        <f t="shared" si="26"/>
        <v>0.82139488999999999</v>
      </c>
      <c r="Q813" s="61"/>
      <c r="R813" s="61"/>
      <c r="S813" s="62"/>
      <c r="T813" s="62"/>
      <c r="U813" s="62"/>
      <c r="V813" s="62"/>
      <c r="W813" s="62"/>
      <c r="X813" s="63"/>
    </row>
    <row r="814" spans="1:24" ht="14.4" x14ac:dyDescent="0.2">
      <c r="A814" s="47" t="s">
        <v>705</v>
      </c>
      <c r="B814" s="47" t="s">
        <v>706</v>
      </c>
      <c r="C814" s="74" t="str">
        <f t="shared" si="25"/>
        <v>21375300 DIRECCIÓN DE GESTIÓN SOCIOCULTURAL</v>
      </c>
      <c r="D814" s="47" t="s">
        <v>685</v>
      </c>
      <c r="E814" s="47" t="s">
        <v>228</v>
      </c>
      <c r="F814" s="47" t="s">
        <v>229</v>
      </c>
      <c r="G814" s="46">
        <v>22000000</v>
      </c>
      <c r="H814" s="46">
        <v>22000000</v>
      </c>
      <c r="I814" s="46">
        <v>22000000</v>
      </c>
      <c r="J814" s="46">
        <v>0</v>
      </c>
      <c r="K814" s="46">
        <v>0</v>
      </c>
      <c r="L814" s="46">
        <v>0</v>
      </c>
      <c r="M814" s="46">
        <v>21991230.059999999</v>
      </c>
      <c r="N814" s="46">
        <v>21991230.059999999</v>
      </c>
      <c r="O814" s="46">
        <v>8769.94</v>
      </c>
      <c r="P814" s="78">
        <f t="shared" si="26"/>
        <v>0.99960136636363628</v>
      </c>
      <c r="Q814" s="61"/>
      <c r="R814" s="61"/>
      <c r="S814" s="62"/>
      <c r="T814" s="62"/>
      <c r="U814" s="62"/>
      <c r="V814" s="62"/>
      <c r="W814" s="62"/>
      <c r="X814" s="63"/>
    </row>
    <row r="815" spans="1:24" ht="14.4" x14ac:dyDescent="0.2">
      <c r="A815" s="47" t="s">
        <v>705</v>
      </c>
      <c r="B815" s="47" t="s">
        <v>706</v>
      </c>
      <c r="C815" s="74" t="str">
        <f t="shared" si="25"/>
        <v>21375300 DIRECCIÓN DE GESTIÓN SOCIOCULTURAL</v>
      </c>
      <c r="D815" s="47" t="s">
        <v>685</v>
      </c>
      <c r="E815" s="47" t="s">
        <v>234</v>
      </c>
      <c r="F815" s="47" t="s">
        <v>235</v>
      </c>
      <c r="G815" s="46">
        <v>9500000</v>
      </c>
      <c r="H815" s="46">
        <v>7000000</v>
      </c>
      <c r="I815" s="46">
        <v>7000000</v>
      </c>
      <c r="J815" s="46">
        <v>0</v>
      </c>
      <c r="K815" s="46">
        <v>0</v>
      </c>
      <c r="L815" s="46">
        <v>0</v>
      </c>
      <c r="M815" s="46">
        <v>6593073</v>
      </c>
      <c r="N815" s="46">
        <v>6593073</v>
      </c>
      <c r="O815" s="46">
        <v>406927</v>
      </c>
      <c r="P815" s="78">
        <f t="shared" si="26"/>
        <v>0.94186757142857147</v>
      </c>
      <c r="Q815" s="61"/>
      <c r="R815" s="61"/>
      <c r="S815" s="62"/>
      <c r="T815" s="62"/>
      <c r="U815" s="62"/>
      <c r="V815" s="62"/>
      <c r="W815" s="62"/>
      <c r="X815" s="63"/>
    </row>
    <row r="816" spans="1:24" ht="14.4" x14ac:dyDescent="0.2">
      <c r="A816" s="47" t="s">
        <v>705</v>
      </c>
      <c r="B816" s="47" t="s">
        <v>706</v>
      </c>
      <c r="C816" s="74" t="str">
        <f t="shared" si="25"/>
        <v>21375300 DIRECCIÓN DE GESTIÓN SOCIOCULTURAL</v>
      </c>
      <c r="D816" s="47" t="s">
        <v>685</v>
      </c>
      <c r="E816" s="47" t="s">
        <v>236</v>
      </c>
      <c r="F816" s="47" t="s">
        <v>237</v>
      </c>
      <c r="G816" s="46">
        <v>9500000</v>
      </c>
      <c r="H816" s="46">
        <v>7000000</v>
      </c>
      <c r="I816" s="46">
        <v>7000000</v>
      </c>
      <c r="J816" s="46">
        <v>0</v>
      </c>
      <c r="K816" s="46">
        <v>0</v>
      </c>
      <c r="L816" s="46">
        <v>0</v>
      </c>
      <c r="M816" s="46">
        <v>6593073</v>
      </c>
      <c r="N816" s="46">
        <v>6593073</v>
      </c>
      <c r="O816" s="46">
        <v>406927</v>
      </c>
      <c r="P816" s="78">
        <f t="shared" si="26"/>
        <v>0.94186757142857147</v>
      </c>
      <c r="Q816" s="61"/>
      <c r="R816" s="61"/>
      <c r="S816" s="62"/>
      <c r="T816" s="62"/>
      <c r="U816" s="62"/>
      <c r="V816" s="62"/>
      <c r="W816" s="62"/>
      <c r="X816" s="63"/>
    </row>
    <row r="817" spans="1:24" ht="14.4" x14ac:dyDescent="0.2">
      <c r="A817" s="47" t="s">
        <v>705</v>
      </c>
      <c r="B817" s="47" t="s">
        <v>706</v>
      </c>
      <c r="C817" s="74" t="str">
        <f t="shared" si="25"/>
        <v>21375300 DIRECCIÓN DE GESTIÓN SOCIOCULTURAL</v>
      </c>
      <c r="D817" s="47" t="s">
        <v>685</v>
      </c>
      <c r="E817" s="47" t="s">
        <v>246</v>
      </c>
      <c r="F817" s="47" t="s">
        <v>247</v>
      </c>
      <c r="G817" s="46">
        <v>24215940</v>
      </c>
      <c r="H817" s="46">
        <v>24500940</v>
      </c>
      <c r="I817" s="46">
        <v>24500940</v>
      </c>
      <c r="J817" s="46">
        <v>0</v>
      </c>
      <c r="K817" s="46">
        <v>216327.88</v>
      </c>
      <c r="L817" s="46">
        <v>0</v>
      </c>
      <c r="M817" s="46">
        <v>23715390.93</v>
      </c>
      <c r="N817" s="46">
        <v>17566243.239999998</v>
      </c>
      <c r="O817" s="46">
        <v>569221.18999999994</v>
      </c>
      <c r="P817" s="78">
        <f t="shared" si="26"/>
        <v>0.96793800278683184</v>
      </c>
      <c r="Q817" s="61"/>
      <c r="R817" s="61"/>
      <c r="S817" s="62"/>
      <c r="T817" s="62"/>
      <c r="U817" s="62"/>
      <c r="V817" s="62"/>
      <c r="W817" s="62"/>
      <c r="X817" s="63"/>
    </row>
    <row r="818" spans="1:24" ht="14.4" x14ac:dyDescent="0.2">
      <c r="A818" s="47" t="s">
        <v>705</v>
      </c>
      <c r="B818" s="47" t="s">
        <v>706</v>
      </c>
      <c r="C818" s="74" t="str">
        <f t="shared" si="25"/>
        <v>21375300 DIRECCIÓN DE GESTIÓN SOCIOCULTURAL</v>
      </c>
      <c r="D818" s="47" t="s">
        <v>685</v>
      </c>
      <c r="E818" s="47" t="s">
        <v>248</v>
      </c>
      <c r="F818" s="47" t="s">
        <v>249</v>
      </c>
      <c r="G818" s="46">
        <v>15000000</v>
      </c>
      <c r="H818" s="46">
        <v>15000000</v>
      </c>
      <c r="I818" s="46">
        <v>15000000</v>
      </c>
      <c r="J818" s="46">
        <v>0</v>
      </c>
      <c r="K818" s="46">
        <v>216327.88</v>
      </c>
      <c r="L818" s="46">
        <v>0</v>
      </c>
      <c r="M818" s="46">
        <v>14478841.289999999</v>
      </c>
      <c r="N818" s="46">
        <v>8329693.5999999996</v>
      </c>
      <c r="O818" s="46">
        <v>304830.83</v>
      </c>
      <c r="P818" s="78">
        <f t="shared" si="26"/>
        <v>0.9652560859999999</v>
      </c>
      <c r="Q818" s="61"/>
      <c r="R818" s="61"/>
      <c r="S818" s="62"/>
      <c r="T818" s="62"/>
      <c r="U818" s="62"/>
      <c r="V818" s="62"/>
      <c r="W818" s="62"/>
      <c r="X818" s="63"/>
    </row>
    <row r="819" spans="1:24" ht="14.4" x14ac:dyDescent="0.2">
      <c r="A819" s="47" t="s">
        <v>705</v>
      </c>
      <c r="B819" s="47" t="s">
        <v>706</v>
      </c>
      <c r="C819" s="74" t="str">
        <f t="shared" si="25"/>
        <v>21375300 DIRECCIÓN DE GESTIÓN SOCIOCULTURAL</v>
      </c>
      <c r="D819" s="47" t="s">
        <v>685</v>
      </c>
      <c r="E819" s="47" t="s">
        <v>254</v>
      </c>
      <c r="F819" s="47" t="s">
        <v>255</v>
      </c>
      <c r="G819" s="46">
        <v>8000000</v>
      </c>
      <c r="H819" s="46">
        <v>8000000</v>
      </c>
      <c r="I819" s="46">
        <v>8000000</v>
      </c>
      <c r="J819" s="46">
        <v>0</v>
      </c>
      <c r="K819" s="46">
        <v>0</v>
      </c>
      <c r="L819" s="46">
        <v>0</v>
      </c>
      <c r="M819" s="46">
        <v>7999991.8499999996</v>
      </c>
      <c r="N819" s="46">
        <v>7999991.8499999996</v>
      </c>
      <c r="O819" s="46">
        <v>8.15</v>
      </c>
      <c r="P819" s="78">
        <f t="shared" si="26"/>
        <v>0.99999898124999997</v>
      </c>
      <c r="Q819" s="61"/>
      <c r="R819" s="61"/>
      <c r="S819" s="62"/>
      <c r="T819" s="62"/>
      <c r="U819" s="62"/>
      <c r="V819" s="62"/>
      <c r="W819" s="62"/>
      <c r="X819" s="63"/>
    </row>
    <row r="820" spans="1:24" ht="14.4" x14ac:dyDescent="0.2">
      <c r="A820" s="47" t="s">
        <v>705</v>
      </c>
      <c r="B820" s="47" t="s">
        <v>706</v>
      </c>
      <c r="C820" s="74" t="str">
        <f t="shared" si="25"/>
        <v>21375300 DIRECCIÓN DE GESTIÓN SOCIOCULTURAL</v>
      </c>
      <c r="D820" s="47" t="s">
        <v>685</v>
      </c>
      <c r="E820" s="47" t="s">
        <v>256</v>
      </c>
      <c r="F820" s="47" t="s">
        <v>257</v>
      </c>
      <c r="G820" s="46">
        <v>632800</v>
      </c>
      <c r="H820" s="46">
        <v>632800</v>
      </c>
      <c r="I820" s="46">
        <v>632800</v>
      </c>
      <c r="J820" s="46">
        <v>0</v>
      </c>
      <c r="K820" s="46">
        <v>0</v>
      </c>
      <c r="L820" s="46">
        <v>0</v>
      </c>
      <c r="M820" s="46">
        <v>632798.85</v>
      </c>
      <c r="N820" s="46">
        <v>632798.85</v>
      </c>
      <c r="O820" s="46">
        <v>1.1499999999999999</v>
      </c>
      <c r="P820" s="78">
        <f t="shared" si="26"/>
        <v>0.99999818268015161</v>
      </c>
      <c r="Q820" s="61"/>
      <c r="R820" s="61"/>
      <c r="S820" s="62"/>
      <c r="T820" s="62"/>
      <c r="U820" s="62"/>
      <c r="V820" s="62"/>
      <c r="W820" s="62"/>
      <c r="X820" s="63"/>
    </row>
    <row r="821" spans="1:24" ht="14.4" x14ac:dyDescent="0.2">
      <c r="A821" s="47" t="s">
        <v>705</v>
      </c>
      <c r="B821" s="47" t="s">
        <v>706</v>
      </c>
      <c r="C821" s="74" t="str">
        <f t="shared" si="25"/>
        <v>21375300 DIRECCIÓN DE GESTIÓN SOCIOCULTURAL</v>
      </c>
      <c r="D821" s="47" t="s">
        <v>685</v>
      </c>
      <c r="E821" s="47" t="s">
        <v>258</v>
      </c>
      <c r="F821" s="47" t="s">
        <v>259</v>
      </c>
      <c r="G821" s="46">
        <v>572970</v>
      </c>
      <c r="H821" s="46">
        <v>572970</v>
      </c>
      <c r="I821" s="46">
        <v>572970</v>
      </c>
      <c r="J821" s="46">
        <v>0</v>
      </c>
      <c r="K821" s="46">
        <v>0</v>
      </c>
      <c r="L821" s="46">
        <v>0</v>
      </c>
      <c r="M821" s="46">
        <v>500025</v>
      </c>
      <c r="N821" s="46">
        <v>500025</v>
      </c>
      <c r="O821" s="46">
        <v>72945</v>
      </c>
      <c r="P821" s="78">
        <f t="shared" si="26"/>
        <v>0.87268966961621031</v>
      </c>
      <c r="Q821" s="61"/>
      <c r="R821" s="61"/>
      <c r="S821" s="62"/>
      <c r="T821" s="62"/>
      <c r="U821" s="62"/>
      <c r="V821" s="62"/>
      <c r="W821" s="62"/>
      <c r="X821" s="63"/>
    </row>
    <row r="822" spans="1:24" ht="14.4" x14ac:dyDescent="0.2">
      <c r="A822" s="47" t="s">
        <v>705</v>
      </c>
      <c r="B822" s="47" t="s">
        <v>706</v>
      </c>
      <c r="C822" s="74" t="str">
        <f t="shared" si="25"/>
        <v>21375300 DIRECCIÓN DE GESTIÓN SOCIOCULTURAL</v>
      </c>
      <c r="D822" s="47" t="s">
        <v>685</v>
      </c>
      <c r="E822" s="47" t="s">
        <v>262</v>
      </c>
      <c r="F822" s="47" t="s">
        <v>263</v>
      </c>
      <c r="G822" s="46">
        <v>10170</v>
      </c>
      <c r="H822" s="46">
        <v>295170</v>
      </c>
      <c r="I822" s="46">
        <v>295170</v>
      </c>
      <c r="J822" s="46">
        <v>0</v>
      </c>
      <c r="K822" s="46">
        <v>0</v>
      </c>
      <c r="L822" s="46">
        <v>0</v>
      </c>
      <c r="M822" s="46">
        <v>103733.94</v>
      </c>
      <c r="N822" s="46">
        <v>103733.94</v>
      </c>
      <c r="O822" s="46">
        <v>191436.06</v>
      </c>
      <c r="P822" s="78">
        <f t="shared" si="26"/>
        <v>0.35143795101128167</v>
      </c>
      <c r="Q822" s="61"/>
      <c r="R822" s="61"/>
      <c r="S822" s="62"/>
      <c r="T822" s="62"/>
      <c r="U822" s="62"/>
      <c r="V822" s="62"/>
      <c r="W822" s="62"/>
      <c r="X822" s="63"/>
    </row>
    <row r="823" spans="1:24" ht="14.4" x14ac:dyDescent="0.2">
      <c r="A823" s="47" t="s">
        <v>705</v>
      </c>
      <c r="B823" s="47" t="s">
        <v>706</v>
      </c>
      <c r="C823" s="74" t="str">
        <f t="shared" si="25"/>
        <v>21375300 DIRECCIÓN DE GESTIÓN SOCIOCULTURAL</v>
      </c>
      <c r="D823" s="47" t="s">
        <v>685</v>
      </c>
      <c r="E823" s="47" t="s">
        <v>264</v>
      </c>
      <c r="F823" s="47" t="s">
        <v>265</v>
      </c>
      <c r="G823" s="46">
        <v>375000</v>
      </c>
      <c r="H823" s="46">
        <v>391062</v>
      </c>
      <c r="I823" s="46">
        <v>391062</v>
      </c>
      <c r="J823" s="46">
        <v>0</v>
      </c>
      <c r="K823" s="46">
        <v>0</v>
      </c>
      <c r="L823" s="46">
        <v>0</v>
      </c>
      <c r="M823" s="46">
        <v>375000</v>
      </c>
      <c r="N823" s="46">
        <v>375000</v>
      </c>
      <c r="O823" s="46">
        <v>16062</v>
      </c>
      <c r="P823" s="78">
        <f t="shared" si="26"/>
        <v>0.9589272289304509</v>
      </c>
      <c r="Q823" s="61"/>
      <c r="R823" s="61"/>
      <c r="S823" s="62"/>
      <c r="T823" s="62"/>
      <c r="U823" s="62"/>
      <c r="V823" s="62"/>
      <c r="W823" s="62"/>
      <c r="X823" s="63"/>
    </row>
    <row r="824" spans="1:24" ht="14.4" x14ac:dyDescent="0.2">
      <c r="A824" s="47" t="s">
        <v>705</v>
      </c>
      <c r="B824" s="47" t="s">
        <v>706</v>
      </c>
      <c r="C824" s="74" t="str">
        <f t="shared" si="25"/>
        <v>21375300 DIRECCIÓN DE GESTIÓN SOCIOCULTURAL</v>
      </c>
      <c r="D824" s="47" t="s">
        <v>685</v>
      </c>
      <c r="E824" s="47" t="s">
        <v>268</v>
      </c>
      <c r="F824" s="47" t="s">
        <v>269</v>
      </c>
      <c r="G824" s="46">
        <v>375000</v>
      </c>
      <c r="H824" s="46">
        <v>391062</v>
      </c>
      <c r="I824" s="46">
        <v>391062</v>
      </c>
      <c r="J824" s="46">
        <v>0</v>
      </c>
      <c r="K824" s="46">
        <v>0</v>
      </c>
      <c r="L824" s="46">
        <v>0</v>
      </c>
      <c r="M824" s="46">
        <v>375000</v>
      </c>
      <c r="N824" s="46">
        <v>375000</v>
      </c>
      <c r="O824" s="46">
        <v>16062</v>
      </c>
      <c r="P824" s="78">
        <f t="shared" si="26"/>
        <v>0.9589272289304509</v>
      </c>
      <c r="Q824" s="61"/>
      <c r="R824" s="61"/>
      <c r="S824" s="62"/>
      <c r="T824" s="62"/>
      <c r="U824" s="62"/>
      <c r="V824" s="62"/>
      <c r="W824" s="62"/>
      <c r="X824" s="63"/>
    </row>
    <row r="825" spans="1:24" ht="14.4" x14ac:dyDescent="0.2">
      <c r="A825" s="47" t="s">
        <v>705</v>
      </c>
      <c r="B825" s="47" t="s">
        <v>706</v>
      </c>
      <c r="C825" s="74" t="str">
        <f t="shared" si="25"/>
        <v>21375300 DIRECCIÓN DE GESTIÓN SOCIOCULTURAL</v>
      </c>
      <c r="D825" s="47" t="s">
        <v>685</v>
      </c>
      <c r="E825" s="47" t="s">
        <v>270</v>
      </c>
      <c r="F825" s="47" t="s">
        <v>271</v>
      </c>
      <c r="G825" s="46">
        <v>600000</v>
      </c>
      <c r="H825" s="46">
        <v>700000</v>
      </c>
      <c r="I825" s="46">
        <v>700000</v>
      </c>
      <c r="J825" s="46">
        <v>0</v>
      </c>
      <c r="K825" s="46">
        <v>0</v>
      </c>
      <c r="L825" s="46">
        <v>0</v>
      </c>
      <c r="M825" s="46">
        <v>400000</v>
      </c>
      <c r="N825" s="46">
        <v>400000</v>
      </c>
      <c r="O825" s="46">
        <v>300000</v>
      </c>
      <c r="P825" s="78">
        <f t="shared" si="26"/>
        <v>0.5714285714285714</v>
      </c>
      <c r="Q825" s="61"/>
      <c r="R825" s="61"/>
      <c r="S825" s="62"/>
      <c r="T825" s="62"/>
      <c r="U825" s="62"/>
      <c r="V825" s="62"/>
      <c r="W825" s="62"/>
      <c r="X825" s="63"/>
    </row>
    <row r="826" spans="1:24" ht="14.4" x14ac:dyDescent="0.2">
      <c r="A826" s="47" t="s">
        <v>705</v>
      </c>
      <c r="B826" s="47" t="s">
        <v>706</v>
      </c>
      <c r="C826" s="74" t="str">
        <f t="shared" si="25"/>
        <v>21375300 DIRECCIÓN DE GESTIÓN SOCIOCULTURAL</v>
      </c>
      <c r="D826" s="47" t="s">
        <v>685</v>
      </c>
      <c r="E826" s="47" t="s">
        <v>274</v>
      </c>
      <c r="F826" s="47" t="s">
        <v>275</v>
      </c>
      <c r="G826" s="46">
        <v>600000</v>
      </c>
      <c r="H826" s="46">
        <v>700000</v>
      </c>
      <c r="I826" s="46">
        <v>700000</v>
      </c>
      <c r="J826" s="46">
        <v>0</v>
      </c>
      <c r="K826" s="46">
        <v>0</v>
      </c>
      <c r="L826" s="46">
        <v>0</v>
      </c>
      <c r="M826" s="46">
        <v>400000</v>
      </c>
      <c r="N826" s="46">
        <v>400000</v>
      </c>
      <c r="O826" s="46">
        <v>300000</v>
      </c>
      <c r="P826" s="78">
        <f t="shared" si="26"/>
        <v>0.5714285714285714</v>
      </c>
      <c r="Q826" s="61"/>
      <c r="R826" s="61"/>
      <c r="S826" s="62"/>
      <c r="T826" s="62"/>
      <c r="U826" s="62"/>
      <c r="V826" s="62"/>
      <c r="W826" s="62"/>
      <c r="X826" s="63"/>
    </row>
    <row r="827" spans="1:24" ht="14.4" x14ac:dyDescent="0.2">
      <c r="A827" s="47" t="s">
        <v>705</v>
      </c>
      <c r="B827" s="47" t="s">
        <v>706</v>
      </c>
      <c r="C827" s="74" t="str">
        <f t="shared" si="25"/>
        <v>21375300 DIRECCIÓN DE GESTIÓN SOCIOCULTURAL</v>
      </c>
      <c r="D827" s="47" t="s">
        <v>685</v>
      </c>
      <c r="E827" s="47" t="s">
        <v>278</v>
      </c>
      <c r="F827" s="47" t="s">
        <v>279</v>
      </c>
      <c r="G827" s="46">
        <v>12700000</v>
      </c>
      <c r="H827" s="46">
        <v>12526424</v>
      </c>
      <c r="I827" s="46">
        <v>12526424</v>
      </c>
      <c r="J827" s="46">
        <v>0</v>
      </c>
      <c r="K827" s="46">
        <v>0</v>
      </c>
      <c r="L827" s="46">
        <v>0</v>
      </c>
      <c r="M827" s="46">
        <v>10970506.49</v>
      </c>
      <c r="N827" s="46">
        <v>10970506.49</v>
      </c>
      <c r="O827" s="46">
        <v>1555917.51</v>
      </c>
      <c r="P827" s="78">
        <f t="shared" si="26"/>
        <v>0.87578917095573328</v>
      </c>
      <c r="Q827" s="61"/>
      <c r="R827" s="61"/>
      <c r="S827" s="62"/>
      <c r="T827" s="62"/>
      <c r="U827" s="62"/>
      <c r="V827" s="62"/>
      <c r="W827" s="62"/>
      <c r="X827" s="63"/>
    </row>
    <row r="828" spans="1:24" ht="14.4" x14ac:dyDescent="0.2">
      <c r="A828" s="47" t="s">
        <v>705</v>
      </c>
      <c r="B828" s="47" t="s">
        <v>706</v>
      </c>
      <c r="C828" s="74" t="str">
        <f t="shared" si="25"/>
        <v>21375300 DIRECCIÓN DE GESTIÓN SOCIOCULTURAL</v>
      </c>
      <c r="D828" s="47" t="s">
        <v>685</v>
      </c>
      <c r="E828" s="47" t="s">
        <v>280</v>
      </c>
      <c r="F828" s="47" t="s">
        <v>281</v>
      </c>
      <c r="G828" s="46">
        <v>7000000</v>
      </c>
      <c r="H828" s="46">
        <v>6854875</v>
      </c>
      <c r="I828" s="46">
        <v>6854875</v>
      </c>
      <c r="J828" s="46">
        <v>0</v>
      </c>
      <c r="K828" s="46">
        <v>0</v>
      </c>
      <c r="L828" s="46">
        <v>0</v>
      </c>
      <c r="M828" s="46">
        <v>6392898.04</v>
      </c>
      <c r="N828" s="46">
        <v>6392898.04</v>
      </c>
      <c r="O828" s="46">
        <v>461976.96</v>
      </c>
      <c r="P828" s="78">
        <f t="shared" si="26"/>
        <v>0.93260607086197778</v>
      </c>
      <c r="Q828" s="61"/>
      <c r="R828" s="61"/>
      <c r="S828" s="62"/>
      <c r="T828" s="62"/>
      <c r="U828" s="62"/>
      <c r="V828" s="62"/>
      <c r="W828" s="62"/>
      <c r="X828" s="63"/>
    </row>
    <row r="829" spans="1:24" ht="14.4" x14ac:dyDescent="0.2">
      <c r="A829" s="47" t="s">
        <v>705</v>
      </c>
      <c r="B829" s="47" t="s">
        <v>706</v>
      </c>
      <c r="C829" s="74" t="str">
        <f t="shared" si="25"/>
        <v>21375300 DIRECCIÓN DE GESTIÓN SOCIOCULTURAL</v>
      </c>
      <c r="D829" s="47" t="s">
        <v>685</v>
      </c>
      <c r="E829" s="47" t="s">
        <v>282</v>
      </c>
      <c r="F829" s="47" t="s">
        <v>283</v>
      </c>
      <c r="G829" s="46">
        <v>6000000</v>
      </c>
      <c r="H829" s="46">
        <v>6000000</v>
      </c>
      <c r="I829" s="46">
        <v>6000000</v>
      </c>
      <c r="J829" s="46">
        <v>0</v>
      </c>
      <c r="K829" s="46">
        <v>0</v>
      </c>
      <c r="L829" s="46">
        <v>0</v>
      </c>
      <c r="M829" s="46">
        <v>6000000</v>
      </c>
      <c r="N829" s="46">
        <v>6000000</v>
      </c>
      <c r="O829" s="46">
        <v>0</v>
      </c>
      <c r="P829" s="78">
        <f t="shared" si="26"/>
        <v>1</v>
      </c>
      <c r="Q829" s="61"/>
      <c r="R829" s="61"/>
      <c r="S829" s="62"/>
      <c r="T829" s="62"/>
      <c r="U829" s="62"/>
      <c r="V829" s="62"/>
      <c r="W829" s="62"/>
      <c r="X829" s="63"/>
    </row>
    <row r="830" spans="1:24" ht="14.4" x14ac:dyDescent="0.2">
      <c r="A830" s="47" t="s">
        <v>705</v>
      </c>
      <c r="B830" s="47" t="s">
        <v>706</v>
      </c>
      <c r="C830" s="74" t="str">
        <f t="shared" si="25"/>
        <v>21375300 DIRECCIÓN DE GESTIÓN SOCIOCULTURAL</v>
      </c>
      <c r="D830" s="47" t="s">
        <v>685</v>
      </c>
      <c r="E830" s="47" t="s">
        <v>284</v>
      </c>
      <c r="F830" s="47" t="s">
        <v>285</v>
      </c>
      <c r="G830" s="46">
        <v>500000</v>
      </c>
      <c r="H830" s="46">
        <v>354875</v>
      </c>
      <c r="I830" s="46">
        <v>354875</v>
      </c>
      <c r="J830" s="46">
        <v>0</v>
      </c>
      <c r="K830" s="46">
        <v>0</v>
      </c>
      <c r="L830" s="46">
        <v>0</v>
      </c>
      <c r="M830" s="46">
        <v>354875</v>
      </c>
      <c r="N830" s="46">
        <v>354875</v>
      </c>
      <c r="O830" s="46">
        <v>0</v>
      </c>
      <c r="P830" s="78">
        <f t="shared" si="26"/>
        <v>1</v>
      </c>
      <c r="Q830" s="61"/>
      <c r="R830" s="61"/>
      <c r="S830" s="62"/>
      <c r="T830" s="62"/>
      <c r="U830" s="62"/>
      <c r="V830" s="62"/>
      <c r="W830" s="62"/>
      <c r="X830" s="63"/>
    </row>
    <row r="831" spans="1:24" ht="14.4" x14ac:dyDescent="0.2">
      <c r="A831" s="47" t="s">
        <v>705</v>
      </c>
      <c r="B831" s="47" t="s">
        <v>706</v>
      </c>
      <c r="C831" s="74" t="str">
        <f t="shared" si="25"/>
        <v>21375300 DIRECCIÓN DE GESTIÓN SOCIOCULTURAL</v>
      </c>
      <c r="D831" s="47" t="s">
        <v>685</v>
      </c>
      <c r="E831" s="47" t="s">
        <v>286</v>
      </c>
      <c r="F831" s="47" t="s">
        <v>287</v>
      </c>
      <c r="G831" s="46">
        <v>500000</v>
      </c>
      <c r="H831" s="46">
        <v>500000</v>
      </c>
      <c r="I831" s="46">
        <v>500000</v>
      </c>
      <c r="J831" s="46">
        <v>0</v>
      </c>
      <c r="K831" s="46">
        <v>0</v>
      </c>
      <c r="L831" s="46">
        <v>0</v>
      </c>
      <c r="M831" s="46">
        <v>38023.040000000001</v>
      </c>
      <c r="N831" s="46">
        <v>38023.040000000001</v>
      </c>
      <c r="O831" s="46">
        <v>461976.96</v>
      </c>
      <c r="P831" s="78">
        <f t="shared" si="26"/>
        <v>7.6046080000000002E-2</v>
      </c>
      <c r="Q831" s="61"/>
      <c r="R831" s="61"/>
      <c r="S831" s="62"/>
      <c r="T831" s="62"/>
      <c r="U831" s="62"/>
      <c r="V831" s="62"/>
      <c r="W831" s="62"/>
      <c r="X831" s="63"/>
    </row>
    <row r="832" spans="1:24" ht="14.4" x14ac:dyDescent="0.2">
      <c r="A832" s="47" t="s">
        <v>705</v>
      </c>
      <c r="B832" s="47" t="s">
        <v>706</v>
      </c>
      <c r="C832" s="74" t="str">
        <f t="shared" si="25"/>
        <v>21375300 DIRECCIÓN DE GESTIÓN SOCIOCULTURAL</v>
      </c>
      <c r="D832" s="47" t="s">
        <v>685</v>
      </c>
      <c r="E832" s="47" t="s">
        <v>296</v>
      </c>
      <c r="F832" s="47" t="s">
        <v>297</v>
      </c>
      <c r="G832" s="46">
        <v>0</v>
      </c>
      <c r="H832" s="46">
        <v>75000</v>
      </c>
      <c r="I832" s="46">
        <v>75000</v>
      </c>
      <c r="J832" s="46">
        <v>0</v>
      </c>
      <c r="K832" s="46">
        <v>0</v>
      </c>
      <c r="L832" s="46">
        <v>0</v>
      </c>
      <c r="M832" s="46">
        <v>0</v>
      </c>
      <c r="N832" s="46">
        <v>0</v>
      </c>
      <c r="O832" s="46">
        <v>75000</v>
      </c>
      <c r="P832" s="78">
        <f t="shared" si="26"/>
        <v>0</v>
      </c>
      <c r="Q832" s="61"/>
      <c r="R832" s="61"/>
      <c r="S832" s="62"/>
      <c r="T832" s="62"/>
      <c r="U832" s="62"/>
      <c r="V832" s="62"/>
      <c r="W832" s="62"/>
      <c r="X832" s="63"/>
    </row>
    <row r="833" spans="1:24" ht="14.4" x14ac:dyDescent="0.2">
      <c r="A833" s="47" t="s">
        <v>705</v>
      </c>
      <c r="B833" s="47" t="s">
        <v>706</v>
      </c>
      <c r="C833" s="74" t="str">
        <f t="shared" si="25"/>
        <v>21375300 DIRECCIÓN DE GESTIÓN SOCIOCULTURAL</v>
      </c>
      <c r="D833" s="47" t="s">
        <v>685</v>
      </c>
      <c r="E833" s="47" t="s">
        <v>304</v>
      </c>
      <c r="F833" s="47" t="s">
        <v>305</v>
      </c>
      <c r="G833" s="46">
        <v>0</v>
      </c>
      <c r="H833" s="46">
        <v>75000</v>
      </c>
      <c r="I833" s="46">
        <v>75000</v>
      </c>
      <c r="J833" s="46">
        <v>0</v>
      </c>
      <c r="K833" s="46">
        <v>0</v>
      </c>
      <c r="L833" s="46">
        <v>0</v>
      </c>
      <c r="M833" s="46">
        <v>0</v>
      </c>
      <c r="N833" s="46">
        <v>0</v>
      </c>
      <c r="O833" s="46">
        <v>75000</v>
      </c>
      <c r="P833" s="78">
        <f t="shared" si="26"/>
        <v>0</v>
      </c>
      <c r="Q833" s="61"/>
      <c r="R833" s="61"/>
      <c r="S833" s="62"/>
      <c r="T833" s="62"/>
      <c r="U833" s="62"/>
      <c r="V833" s="62"/>
      <c r="W833" s="62"/>
      <c r="X833" s="63"/>
    </row>
    <row r="834" spans="1:24" ht="14.4" x14ac:dyDescent="0.2">
      <c r="A834" s="47" t="s">
        <v>705</v>
      </c>
      <c r="B834" s="47" t="s">
        <v>706</v>
      </c>
      <c r="C834" s="74" t="str">
        <f t="shared" si="25"/>
        <v>21375300 DIRECCIÓN DE GESTIÓN SOCIOCULTURAL</v>
      </c>
      <c r="D834" s="47" t="s">
        <v>685</v>
      </c>
      <c r="E834" s="47" t="s">
        <v>312</v>
      </c>
      <c r="F834" s="47" t="s">
        <v>313</v>
      </c>
      <c r="G834" s="46">
        <v>1000000</v>
      </c>
      <c r="H834" s="46">
        <v>1000000</v>
      </c>
      <c r="I834" s="46">
        <v>1000000</v>
      </c>
      <c r="J834" s="46">
        <v>0</v>
      </c>
      <c r="K834" s="46">
        <v>0</v>
      </c>
      <c r="L834" s="46">
        <v>0</v>
      </c>
      <c r="M834" s="46">
        <v>954177.52</v>
      </c>
      <c r="N834" s="46">
        <v>954177.52</v>
      </c>
      <c r="O834" s="46">
        <v>45822.48</v>
      </c>
      <c r="P834" s="78">
        <f t="shared" si="26"/>
        <v>0.95417752</v>
      </c>
      <c r="Q834" s="61"/>
      <c r="R834" s="61"/>
      <c r="S834" s="62"/>
      <c r="T834" s="62"/>
      <c r="U834" s="62"/>
      <c r="V834" s="62"/>
      <c r="W834" s="62"/>
      <c r="X834" s="63"/>
    </row>
    <row r="835" spans="1:24" ht="14.4" x14ac:dyDescent="0.2">
      <c r="A835" s="47" t="s">
        <v>705</v>
      </c>
      <c r="B835" s="47" t="s">
        <v>706</v>
      </c>
      <c r="C835" s="74" t="str">
        <f t="shared" si="25"/>
        <v>21375300 DIRECCIÓN DE GESTIÓN SOCIOCULTURAL</v>
      </c>
      <c r="D835" s="47" t="s">
        <v>685</v>
      </c>
      <c r="E835" s="47" t="s">
        <v>316</v>
      </c>
      <c r="F835" s="47" t="s">
        <v>317</v>
      </c>
      <c r="G835" s="46">
        <v>1000000</v>
      </c>
      <c r="H835" s="46">
        <v>1000000</v>
      </c>
      <c r="I835" s="46">
        <v>1000000</v>
      </c>
      <c r="J835" s="46">
        <v>0</v>
      </c>
      <c r="K835" s="46">
        <v>0</v>
      </c>
      <c r="L835" s="46">
        <v>0</v>
      </c>
      <c r="M835" s="46">
        <v>954177.52</v>
      </c>
      <c r="N835" s="46">
        <v>954177.52</v>
      </c>
      <c r="O835" s="46">
        <v>45822.48</v>
      </c>
      <c r="P835" s="78">
        <f t="shared" si="26"/>
        <v>0.95417752</v>
      </c>
      <c r="Q835" s="61"/>
      <c r="R835" s="61"/>
      <c r="S835" s="62"/>
      <c r="T835" s="62"/>
      <c r="U835" s="62"/>
      <c r="V835" s="62"/>
      <c r="W835" s="62"/>
      <c r="X835" s="63"/>
    </row>
    <row r="836" spans="1:24" ht="14.4" x14ac:dyDescent="0.2">
      <c r="A836" s="47" t="s">
        <v>705</v>
      </c>
      <c r="B836" s="47" t="s">
        <v>706</v>
      </c>
      <c r="C836" s="74" t="str">
        <f t="shared" si="25"/>
        <v>21375300 DIRECCIÓN DE GESTIÓN SOCIOCULTURAL</v>
      </c>
      <c r="D836" s="47" t="s">
        <v>685</v>
      </c>
      <c r="E836" s="47" t="s">
        <v>318</v>
      </c>
      <c r="F836" s="47" t="s">
        <v>319</v>
      </c>
      <c r="G836" s="46">
        <v>4700000</v>
      </c>
      <c r="H836" s="46">
        <v>4596549</v>
      </c>
      <c r="I836" s="46">
        <v>4596549</v>
      </c>
      <c r="J836" s="46">
        <v>0</v>
      </c>
      <c r="K836" s="46">
        <v>0</v>
      </c>
      <c r="L836" s="46">
        <v>0</v>
      </c>
      <c r="M836" s="46">
        <v>3623430.93</v>
      </c>
      <c r="N836" s="46">
        <v>3623430.93</v>
      </c>
      <c r="O836" s="46">
        <v>973118.07</v>
      </c>
      <c r="P836" s="78">
        <f t="shared" si="26"/>
        <v>0.78829376778100269</v>
      </c>
      <c r="Q836" s="61"/>
      <c r="R836" s="61"/>
      <c r="S836" s="62"/>
      <c r="T836" s="62"/>
      <c r="U836" s="62"/>
      <c r="V836" s="62"/>
      <c r="W836" s="62"/>
      <c r="X836" s="63"/>
    </row>
    <row r="837" spans="1:24" ht="14.4" x14ac:dyDescent="0.2">
      <c r="A837" s="47" t="s">
        <v>705</v>
      </c>
      <c r="B837" s="47" t="s">
        <v>706</v>
      </c>
      <c r="C837" s="74" t="str">
        <f t="shared" si="25"/>
        <v>21375300 DIRECCIÓN DE GESTIÓN SOCIOCULTURAL</v>
      </c>
      <c r="D837" s="47" t="s">
        <v>685</v>
      </c>
      <c r="E837" s="47" t="s">
        <v>320</v>
      </c>
      <c r="F837" s="47" t="s">
        <v>321</v>
      </c>
      <c r="G837" s="46">
        <v>1000000</v>
      </c>
      <c r="H837" s="46">
        <v>1000000</v>
      </c>
      <c r="I837" s="46">
        <v>1000000</v>
      </c>
      <c r="J837" s="46">
        <v>0</v>
      </c>
      <c r="K837" s="46">
        <v>0</v>
      </c>
      <c r="L837" s="46">
        <v>0</v>
      </c>
      <c r="M837" s="46">
        <v>758877.61</v>
      </c>
      <c r="N837" s="46">
        <v>758877.61</v>
      </c>
      <c r="O837" s="46">
        <v>241122.39</v>
      </c>
      <c r="P837" s="78">
        <f t="shared" si="26"/>
        <v>0.75887760999999998</v>
      </c>
      <c r="Q837" s="61"/>
      <c r="R837" s="61"/>
      <c r="S837" s="62"/>
      <c r="T837" s="62"/>
      <c r="U837" s="62"/>
      <c r="V837" s="62"/>
      <c r="W837" s="62"/>
      <c r="X837" s="63"/>
    </row>
    <row r="838" spans="1:24" ht="14.4" x14ac:dyDescent="0.2">
      <c r="A838" s="47" t="s">
        <v>705</v>
      </c>
      <c r="B838" s="47" t="s">
        <v>706</v>
      </c>
      <c r="C838" s="74" t="str">
        <f t="shared" ref="C838:C901" si="27">+CONCATENATE(A838," ",B838)</f>
        <v>21375300 DIRECCIÓN DE GESTIÓN SOCIOCULTURAL</v>
      </c>
      <c r="D838" s="47" t="s">
        <v>685</v>
      </c>
      <c r="E838" s="47" t="s">
        <v>324</v>
      </c>
      <c r="F838" s="47" t="s">
        <v>325</v>
      </c>
      <c r="G838" s="46">
        <v>700000</v>
      </c>
      <c r="H838" s="46">
        <v>450000</v>
      </c>
      <c r="I838" s="46">
        <v>450000</v>
      </c>
      <c r="J838" s="46">
        <v>0</v>
      </c>
      <c r="K838" s="46">
        <v>0</v>
      </c>
      <c r="L838" s="46">
        <v>0</v>
      </c>
      <c r="M838" s="46">
        <v>157977.29999999999</v>
      </c>
      <c r="N838" s="46">
        <v>157977.29999999999</v>
      </c>
      <c r="O838" s="46">
        <v>292022.7</v>
      </c>
      <c r="P838" s="78">
        <f t="shared" ref="P838:P901" si="28">+IFERROR(M838/H838,0)</f>
        <v>0.35106066666666663</v>
      </c>
      <c r="Q838" s="61"/>
      <c r="R838" s="61"/>
      <c r="S838" s="62"/>
      <c r="T838" s="62"/>
      <c r="U838" s="62"/>
      <c r="V838" s="62"/>
      <c r="W838" s="62"/>
      <c r="X838" s="63"/>
    </row>
    <row r="839" spans="1:24" ht="14.4" x14ac:dyDescent="0.2">
      <c r="A839" s="47" t="s">
        <v>705</v>
      </c>
      <c r="B839" s="47" t="s">
        <v>706</v>
      </c>
      <c r="C839" s="74" t="str">
        <f t="shared" si="27"/>
        <v>21375300 DIRECCIÓN DE GESTIÓN SOCIOCULTURAL</v>
      </c>
      <c r="D839" s="47" t="s">
        <v>685</v>
      </c>
      <c r="E839" s="47" t="s">
        <v>326</v>
      </c>
      <c r="F839" s="47" t="s">
        <v>327</v>
      </c>
      <c r="G839" s="46">
        <v>500000</v>
      </c>
      <c r="H839" s="46">
        <v>471549</v>
      </c>
      <c r="I839" s="46">
        <v>471549</v>
      </c>
      <c r="J839" s="46">
        <v>0</v>
      </c>
      <c r="K839" s="46">
        <v>0</v>
      </c>
      <c r="L839" s="46">
        <v>0</v>
      </c>
      <c r="M839" s="46">
        <v>471549</v>
      </c>
      <c r="N839" s="46">
        <v>471549</v>
      </c>
      <c r="O839" s="46">
        <v>0</v>
      </c>
      <c r="P839" s="78">
        <f t="shared" si="28"/>
        <v>1</v>
      </c>
      <c r="Q839" s="61"/>
      <c r="R839" s="61"/>
      <c r="S839" s="62"/>
      <c r="T839" s="62"/>
      <c r="U839" s="62"/>
      <c r="V839" s="62"/>
      <c r="W839" s="62"/>
      <c r="X839" s="63"/>
    </row>
    <row r="840" spans="1:24" ht="14.4" x14ac:dyDescent="0.2">
      <c r="A840" s="47" t="s">
        <v>705</v>
      </c>
      <c r="B840" s="47" t="s">
        <v>706</v>
      </c>
      <c r="C840" s="74" t="str">
        <f t="shared" si="27"/>
        <v>21375300 DIRECCIÓN DE GESTIÓN SOCIOCULTURAL</v>
      </c>
      <c r="D840" s="47" t="s">
        <v>685</v>
      </c>
      <c r="E840" s="47" t="s">
        <v>328</v>
      </c>
      <c r="F840" s="47" t="s">
        <v>329</v>
      </c>
      <c r="G840" s="46">
        <v>2500000</v>
      </c>
      <c r="H840" s="46">
        <v>2500000</v>
      </c>
      <c r="I840" s="46">
        <v>2500000</v>
      </c>
      <c r="J840" s="46">
        <v>0</v>
      </c>
      <c r="K840" s="46">
        <v>0</v>
      </c>
      <c r="L840" s="46">
        <v>0</v>
      </c>
      <c r="M840" s="46">
        <v>2081753.82</v>
      </c>
      <c r="N840" s="46">
        <v>2081753.82</v>
      </c>
      <c r="O840" s="46">
        <v>418246.18</v>
      </c>
      <c r="P840" s="78">
        <f t="shared" si="28"/>
        <v>0.83270152800000008</v>
      </c>
      <c r="Q840" s="61"/>
      <c r="R840" s="61"/>
      <c r="S840" s="62"/>
      <c r="T840" s="62"/>
      <c r="U840" s="62"/>
      <c r="V840" s="62"/>
      <c r="W840" s="62"/>
      <c r="X840" s="63"/>
    </row>
    <row r="841" spans="1:24" ht="14.4" x14ac:dyDescent="0.2">
      <c r="A841" s="47" t="s">
        <v>705</v>
      </c>
      <c r="B841" s="47" t="s">
        <v>706</v>
      </c>
      <c r="C841" s="74" t="str">
        <f t="shared" si="27"/>
        <v>21375300 DIRECCIÓN DE GESTIÓN SOCIOCULTURAL</v>
      </c>
      <c r="D841" s="47" t="s">
        <v>685</v>
      </c>
      <c r="E841" s="47" t="s">
        <v>330</v>
      </c>
      <c r="F841" s="47" t="s">
        <v>331</v>
      </c>
      <c r="G841" s="46">
        <v>0</v>
      </c>
      <c r="H841" s="46">
        <v>175000</v>
      </c>
      <c r="I841" s="46">
        <v>175000</v>
      </c>
      <c r="J841" s="46">
        <v>0</v>
      </c>
      <c r="K841" s="46">
        <v>0</v>
      </c>
      <c r="L841" s="46">
        <v>0</v>
      </c>
      <c r="M841" s="46">
        <v>153273.20000000001</v>
      </c>
      <c r="N841" s="46">
        <v>153273.20000000001</v>
      </c>
      <c r="O841" s="46">
        <v>21726.799999999999</v>
      </c>
      <c r="P841" s="78">
        <f t="shared" si="28"/>
        <v>0.87584685714285726</v>
      </c>
      <c r="Q841" s="61"/>
      <c r="R841" s="61"/>
      <c r="S841" s="62"/>
      <c r="T841" s="62"/>
      <c r="U841" s="62"/>
      <c r="V841" s="62"/>
      <c r="W841" s="62"/>
      <c r="X841" s="63"/>
    </row>
    <row r="842" spans="1:24" ht="14.4" x14ac:dyDescent="0.2">
      <c r="A842" s="47" t="s">
        <v>705</v>
      </c>
      <c r="B842" s="47" t="s">
        <v>706</v>
      </c>
      <c r="C842" s="74" t="str">
        <f t="shared" si="27"/>
        <v>21375300 DIRECCIÓN DE GESTIÓN SOCIOCULTURAL</v>
      </c>
      <c r="D842" s="47" t="s">
        <v>685</v>
      </c>
      <c r="E842" s="47" t="s">
        <v>372</v>
      </c>
      <c r="F842" s="47" t="s">
        <v>373</v>
      </c>
      <c r="G842" s="46">
        <v>518049688</v>
      </c>
      <c r="H842" s="46">
        <v>519883633</v>
      </c>
      <c r="I842" s="46">
        <v>519883633</v>
      </c>
      <c r="J842" s="46">
        <v>0</v>
      </c>
      <c r="K842" s="46">
        <v>0</v>
      </c>
      <c r="L842" s="46">
        <v>0</v>
      </c>
      <c r="M842" s="46">
        <v>518146581.32999998</v>
      </c>
      <c r="N842" s="46">
        <v>518146581.32999998</v>
      </c>
      <c r="O842" s="46">
        <v>1737051.67</v>
      </c>
      <c r="P842" s="78">
        <f t="shared" si="28"/>
        <v>0.99665876830940736</v>
      </c>
      <c r="Q842" s="61"/>
      <c r="R842" s="61"/>
      <c r="S842" s="62"/>
      <c r="T842" s="62"/>
      <c r="U842" s="62"/>
      <c r="V842" s="62"/>
      <c r="W842" s="62"/>
      <c r="X842" s="63"/>
    </row>
    <row r="843" spans="1:24" ht="14.4" x14ac:dyDescent="0.2">
      <c r="A843" s="47" t="s">
        <v>705</v>
      </c>
      <c r="B843" s="47" t="s">
        <v>706</v>
      </c>
      <c r="C843" s="74" t="str">
        <f t="shared" si="27"/>
        <v>21375300 DIRECCIÓN DE GESTIÓN SOCIOCULTURAL</v>
      </c>
      <c r="D843" s="47" t="s">
        <v>685</v>
      </c>
      <c r="E843" s="47" t="s">
        <v>374</v>
      </c>
      <c r="F843" s="47" t="s">
        <v>375</v>
      </c>
      <c r="G843" s="46">
        <v>13573487</v>
      </c>
      <c r="H843" s="46">
        <v>13070999</v>
      </c>
      <c r="I843" s="46">
        <v>13070999</v>
      </c>
      <c r="J843" s="46">
        <v>0</v>
      </c>
      <c r="K843" s="46">
        <v>0</v>
      </c>
      <c r="L843" s="46">
        <v>0</v>
      </c>
      <c r="M843" s="46">
        <v>11922192.83</v>
      </c>
      <c r="N843" s="46">
        <v>11922192.83</v>
      </c>
      <c r="O843" s="46">
        <v>1148806.17</v>
      </c>
      <c r="P843" s="78">
        <f t="shared" si="28"/>
        <v>0.9121103008270447</v>
      </c>
      <c r="Q843" s="61"/>
      <c r="R843" s="61"/>
      <c r="S843" s="62"/>
      <c r="T843" s="62"/>
      <c r="U843" s="62"/>
      <c r="V843" s="62"/>
      <c r="W843" s="62"/>
      <c r="X843" s="63"/>
    </row>
    <row r="844" spans="1:24" ht="14.4" x14ac:dyDescent="0.2">
      <c r="A844" s="47" t="s">
        <v>705</v>
      </c>
      <c r="B844" s="47" t="s">
        <v>706</v>
      </c>
      <c r="C844" s="74" t="str">
        <f t="shared" si="27"/>
        <v>21375300 DIRECCIÓN DE GESTIÓN SOCIOCULTURAL</v>
      </c>
      <c r="D844" s="47" t="s">
        <v>685</v>
      </c>
      <c r="E844" s="47" t="s">
        <v>386</v>
      </c>
      <c r="F844" s="47" t="s">
        <v>377</v>
      </c>
      <c r="G844" s="46">
        <v>11708997</v>
      </c>
      <c r="H844" s="46">
        <v>11275532</v>
      </c>
      <c r="I844" s="46">
        <v>11275532</v>
      </c>
      <c r="J844" s="46">
        <v>0</v>
      </c>
      <c r="K844" s="46">
        <v>0</v>
      </c>
      <c r="L844" s="46">
        <v>0</v>
      </c>
      <c r="M844" s="46">
        <v>10272803.640000001</v>
      </c>
      <c r="N844" s="46">
        <v>10272803.640000001</v>
      </c>
      <c r="O844" s="46">
        <v>1002728.36</v>
      </c>
      <c r="P844" s="78">
        <f t="shared" si="28"/>
        <v>0.91107041689917612</v>
      </c>
      <c r="Q844" s="61"/>
      <c r="R844" s="61"/>
      <c r="S844" s="62"/>
      <c r="T844" s="62"/>
      <c r="U844" s="62"/>
      <c r="V844" s="62"/>
      <c r="W844" s="62"/>
      <c r="X844" s="63"/>
    </row>
    <row r="845" spans="1:24" ht="14.4" x14ac:dyDescent="0.2">
      <c r="A845" s="47" t="s">
        <v>705</v>
      </c>
      <c r="B845" s="47" t="s">
        <v>706</v>
      </c>
      <c r="C845" s="74" t="str">
        <f t="shared" si="27"/>
        <v>21375300 DIRECCIÓN DE GESTIÓN SOCIOCULTURAL</v>
      </c>
      <c r="D845" s="47" t="s">
        <v>685</v>
      </c>
      <c r="E845" s="47" t="s">
        <v>407</v>
      </c>
      <c r="F845" s="47" t="s">
        <v>398</v>
      </c>
      <c r="G845" s="46">
        <v>1864490</v>
      </c>
      <c r="H845" s="46">
        <v>1795467</v>
      </c>
      <c r="I845" s="46">
        <v>1795467</v>
      </c>
      <c r="J845" s="46">
        <v>0</v>
      </c>
      <c r="K845" s="46">
        <v>0</v>
      </c>
      <c r="L845" s="46">
        <v>0</v>
      </c>
      <c r="M845" s="46">
        <v>1649389.19</v>
      </c>
      <c r="N845" s="46">
        <v>1649389.19</v>
      </c>
      <c r="O845" s="46">
        <v>146077.81</v>
      </c>
      <c r="P845" s="78">
        <f t="shared" si="28"/>
        <v>0.91864077145388912</v>
      </c>
      <c r="Q845" s="61"/>
      <c r="R845" s="61"/>
      <c r="S845" s="62"/>
      <c r="T845" s="62"/>
      <c r="U845" s="62"/>
      <c r="V845" s="62"/>
      <c r="W845" s="62"/>
      <c r="X845" s="63"/>
    </row>
    <row r="846" spans="1:24" ht="14.4" x14ac:dyDescent="0.2">
      <c r="A846" s="47" t="s">
        <v>705</v>
      </c>
      <c r="B846" s="47" t="s">
        <v>706</v>
      </c>
      <c r="C846" s="75" t="str">
        <f t="shared" si="27"/>
        <v>21375300 DIRECCIÓN DE GESTIÓN SOCIOCULTURAL</v>
      </c>
      <c r="D846" s="47" t="s">
        <v>685</v>
      </c>
      <c r="E846" s="47" t="s">
        <v>602</v>
      </c>
      <c r="F846" s="47" t="s">
        <v>603</v>
      </c>
      <c r="G846" s="46">
        <v>476133126</v>
      </c>
      <c r="H846" s="46">
        <v>474340350</v>
      </c>
      <c r="I846" s="46">
        <v>474340350</v>
      </c>
      <c r="J846" s="46">
        <v>0</v>
      </c>
      <c r="K846" s="46">
        <v>0</v>
      </c>
      <c r="L846" s="46">
        <v>0</v>
      </c>
      <c r="M846" s="46">
        <v>474340350</v>
      </c>
      <c r="N846" s="46">
        <v>474340350</v>
      </c>
      <c r="O846" s="46">
        <v>0</v>
      </c>
      <c r="P846" s="78">
        <f t="shared" si="28"/>
        <v>1</v>
      </c>
      <c r="Q846" s="61"/>
      <c r="R846" s="61"/>
      <c r="S846" s="62"/>
      <c r="T846" s="62"/>
      <c r="U846" s="62"/>
      <c r="V846" s="62"/>
      <c r="W846" s="62"/>
      <c r="X846" s="63"/>
    </row>
    <row r="847" spans="1:24" ht="14.4" x14ac:dyDescent="0.2">
      <c r="A847" s="47" t="s">
        <v>705</v>
      </c>
      <c r="B847" s="47" t="s">
        <v>706</v>
      </c>
      <c r="C847" s="74" t="str">
        <f t="shared" si="27"/>
        <v>21375300 DIRECCIÓN DE GESTIÓN SOCIOCULTURAL</v>
      </c>
      <c r="D847" s="47" t="s">
        <v>685</v>
      </c>
      <c r="E847" s="47" t="s">
        <v>606</v>
      </c>
      <c r="F847" s="47" t="s">
        <v>607</v>
      </c>
      <c r="G847" s="46">
        <v>476133126</v>
      </c>
      <c r="H847" s="46">
        <v>474340350</v>
      </c>
      <c r="I847" s="46">
        <v>474340350</v>
      </c>
      <c r="J847" s="46">
        <v>0</v>
      </c>
      <c r="K847" s="46">
        <v>0</v>
      </c>
      <c r="L847" s="46">
        <v>0</v>
      </c>
      <c r="M847" s="46">
        <v>474340350</v>
      </c>
      <c r="N847" s="46">
        <v>474340350</v>
      </c>
      <c r="O847" s="46">
        <v>0</v>
      </c>
      <c r="P847" s="78">
        <f t="shared" si="28"/>
        <v>1</v>
      </c>
      <c r="Q847" s="61"/>
      <c r="R847" s="61"/>
      <c r="S847" s="62"/>
      <c r="T847" s="62"/>
      <c r="U847" s="62"/>
      <c r="V847" s="62"/>
      <c r="W847" s="62"/>
      <c r="X847" s="63"/>
    </row>
    <row r="848" spans="1:24" ht="14.4" x14ac:dyDescent="0.2">
      <c r="A848" s="47" t="s">
        <v>705</v>
      </c>
      <c r="B848" s="47" t="s">
        <v>706</v>
      </c>
      <c r="C848" s="74" t="str">
        <f t="shared" si="27"/>
        <v>21375300 DIRECCIÓN DE GESTIÓN SOCIOCULTURAL</v>
      </c>
      <c r="D848" s="47" t="s">
        <v>685</v>
      </c>
      <c r="E848" s="47" t="s">
        <v>608</v>
      </c>
      <c r="F848" s="47" t="s">
        <v>609</v>
      </c>
      <c r="G848" s="46">
        <v>14100000</v>
      </c>
      <c r="H848" s="46">
        <v>19792784</v>
      </c>
      <c r="I848" s="46">
        <v>19792784</v>
      </c>
      <c r="J848" s="46">
        <v>0</v>
      </c>
      <c r="K848" s="46">
        <v>0</v>
      </c>
      <c r="L848" s="46">
        <v>0</v>
      </c>
      <c r="M848" s="46">
        <v>19204538.5</v>
      </c>
      <c r="N848" s="46">
        <v>19204538.5</v>
      </c>
      <c r="O848" s="46">
        <v>588245.5</v>
      </c>
      <c r="P848" s="78">
        <f t="shared" si="28"/>
        <v>0.97027979995133584</v>
      </c>
      <c r="Q848" s="61"/>
      <c r="R848" s="61"/>
      <c r="S848" s="62"/>
      <c r="T848" s="62"/>
      <c r="U848" s="62"/>
      <c r="V848" s="62"/>
      <c r="W848" s="62"/>
      <c r="X848" s="63"/>
    </row>
    <row r="849" spans="1:24" ht="14.4" x14ac:dyDescent="0.2">
      <c r="A849" s="47" t="s">
        <v>705</v>
      </c>
      <c r="B849" s="47" t="s">
        <v>706</v>
      </c>
      <c r="C849" s="74" t="str">
        <f t="shared" si="27"/>
        <v>21375300 DIRECCIÓN DE GESTIÓN SOCIOCULTURAL</v>
      </c>
      <c r="D849" s="47" t="s">
        <v>685</v>
      </c>
      <c r="E849" s="47" t="s">
        <v>610</v>
      </c>
      <c r="F849" s="47" t="s">
        <v>611</v>
      </c>
      <c r="G849" s="46">
        <v>9100000</v>
      </c>
      <c r="H849" s="46">
        <v>14792784</v>
      </c>
      <c r="I849" s="46">
        <v>14792784</v>
      </c>
      <c r="J849" s="46">
        <v>0</v>
      </c>
      <c r="K849" s="46">
        <v>0</v>
      </c>
      <c r="L849" s="46">
        <v>0</v>
      </c>
      <c r="M849" s="46">
        <v>14667699.5</v>
      </c>
      <c r="N849" s="46">
        <v>14667699.5</v>
      </c>
      <c r="O849" s="46">
        <v>125084.5</v>
      </c>
      <c r="P849" s="78">
        <f t="shared" si="28"/>
        <v>0.99154422183140101</v>
      </c>
      <c r="Q849" s="61"/>
      <c r="R849" s="61"/>
      <c r="S849" s="62"/>
      <c r="T849" s="62"/>
      <c r="U849" s="62"/>
      <c r="V849" s="62"/>
      <c r="W849" s="62"/>
      <c r="X849" s="63"/>
    </row>
    <row r="850" spans="1:24" ht="14.4" x14ac:dyDescent="0.2">
      <c r="A850" s="47" t="s">
        <v>705</v>
      </c>
      <c r="B850" s="47" t="s">
        <v>706</v>
      </c>
      <c r="C850" s="74" t="str">
        <f t="shared" si="27"/>
        <v>21375300 DIRECCIÓN DE GESTIÓN SOCIOCULTURAL</v>
      </c>
      <c r="D850" s="47" t="s">
        <v>685</v>
      </c>
      <c r="E850" s="47" t="s">
        <v>612</v>
      </c>
      <c r="F850" s="47" t="s">
        <v>613</v>
      </c>
      <c r="G850" s="46">
        <v>5000000</v>
      </c>
      <c r="H850" s="46">
        <v>5000000</v>
      </c>
      <c r="I850" s="46">
        <v>5000000</v>
      </c>
      <c r="J850" s="46">
        <v>0</v>
      </c>
      <c r="K850" s="46">
        <v>0</v>
      </c>
      <c r="L850" s="46">
        <v>0</v>
      </c>
      <c r="M850" s="46">
        <v>4536839</v>
      </c>
      <c r="N850" s="46">
        <v>4536839</v>
      </c>
      <c r="O850" s="46">
        <v>463161</v>
      </c>
      <c r="P850" s="78">
        <f t="shared" si="28"/>
        <v>0.90736779999999995</v>
      </c>
      <c r="Q850" s="61"/>
      <c r="R850" s="61"/>
      <c r="S850" s="62"/>
      <c r="T850" s="62"/>
      <c r="U850" s="62"/>
      <c r="V850" s="62"/>
      <c r="W850" s="62"/>
      <c r="X850" s="63"/>
    </row>
    <row r="851" spans="1:24" ht="14.4" x14ac:dyDescent="0.2">
      <c r="A851" s="47" t="s">
        <v>705</v>
      </c>
      <c r="B851" s="47" t="s">
        <v>706</v>
      </c>
      <c r="C851" s="74" t="str">
        <f t="shared" si="27"/>
        <v>21375300 DIRECCIÓN DE GESTIÓN SOCIOCULTURAL</v>
      </c>
      <c r="D851" s="47" t="s">
        <v>685</v>
      </c>
      <c r="E851" s="47" t="s">
        <v>636</v>
      </c>
      <c r="F851" s="47" t="s">
        <v>637</v>
      </c>
      <c r="G851" s="46">
        <v>14243075</v>
      </c>
      <c r="H851" s="46">
        <v>12679500</v>
      </c>
      <c r="I851" s="46">
        <v>12679500</v>
      </c>
      <c r="J851" s="46">
        <v>0</v>
      </c>
      <c r="K851" s="46">
        <v>0</v>
      </c>
      <c r="L851" s="46">
        <v>0</v>
      </c>
      <c r="M851" s="46">
        <v>12679500</v>
      </c>
      <c r="N851" s="46">
        <v>12679500</v>
      </c>
      <c r="O851" s="46">
        <v>0</v>
      </c>
      <c r="P851" s="78">
        <f t="shared" si="28"/>
        <v>1</v>
      </c>
      <c r="Q851" s="61"/>
      <c r="R851" s="61"/>
      <c r="S851" s="62"/>
      <c r="T851" s="62"/>
      <c r="U851" s="62"/>
      <c r="V851" s="62"/>
      <c r="W851" s="62"/>
      <c r="X851" s="63"/>
    </row>
    <row r="852" spans="1:24" ht="14.4" x14ac:dyDescent="0.2">
      <c r="A852" s="47" t="s">
        <v>705</v>
      </c>
      <c r="B852" s="47" t="s">
        <v>706</v>
      </c>
      <c r="C852" s="74" t="str">
        <f t="shared" si="27"/>
        <v>21375300 DIRECCIÓN DE GESTIÓN SOCIOCULTURAL</v>
      </c>
      <c r="D852" s="47" t="s">
        <v>685</v>
      </c>
      <c r="E852" s="47" t="s">
        <v>666</v>
      </c>
      <c r="F852" s="47" t="s">
        <v>667</v>
      </c>
      <c r="G852" s="46">
        <v>14243075</v>
      </c>
      <c r="H852" s="46">
        <v>12679500</v>
      </c>
      <c r="I852" s="46">
        <v>12679500</v>
      </c>
      <c r="J852" s="46">
        <v>0</v>
      </c>
      <c r="K852" s="46">
        <v>0</v>
      </c>
      <c r="L852" s="46">
        <v>0</v>
      </c>
      <c r="M852" s="46">
        <v>12679500</v>
      </c>
      <c r="N852" s="46">
        <v>12679500</v>
      </c>
      <c r="O852" s="46">
        <v>0</v>
      </c>
      <c r="P852" s="78">
        <f t="shared" si="28"/>
        <v>1</v>
      </c>
      <c r="Q852" s="61"/>
      <c r="R852" s="61"/>
      <c r="S852" s="62"/>
      <c r="T852" s="62"/>
      <c r="U852" s="62"/>
      <c r="V852" s="62"/>
      <c r="W852" s="62"/>
      <c r="X852" s="63"/>
    </row>
    <row r="853" spans="1:24" ht="14.4" x14ac:dyDescent="0.2">
      <c r="A853" s="47" t="s">
        <v>705</v>
      </c>
      <c r="B853" s="47" t="s">
        <v>706</v>
      </c>
      <c r="C853" s="74" t="str">
        <f t="shared" si="27"/>
        <v>21375300 DIRECCIÓN DE GESTIÓN SOCIOCULTURAL</v>
      </c>
      <c r="D853" s="47" t="s">
        <v>689</v>
      </c>
      <c r="E853" s="47" t="s">
        <v>336</v>
      </c>
      <c r="F853" s="47" t="s">
        <v>337</v>
      </c>
      <c r="G853" s="46">
        <v>377000000</v>
      </c>
      <c r="H853" s="46">
        <v>377000000</v>
      </c>
      <c r="I853" s="46">
        <v>377000000</v>
      </c>
      <c r="J853" s="46">
        <v>0</v>
      </c>
      <c r="K853" s="46">
        <v>787406.6</v>
      </c>
      <c r="L853" s="46">
        <v>0</v>
      </c>
      <c r="M853" s="46">
        <v>372964998.13999999</v>
      </c>
      <c r="N853" s="46">
        <v>351760526.49000001</v>
      </c>
      <c r="O853" s="46">
        <v>3247595.26</v>
      </c>
      <c r="P853" s="78">
        <f t="shared" si="28"/>
        <v>0.98929707729442962</v>
      </c>
      <c r="Q853" s="61"/>
      <c r="R853" s="61"/>
      <c r="S853" s="62"/>
      <c r="T853" s="62"/>
      <c r="U853" s="62"/>
      <c r="V853" s="62"/>
      <c r="W853" s="62"/>
      <c r="X853" s="63"/>
    </row>
    <row r="854" spans="1:24" ht="14.4" x14ac:dyDescent="0.2">
      <c r="A854" s="47" t="s">
        <v>705</v>
      </c>
      <c r="B854" s="47" t="s">
        <v>706</v>
      </c>
      <c r="C854" s="74" t="str">
        <f t="shared" si="27"/>
        <v>21375300 DIRECCIÓN DE GESTIÓN SOCIOCULTURAL</v>
      </c>
      <c r="D854" s="47" t="s">
        <v>689</v>
      </c>
      <c r="E854" s="47" t="s">
        <v>338</v>
      </c>
      <c r="F854" s="47" t="s">
        <v>339</v>
      </c>
      <c r="G854" s="46">
        <v>9030244</v>
      </c>
      <c r="H854" s="46">
        <v>10993244</v>
      </c>
      <c r="I854" s="46">
        <v>10993244</v>
      </c>
      <c r="J854" s="46">
        <v>0</v>
      </c>
      <c r="K854" s="46">
        <v>787406.6</v>
      </c>
      <c r="L854" s="46">
        <v>0</v>
      </c>
      <c r="M854" s="46">
        <v>8111330.2800000003</v>
      </c>
      <c r="N854" s="46">
        <v>5858109.6699999999</v>
      </c>
      <c r="O854" s="46">
        <v>2094507.12</v>
      </c>
      <c r="P854" s="78">
        <f t="shared" si="28"/>
        <v>0.73784683392818351</v>
      </c>
      <c r="Q854" s="61"/>
      <c r="R854" s="61"/>
      <c r="S854" s="62"/>
      <c r="T854" s="62"/>
      <c r="U854" s="62"/>
      <c r="V854" s="62"/>
      <c r="W854" s="62"/>
      <c r="X854" s="63"/>
    </row>
    <row r="855" spans="1:24" ht="14.4" x14ac:dyDescent="0.2">
      <c r="A855" s="47" t="s">
        <v>705</v>
      </c>
      <c r="B855" s="47" t="s">
        <v>706</v>
      </c>
      <c r="C855" s="74" t="str">
        <f t="shared" si="27"/>
        <v>21375300 DIRECCIÓN DE GESTIÓN SOCIOCULTURAL</v>
      </c>
      <c r="D855" s="47" t="s">
        <v>689</v>
      </c>
      <c r="E855" s="47" t="s">
        <v>344</v>
      </c>
      <c r="F855" s="47" t="s">
        <v>345</v>
      </c>
      <c r="G855" s="46">
        <v>1000000</v>
      </c>
      <c r="H855" s="46">
        <v>5600000</v>
      </c>
      <c r="I855" s="46">
        <v>5600000</v>
      </c>
      <c r="J855" s="46">
        <v>0</v>
      </c>
      <c r="K855" s="46">
        <v>787406.6</v>
      </c>
      <c r="L855" s="46">
        <v>0</v>
      </c>
      <c r="M855" s="46">
        <v>3718065.17</v>
      </c>
      <c r="N855" s="46">
        <v>3718065.17</v>
      </c>
      <c r="O855" s="46">
        <v>1094528.23</v>
      </c>
      <c r="P855" s="78">
        <f t="shared" si="28"/>
        <v>0.66394020892857142</v>
      </c>
      <c r="Q855" s="61"/>
      <c r="R855" s="61"/>
      <c r="S855" s="62"/>
      <c r="T855" s="62"/>
      <c r="U855" s="62"/>
      <c r="V855" s="62"/>
      <c r="W855" s="62"/>
      <c r="X855" s="63"/>
    </row>
    <row r="856" spans="1:24" ht="14.4" x14ac:dyDescent="0.2">
      <c r="A856" s="47" t="s">
        <v>705</v>
      </c>
      <c r="B856" s="47" t="s">
        <v>706</v>
      </c>
      <c r="C856" s="75" t="str">
        <f t="shared" si="27"/>
        <v>21375300 DIRECCIÓN DE GESTIÓN SOCIOCULTURAL</v>
      </c>
      <c r="D856" s="47" t="s">
        <v>689</v>
      </c>
      <c r="E856" s="47" t="s">
        <v>346</v>
      </c>
      <c r="F856" s="47" t="s">
        <v>347</v>
      </c>
      <c r="G856" s="46">
        <v>1530244</v>
      </c>
      <c r="H856" s="46">
        <v>1530244</v>
      </c>
      <c r="I856" s="46">
        <v>1530244</v>
      </c>
      <c r="J856" s="46">
        <v>0</v>
      </c>
      <c r="K856" s="46">
        <v>0</v>
      </c>
      <c r="L856" s="46">
        <v>0</v>
      </c>
      <c r="M856" s="46">
        <v>1403827.41</v>
      </c>
      <c r="N856" s="46">
        <v>646090.38</v>
      </c>
      <c r="O856" s="46">
        <v>126416.59</v>
      </c>
      <c r="P856" s="80">
        <f t="shared" si="28"/>
        <v>0.91738795250953442</v>
      </c>
      <c r="Q856" s="61"/>
      <c r="R856" s="61"/>
      <c r="S856" s="62"/>
      <c r="T856" s="62"/>
      <c r="U856" s="62"/>
      <c r="V856" s="62"/>
      <c r="W856" s="62"/>
      <c r="X856" s="63"/>
    </row>
    <row r="857" spans="1:24" ht="14.4" x14ac:dyDescent="0.2">
      <c r="A857" s="47" t="s">
        <v>705</v>
      </c>
      <c r="B857" s="47" t="s">
        <v>706</v>
      </c>
      <c r="C857" s="74" t="str">
        <f t="shared" si="27"/>
        <v>21375300 DIRECCIÓN DE GESTIÓN SOCIOCULTURAL</v>
      </c>
      <c r="D857" s="47" t="s">
        <v>689</v>
      </c>
      <c r="E857" s="47" t="s">
        <v>348</v>
      </c>
      <c r="F857" s="47" t="s">
        <v>349</v>
      </c>
      <c r="G857" s="46">
        <v>3000000</v>
      </c>
      <c r="H857" s="46">
        <v>1363000</v>
      </c>
      <c r="I857" s="46">
        <v>1363000</v>
      </c>
      <c r="J857" s="46">
        <v>0</v>
      </c>
      <c r="K857" s="46">
        <v>0</v>
      </c>
      <c r="L857" s="46">
        <v>0</v>
      </c>
      <c r="M857" s="46">
        <v>913533.58</v>
      </c>
      <c r="N857" s="46">
        <v>0</v>
      </c>
      <c r="O857" s="46">
        <v>449466.42</v>
      </c>
      <c r="P857" s="79">
        <f t="shared" si="28"/>
        <v>0.67023740278796773</v>
      </c>
      <c r="Q857" s="61"/>
      <c r="R857" s="61"/>
      <c r="S857" s="62"/>
      <c r="T857" s="62"/>
      <c r="U857" s="62"/>
      <c r="V857" s="62"/>
      <c r="W857" s="62"/>
      <c r="X857" s="63"/>
    </row>
    <row r="858" spans="1:24" ht="14.4" x14ac:dyDescent="0.2">
      <c r="A858" s="47" t="s">
        <v>705</v>
      </c>
      <c r="B858" s="47" t="s">
        <v>706</v>
      </c>
      <c r="C858" s="74" t="str">
        <f t="shared" si="27"/>
        <v>21375300 DIRECCIÓN DE GESTIÓN SOCIOCULTURAL</v>
      </c>
      <c r="D858" s="47" t="s">
        <v>689</v>
      </c>
      <c r="E858" s="47" t="s">
        <v>354</v>
      </c>
      <c r="F858" s="47" t="s">
        <v>355</v>
      </c>
      <c r="G858" s="46">
        <v>3500000</v>
      </c>
      <c r="H858" s="46">
        <v>2500000</v>
      </c>
      <c r="I858" s="46">
        <v>2500000</v>
      </c>
      <c r="J858" s="46">
        <v>0</v>
      </c>
      <c r="K858" s="46">
        <v>0</v>
      </c>
      <c r="L858" s="46">
        <v>0</v>
      </c>
      <c r="M858" s="46">
        <v>2075904.12</v>
      </c>
      <c r="N858" s="46">
        <v>1493954.12</v>
      </c>
      <c r="O858" s="46">
        <v>424095.88</v>
      </c>
      <c r="P858" s="78">
        <f t="shared" si="28"/>
        <v>0.83036164800000001</v>
      </c>
      <c r="Q858" s="61"/>
      <c r="R858" s="61"/>
      <c r="S858" s="62"/>
      <c r="T858" s="62"/>
      <c r="U858" s="62"/>
      <c r="V858" s="62"/>
      <c r="W858" s="62"/>
      <c r="X858" s="63"/>
    </row>
    <row r="859" spans="1:24" ht="14.4" x14ac:dyDescent="0.2">
      <c r="A859" s="47" t="s">
        <v>705</v>
      </c>
      <c r="B859" s="47" t="s">
        <v>706</v>
      </c>
      <c r="C859" s="74" t="str">
        <f t="shared" si="27"/>
        <v>21375300 DIRECCIÓN DE GESTIÓN SOCIOCULTURAL</v>
      </c>
      <c r="D859" s="47" t="s">
        <v>689</v>
      </c>
      <c r="E859" s="47" t="s">
        <v>356</v>
      </c>
      <c r="F859" s="47" t="s">
        <v>357</v>
      </c>
      <c r="G859" s="46">
        <v>362000000</v>
      </c>
      <c r="H859" s="46">
        <v>362000000</v>
      </c>
      <c r="I859" s="46">
        <v>362000000</v>
      </c>
      <c r="J859" s="46">
        <v>0</v>
      </c>
      <c r="K859" s="46">
        <v>0</v>
      </c>
      <c r="L859" s="46">
        <v>0</v>
      </c>
      <c r="M859" s="46">
        <v>361684861.77999997</v>
      </c>
      <c r="N859" s="46">
        <v>342733610.74000001</v>
      </c>
      <c r="O859" s="46">
        <v>315138.21999999997</v>
      </c>
      <c r="P859" s="78">
        <f t="shared" si="28"/>
        <v>0.9991294524309392</v>
      </c>
      <c r="Q859" s="61"/>
      <c r="R859" s="61"/>
      <c r="S859" s="62"/>
      <c r="T859" s="62"/>
      <c r="U859" s="62"/>
      <c r="V859" s="62"/>
      <c r="W859" s="62"/>
      <c r="X859" s="63"/>
    </row>
    <row r="860" spans="1:24" ht="14.4" x14ac:dyDescent="0.2">
      <c r="A860" s="47" t="s">
        <v>705</v>
      </c>
      <c r="B860" s="47" t="s">
        <v>706</v>
      </c>
      <c r="C860" s="74" t="str">
        <f t="shared" si="27"/>
        <v>21375300 DIRECCIÓN DE GESTIÓN SOCIOCULTURAL</v>
      </c>
      <c r="D860" s="47" t="s">
        <v>689</v>
      </c>
      <c r="E860" s="47" t="s">
        <v>358</v>
      </c>
      <c r="F860" s="47" t="s">
        <v>359</v>
      </c>
      <c r="G860" s="46">
        <v>327000000</v>
      </c>
      <c r="H860" s="46">
        <v>165000001</v>
      </c>
      <c r="I860" s="46">
        <v>165000001</v>
      </c>
      <c r="J860" s="46">
        <v>0</v>
      </c>
      <c r="K860" s="46">
        <v>0</v>
      </c>
      <c r="L860" s="46">
        <v>0</v>
      </c>
      <c r="M860" s="46">
        <v>164999999.99000001</v>
      </c>
      <c r="N860" s="46">
        <v>164999999.99000001</v>
      </c>
      <c r="O860" s="46">
        <v>1.01</v>
      </c>
      <c r="P860" s="78">
        <f t="shared" si="28"/>
        <v>0.99999999387878802</v>
      </c>
      <c r="Q860" s="61"/>
      <c r="R860" s="61"/>
      <c r="S860" s="62"/>
      <c r="T860" s="62"/>
      <c r="U860" s="62"/>
      <c r="V860" s="62"/>
      <c r="W860" s="62"/>
      <c r="X860" s="63"/>
    </row>
    <row r="861" spans="1:24" ht="14.4" x14ac:dyDescent="0.2">
      <c r="A861" s="47" t="s">
        <v>705</v>
      </c>
      <c r="B861" s="47" t="s">
        <v>706</v>
      </c>
      <c r="C861" s="74" t="str">
        <f t="shared" si="27"/>
        <v>21375300 DIRECCIÓN DE GESTIÓN SOCIOCULTURAL</v>
      </c>
      <c r="D861" s="47" t="s">
        <v>689</v>
      </c>
      <c r="E861" s="47" t="s">
        <v>362</v>
      </c>
      <c r="F861" s="47" t="s">
        <v>363</v>
      </c>
      <c r="G861" s="46">
        <v>35000000</v>
      </c>
      <c r="H861" s="46">
        <v>196999999</v>
      </c>
      <c r="I861" s="46">
        <v>196999999</v>
      </c>
      <c r="J861" s="46">
        <v>0</v>
      </c>
      <c r="K861" s="46">
        <v>0</v>
      </c>
      <c r="L861" s="46">
        <v>0</v>
      </c>
      <c r="M861" s="46">
        <v>196684861.78999999</v>
      </c>
      <c r="N861" s="46">
        <v>177733610.75</v>
      </c>
      <c r="O861" s="46">
        <v>315137.21000000002</v>
      </c>
      <c r="P861" s="78">
        <f t="shared" si="28"/>
        <v>0.99840031872284418</v>
      </c>
      <c r="Q861" s="61"/>
      <c r="R861" s="61"/>
      <c r="S861" s="62"/>
      <c r="T861" s="62"/>
      <c r="U861" s="62"/>
      <c r="V861" s="62"/>
      <c r="W861" s="62"/>
      <c r="X861" s="63"/>
    </row>
    <row r="862" spans="1:24" ht="14.4" x14ac:dyDescent="0.2">
      <c r="A862" s="47" t="s">
        <v>705</v>
      </c>
      <c r="B862" s="47" t="s">
        <v>706</v>
      </c>
      <c r="C862" s="74" t="str">
        <f t="shared" si="27"/>
        <v>21375300 DIRECCIÓN DE GESTIÓN SOCIOCULTURAL</v>
      </c>
      <c r="D862" s="47" t="s">
        <v>689</v>
      </c>
      <c r="E862" s="47" t="s">
        <v>364</v>
      </c>
      <c r="F862" s="47" t="s">
        <v>365</v>
      </c>
      <c r="G862" s="46">
        <v>5969756</v>
      </c>
      <c r="H862" s="46">
        <v>4006756</v>
      </c>
      <c r="I862" s="46">
        <v>4006756</v>
      </c>
      <c r="J862" s="46">
        <v>0</v>
      </c>
      <c r="K862" s="46">
        <v>0</v>
      </c>
      <c r="L862" s="46">
        <v>0</v>
      </c>
      <c r="M862" s="46">
        <v>3168806.08</v>
      </c>
      <c r="N862" s="46">
        <v>3168806.08</v>
      </c>
      <c r="O862" s="46">
        <v>837949.92</v>
      </c>
      <c r="P862" s="78">
        <f t="shared" si="28"/>
        <v>0.79086574775204677</v>
      </c>
      <c r="Q862" s="61"/>
      <c r="R862" s="61"/>
      <c r="S862" s="62"/>
      <c r="T862" s="62"/>
      <c r="U862" s="62"/>
      <c r="V862" s="62"/>
      <c r="W862" s="62"/>
      <c r="X862" s="63"/>
    </row>
    <row r="863" spans="1:24" ht="14.4" x14ac:dyDescent="0.2">
      <c r="A863" s="47" t="s">
        <v>705</v>
      </c>
      <c r="B863" s="47" t="s">
        <v>706</v>
      </c>
      <c r="C863" s="86" t="str">
        <f t="shared" si="27"/>
        <v>21375300 DIRECCIÓN DE GESTIÓN SOCIOCULTURAL</v>
      </c>
      <c r="D863" s="47" t="s">
        <v>689</v>
      </c>
      <c r="E863" s="47" t="s">
        <v>368</v>
      </c>
      <c r="F863" s="47" t="s">
        <v>369</v>
      </c>
      <c r="G863" s="46">
        <v>5969756</v>
      </c>
      <c r="H863" s="46">
        <v>4006756</v>
      </c>
      <c r="I863" s="46">
        <v>4006756</v>
      </c>
      <c r="J863" s="46">
        <v>0</v>
      </c>
      <c r="K863" s="46">
        <v>0</v>
      </c>
      <c r="L863" s="46">
        <v>0</v>
      </c>
      <c r="M863" s="46">
        <v>3168806.08</v>
      </c>
      <c r="N863" s="46">
        <v>3168806.08</v>
      </c>
      <c r="O863" s="46">
        <v>837949.92</v>
      </c>
      <c r="P863" s="87">
        <f t="shared" si="28"/>
        <v>0.79086574775204677</v>
      </c>
      <c r="Q863" s="61"/>
      <c r="R863" s="61"/>
      <c r="S863" s="62"/>
      <c r="T863" s="62"/>
      <c r="U863" s="62"/>
      <c r="V863" s="62"/>
      <c r="W863" s="62"/>
      <c r="X863" s="63"/>
    </row>
    <row r="864" spans="1:24" ht="14.4" x14ac:dyDescent="0.2">
      <c r="A864" s="100" t="s">
        <v>707</v>
      </c>
      <c r="B864" s="100" t="s">
        <v>765</v>
      </c>
      <c r="C864" s="98" t="str">
        <f t="shared" si="27"/>
        <v>21375500 SISTEMA NACIONAL DE BIBLIOTECAS</v>
      </c>
      <c r="D864" s="100" t="s">
        <v>685</v>
      </c>
      <c r="E864" s="100" t="s">
        <v>686</v>
      </c>
      <c r="F864" s="100" t="s">
        <v>686</v>
      </c>
      <c r="G864" s="101">
        <v>3269693980</v>
      </c>
      <c r="H864" s="101">
        <v>3281074824</v>
      </c>
      <c r="I864" s="46">
        <v>3281074824</v>
      </c>
      <c r="J864" s="46">
        <v>0</v>
      </c>
      <c r="K864" s="46">
        <v>0</v>
      </c>
      <c r="L864" s="46">
        <v>0</v>
      </c>
      <c r="M864" s="101">
        <v>2980944180.4200001</v>
      </c>
      <c r="N864" s="101">
        <v>2980944180.4200001</v>
      </c>
      <c r="O864" s="101">
        <v>300130643.57999998</v>
      </c>
      <c r="P864" s="94">
        <f t="shared" si="28"/>
        <v>0.90852672990428585</v>
      </c>
      <c r="Q864" s="61"/>
      <c r="R864" s="61"/>
      <c r="S864" s="62"/>
      <c r="T864" s="62"/>
      <c r="U864" s="62"/>
      <c r="V864" s="62"/>
      <c r="W864" s="62"/>
      <c r="X864" s="63"/>
    </row>
    <row r="865" spans="1:24" ht="14.4" x14ac:dyDescent="0.2">
      <c r="A865" s="47" t="s">
        <v>707</v>
      </c>
      <c r="B865" s="47" t="s">
        <v>765</v>
      </c>
      <c r="C865" s="91" t="str">
        <f t="shared" si="27"/>
        <v>21375500 SISTEMA NACIONAL DE BIBLIOTECAS</v>
      </c>
      <c r="D865" s="47" t="s">
        <v>685</v>
      </c>
      <c r="E865" s="47" t="s">
        <v>10</v>
      </c>
      <c r="F865" s="47" t="s">
        <v>11</v>
      </c>
      <c r="G865" s="46">
        <v>2681976115</v>
      </c>
      <c r="H865" s="46">
        <v>2635959248</v>
      </c>
      <c r="I865" s="46">
        <v>2635959248</v>
      </c>
      <c r="J865" s="46">
        <v>0</v>
      </c>
      <c r="K865" s="46">
        <v>0</v>
      </c>
      <c r="L865" s="46">
        <v>0</v>
      </c>
      <c r="M865" s="46">
        <v>2478830568.52</v>
      </c>
      <c r="N865" s="46">
        <v>2478830568.52</v>
      </c>
      <c r="O865" s="46">
        <v>157128679.47999999</v>
      </c>
      <c r="P865" s="92">
        <f t="shared" si="28"/>
        <v>0.94039032295388503</v>
      </c>
      <c r="Q865" s="61"/>
      <c r="R865" s="61"/>
      <c r="S865" s="62"/>
      <c r="T865" s="62"/>
      <c r="U865" s="62"/>
      <c r="V865" s="62"/>
      <c r="W865" s="62"/>
      <c r="X865" s="63"/>
    </row>
    <row r="866" spans="1:24" ht="14.4" x14ac:dyDescent="0.2">
      <c r="A866" s="47" t="s">
        <v>707</v>
      </c>
      <c r="B866" s="47" t="s">
        <v>765</v>
      </c>
      <c r="C866" s="74" t="str">
        <f t="shared" si="27"/>
        <v>21375500 SISTEMA NACIONAL DE BIBLIOTECAS</v>
      </c>
      <c r="D866" s="47" t="s">
        <v>685</v>
      </c>
      <c r="E866" s="47" t="s">
        <v>12</v>
      </c>
      <c r="F866" s="47" t="s">
        <v>13</v>
      </c>
      <c r="G866" s="46">
        <v>1406478180</v>
      </c>
      <c r="H866" s="46">
        <v>1377668128</v>
      </c>
      <c r="I866" s="46">
        <v>1377668128</v>
      </c>
      <c r="J866" s="46">
        <v>0</v>
      </c>
      <c r="K866" s="46">
        <v>0</v>
      </c>
      <c r="L866" s="46">
        <v>0</v>
      </c>
      <c r="M866" s="46">
        <v>1307505960.8299999</v>
      </c>
      <c r="N866" s="46">
        <v>1307505960.8299999</v>
      </c>
      <c r="O866" s="46">
        <v>70162167.170000002</v>
      </c>
      <c r="P866" s="78">
        <f t="shared" si="28"/>
        <v>0.94907179331218439</v>
      </c>
      <c r="Q866" s="61"/>
      <c r="R866" s="61"/>
      <c r="S866" s="62"/>
      <c r="T866" s="62"/>
      <c r="U866" s="62"/>
      <c r="V866" s="62"/>
      <c r="W866" s="62"/>
      <c r="X866" s="63"/>
    </row>
    <row r="867" spans="1:24" ht="14.4" x14ac:dyDescent="0.2">
      <c r="A867" s="47" t="s">
        <v>707</v>
      </c>
      <c r="B867" s="47" t="s">
        <v>765</v>
      </c>
      <c r="C867" s="74" t="str">
        <f t="shared" si="27"/>
        <v>21375500 SISTEMA NACIONAL DE BIBLIOTECAS</v>
      </c>
      <c r="D867" s="47" t="s">
        <v>685</v>
      </c>
      <c r="E867" s="47" t="s">
        <v>14</v>
      </c>
      <c r="F867" s="47" t="s">
        <v>15</v>
      </c>
      <c r="G867" s="46">
        <v>1404478180</v>
      </c>
      <c r="H867" s="46">
        <v>1377668128</v>
      </c>
      <c r="I867" s="46">
        <v>1377668128</v>
      </c>
      <c r="J867" s="46">
        <v>0</v>
      </c>
      <c r="K867" s="46">
        <v>0</v>
      </c>
      <c r="L867" s="46">
        <v>0</v>
      </c>
      <c r="M867" s="46">
        <v>1307505960.8299999</v>
      </c>
      <c r="N867" s="46">
        <v>1307505960.8299999</v>
      </c>
      <c r="O867" s="46">
        <v>70162167.170000002</v>
      </c>
      <c r="P867" s="78">
        <f t="shared" si="28"/>
        <v>0.94907179331218439</v>
      </c>
      <c r="Q867" s="61"/>
      <c r="R867" s="61"/>
      <c r="S867" s="62"/>
      <c r="T867" s="62"/>
      <c r="U867" s="62"/>
      <c r="V867" s="62"/>
      <c r="W867" s="62"/>
      <c r="X867" s="63"/>
    </row>
    <row r="868" spans="1:24" ht="14.4" x14ac:dyDescent="0.2">
      <c r="A868" s="47" t="s">
        <v>707</v>
      </c>
      <c r="B868" s="47" t="s">
        <v>765</v>
      </c>
      <c r="C868" s="74" t="str">
        <f t="shared" si="27"/>
        <v>21375500 SISTEMA NACIONAL DE BIBLIOTECAS</v>
      </c>
      <c r="D868" s="47" t="s">
        <v>685</v>
      </c>
      <c r="E868" s="47" t="s">
        <v>18</v>
      </c>
      <c r="F868" s="47" t="s">
        <v>19</v>
      </c>
      <c r="G868" s="46">
        <v>2000000</v>
      </c>
      <c r="H868" s="46">
        <v>0</v>
      </c>
      <c r="I868" s="46">
        <v>0</v>
      </c>
      <c r="J868" s="46">
        <v>0</v>
      </c>
      <c r="K868" s="46">
        <v>0</v>
      </c>
      <c r="L868" s="46">
        <v>0</v>
      </c>
      <c r="M868" s="46">
        <v>0</v>
      </c>
      <c r="N868" s="46">
        <v>0</v>
      </c>
      <c r="O868" s="46">
        <v>0</v>
      </c>
      <c r="P868" s="78">
        <f t="shared" si="28"/>
        <v>0</v>
      </c>
      <c r="Q868" s="61"/>
      <c r="R868" s="61"/>
      <c r="S868" s="62"/>
      <c r="T868" s="62"/>
      <c r="U868" s="62"/>
      <c r="V868" s="62"/>
      <c r="W868" s="62"/>
      <c r="X868" s="63"/>
    </row>
    <row r="869" spans="1:24" ht="14.4" x14ac:dyDescent="0.2">
      <c r="A869" s="47" t="s">
        <v>707</v>
      </c>
      <c r="B869" s="47" t="s">
        <v>765</v>
      </c>
      <c r="C869" s="74" t="str">
        <f t="shared" si="27"/>
        <v>21375500 SISTEMA NACIONAL DE BIBLIOTECAS</v>
      </c>
      <c r="D869" s="47" t="s">
        <v>685</v>
      </c>
      <c r="E869" s="47" t="s">
        <v>20</v>
      </c>
      <c r="F869" s="47" t="s">
        <v>21</v>
      </c>
      <c r="G869" s="46">
        <v>3600000</v>
      </c>
      <c r="H869" s="46">
        <v>6400000</v>
      </c>
      <c r="I869" s="46">
        <v>6400000</v>
      </c>
      <c r="J869" s="46">
        <v>0</v>
      </c>
      <c r="K869" s="46">
        <v>0</v>
      </c>
      <c r="L869" s="46">
        <v>0</v>
      </c>
      <c r="M869" s="46">
        <v>5936964.3399999999</v>
      </c>
      <c r="N869" s="46">
        <v>5936964.3399999999</v>
      </c>
      <c r="O869" s="46">
        <v>463035.66</v>
      </c>
      <c r="P869" s="78">
        <f t="shared" si="28"/>
        <v>0.92765067812500002</v>
      </c>
      <c r="Q869" s="61"/>
      <c r="R869" s="61"/>
      <c r="S869" s="62"/>
      <c r="T869" s="62"/>
      <c r="U869" s="62"/>
      <c r="V869" s="62"/>
      <c r="W869" s="62"/>
      <c r="X869" s="63"/>
    </row>
    <row r="870" spans="1:24" ht="14.4" x14ac:dyDescent="0.2">
      <c r="A870" s="47" t="s">
        <v>707</v>
      </c>
      <c r="B870" s="47" t="s">
        <v>765</v>
      </c>
      <c r="C870" s="74" t="str">
        <f t="shared" si="27"/>
        <v>21375500 SISTEMA NACIONAL DE BIBLIOTECAS</v>
      </c>
      <c r="D870" s="47" t="s">
        <v>685</v>
      </c>
      <c r="E870" s="47" t="s">
        <v>22</v>
      </c>
      <c r="F870" s="47" t="s">
        <v>23</v>
      </c>
      <c r="G870" s="46">
        <v>3600000</v>
      </c>
      <c r="H870" s="46">
        <v>6400000</v>
      </c>
      <c r="I870" s="46">
        <v>6400000</v>
      </c>
      <c r="J870" s="46">
        <v>0</v>
      </c>
      <c r="K870" s="46">
        <v>0</v>
      </c>
      <c r="L870" s="46">
        <v>0</v>
      </c>
      <c r="M870" s="46">
        <v>5936964.3399999999</v>
      </c>
      <c r="N870" s="46">
        <v>5936964.3399999999</v>
      </c>
      <c r="O870" s="46">
        <v>463035.66</v>
      </c>
      <c r="P870" s="78">
        <f t="shared" si="28"/>
        <v>0.92765067812500002</v>
      </c>
      <c r="Q870" s="61"/>
      <c r="R870" s="61"/>
      <c r="S870" s="62"/>
      <c r="T870" s="62"/>
      <c r="U870" s="62"/>
      <c r="V870" s="62"/>
      <c r="W870" s="62"/>
      <c r="X870" s="63"/>
    </row>
    <row r="871" spans="1:24" ht="14.4" x14ac:dyDescent="0.2">
      <c r="A871" s="47" t="s">
        <v>707</v>
      </c>
      <c r="B871" s="47" t="s">
        <v>765</v>
      </c>
      <c r="C871" s="74" t="str">
        <f t="shared" si="27"/>
        <v>21375500 SISTEMA NACIONAL DE BIBLIOTECAS</v>
      </c>
      <c r="D871" s="47" t="s">
        <v>685</v>
      </c>
      <c r="E871" s="47" t="s">
        <v>26</v>
      </c>
      <c r="F871" s="47" t="s">
        <v>27</v>
      </c>
      <c r="G871" s="46">
        <v>860105768</v>
      </c>
      <c r="H871" s="46">
        <v>845372491</v>
      </c>
      <c r="I871" s="46">
        <v>845372491</v>
      </c>
      <c r="J871" s="46">
        <v>0</v>
      </c>
      <c r="K871" s="46">
        <v>0</v>
      </c>
      <c r="L871" s="46">
        <v>0</v>
      </c>
      <c r="M871" s="46">
        <v>772042356.35000002</v>
      </c>
      <c r="N871" s="46">
        <v>772042356.35000002</v>
      </c>
      <c r="O871" s="46">
        <v>73330134.650000006</v>
      </c>
      <c r="P871" s="78">
        <f t="shared" si="28"/>
        <v>0.91325701341043519</v>
      </c>
      <c r="Q871" s="61"/>
      <c r="R871" s="61"/>
      <c r="S871" s="62"/>
      <c r="T871" s="62"/>
      <c r="U871" s="62"/>
      <c r="V871" s="62"/>
      <c r="W871" s="62"/>
      <c r="X871" s="63"/>
    </row>
    <row r="872" spans="1:24" ht="14.4" x14ac:dyDescent="0.2">
      <c r="A872" s="47" t="s">
        <v>707</v>
      </c>
      <c r="B872" s="47" t="s">
        <v>765</v>
      </c>
      <c r="C872" s="74" t="str">
        <f t="shared" si="27"/>
        <v>21375500 SISTEMA NACIONAL DE BIBLIOTECAS</v>
      </c>
      <c r="D872" s="47" t="s">
        <v>685</v>
      </c>
      <c r="E872" s="47" t="s">
        <v>28</v>
      </c>
      <c r="F872" s="47" t="s">
        <v>29</v>
      </c>
      <c r="G872" s="46">
        <v>261900000</v>
      </c>
      <c r="H872" s="46">
        <v>261900000</v>
      </c>
      <c r="I872" s="46">
        <v>261900000</v>
      </c>
      <c r="J872" s="46">
        <v>0</v>
      </c>
      <c r="K872" s="46">
        <v>0</v>
      </c>
      <c r="L872" s="46">
        <v>0</v>
      </c>
      <c r="M872" s="46">
        <v>242296532.06999999</v>
      </c>
      <c r="N872" s="46">
        <v>242296532.06999999</v>
      </c>
      <c r="O872" s="46">
        <v>19603467.93</v>
      </c>
      <c r="P872" s="78">
        <f t="shared" si="28"/>
        <v>0.92514903424971362</v>
      </c>
      <c r="Q872" s="61"/>
      <c r="R872" s="61"/>
      <c r="S872" s="62"/>
      <c r="T872" s="62"/>
      <c r="U872" s="62"/>
      <c r="V872" s="62"/>
      <c r="W872" s="62"/>
      <c r="X872" s="63"/>
    </row>
    <row r="873" spans="1:24" ht="14.4" x14ac:dyDescent="0.2">
      <c r="A873" s="47" t="s">
        <v>707</v>
      </c>
      <c r="B873" s="47" t="s">
        <v>765</v>
      </c>
      <c r="C873" s="74" t="str">
        <f t="shared" si="27"/>
        <v>21375500 SISTEMA NACIONAL DE BIBLIOTECAS</v>
      </c>
      <c r="D873" s="47" t="s">
        <v>685</v>
      </c>
      <c r="E873" s="47" t="s">
        <v>30</v>
      </c>
      <c r="F873" s="47" t="s">
        <v>31</v>
      </c>
      <c r="G873" s="46">
        <v>222769110</v>
      </c>
      <c r="H873" s="46">
        <v>222269110</v>
      </c>
      <c r="I873" s="46">
        <v>222269110</v>
      </c>
      <c r="J873" s="46">
        <v>0</v>
      </c>
      <c r="K873" s="46">
        <v>0</v>
      </c>
      <c r="L873" s="46">
        <v>0</v>
      </c>
      <c r="M873" s="46">
        <v>192668782.75</v>
      </c>
      <c r="N873" s="46">
        <v>192668782.75</v>
      </c>
      <c r="O873" s="46">
        <v>29600327.25</v>
      </c>
      <c r="P873" s="78">
        <f t="shared" si="28"/>
        <v>0.86682662629098572</v>
      </c>
      <c r="Q873" s="61"/>
      <c r="R873" s="61"/>
      <c r="S873" s="62"/>
      <c r="T873" s="62"/>
      <c r="U873" s="62"/>
      <c r="V873" s="62"/>
      <c r="W873" s="62"/>
      <c r="X873" s="63"/>
    </row>
    <row r="874" spans="1:24" ht="14.4" x14ac:dyDescent="0.2">
      <c r="A874" s="47" t="s">
        <v>707</v>
      </c>
      <c r="B874" s="47" t="s">
        <v>765</v>
      </c>
      <c r="C874" s="74" t="str">
        <f t="shared" si="27"/>
        <v>21375500 SISTEMA NACIONAL DE BIBLIOTECAS</v>
      </c>
      <c r="D874" s="47" t="s">
        <v>685</v>
      </c>
      <c r="E874" s="47" t="s">
        <v>32</v>
      </c>
      <c r="F874" s="47" t="s">
        <v>33</v>
      </c>
      <c r="G874" s="46">
        <v>176680308</v>
      </c>
      <c r="H874" s="46">
        <v>174447031</v>
      </c>
      <c r="I874" s="46">
        <v>174447031</v>
      </c>
      <c r="J874" s="46">
        <v>0</v>
      </c>
      <c r="K874" s="46">
        <v>0</v>
      </c>
      <c r="L874" s="46">
        <v>0</v>
      </c>
      <c r="M874" s="46">
        <v>162817851.31</v>
      </c>
      <c r="N874" s="46">
        <v>162817851.31</v>
      </c>
      <c r="O874" s="46">
        <v>11629179.689999999</v>
      </c>
      <c r="P874" s="78">
        <f t="shared" si="28"/>
        <v>0.93333690104476474</v>
      </c>
      <c r="Q874" s="61"/>
      <c r="R874" s="61"/>
      <c r="S874" s="62"/>
      <c r="T874" s="62"/>
      <c r="U874" s="62"/>
      <c r="V874" s="62"/>
      <c r="W874" s="62"/>
      <c r="X874" s="63"/>
    </row>
    <row r="875" spans="1:24" ht="14.4" x14ac:dyDescent="0.2">
      <c r="A875" s="47" t="s">
        <v>707</v>
      </c>
      <c r="B875" s="47" t="s">
        <v>765</v>
      </c>
      <c r="C875" s="74" t="str">
        <f t="shared" si="27"/>
        <v>21375500 SISTEMA NACIONAL DE BIBLIOTECAS</v>
      </c>
      <c r="D875" s="47" t="s">
        <v>685</v>
      </c>
      <c r="E875" s="47" t="s">
        <v>34</v>
      </c>
      <c r="F875" s="47" t="s">
        <v>35</v>
      </c>
      <c r="G875" s="46">
        <v>154856350</v>
      </c>
      <c r="H875" s="46">
        <v>142856350</v>
      </c>
      <c r="I875" s="46">
        <v>142856350</v>
      </c>
      <c r="J875" s="46">
        <v>0</v>
      </c>
      <c r="K875" s="46">
        <v>0</v>
      </c>
      <c r="L875" s="46">
        <v>0</v>
      </c>
      <c r="M875" s="46">
        <v>134302366.72999999</v>
      </c>
      <c r="N875" s="46">
        <v>134302366.72999999</v>
      </c>
      <c r="O875" s="46">
        <v>8553983.2699999996</v>
      </c>
      <c r="P875" s="78">
        <f t="shared" si="28"/>
        <v>0.94012178478590547</v>
      </c>
      <c r="Q875" s="61"/>
      <c r="R875" s="61"/>
      <c r="S875" s="62"/>
      <c r="T875" s="62"/>
      <c r="U875" s="62"/>
      <c r="V875" s="62"/>
      <c r="W875" s="62"/>
      <c r="X875" s="63"/>
    </row>
    <row r="876" spans="1:24" ht="14.4" x14ac:dyDescent="0.2">
      <c r="A876" s="47" t="s">
        <v>707</v>
      </c>
      <c r="B876" s="47" t="s">
        <v>765</v>
      </c>
      <c r="C876" s="74" t="str">
        <f t="shared" si="27"/>
        <v>21375500 SISTEMA NACIONAL DE BIBLIOTECAS</v>
      </c>
      <c r="D876" s="47" t="s">
        <v>685</v>
      </c>
      <c r="E876" s="47" t="s">
        <v>36</v>
      </c>
      <c r="F876" s="47" t="s">
        <v>37</v>
      </c>
      <c r="G876" s="46">
        <v>43900000</v>
      </c>
      <c r="H876" s="46">
        <v>43900000</v>
      </c>
      <c r="I876" s="46">
        <v>43900000</v>
      </c>
      <c r="J876" s="46">
        <v>0</v>
      </c>
      <c r="K876" s="46">
        <v>0</v>
      </c>
      <c r="L876" s="46">
        <v>0</v>
      </c>
      <c r="M876" s="46">
        <v>39956823.490000002</v>
      </c>
      <c r="N876" s="46">
        <v>39956823.490000002</v>
      </c>
      <c r="O876" s="46">
        <v>3943176.51</v>
      </c>
      <c r="P876" s="78">
        <f t="shared" si="28"/>
        <v>0.91017821161731216</v>
      </c>
      <c r="Q876" s="61"/>
      <c r="R876" s="61"/>
      <c r="S876" s="62"/>
      <c r="T876" s="62"/>
      <c r="U876" s="62"/>
      <c r="V876" s="62"/>
      <c r="W876" s="62"/>
      <c r="X876" s="63"/>
    </row>
    <row r="877" spans="1:24" ht="14.4" x14ac:dyDescent="0.2">
      <c r="A877" s="47" t="s">
        <v>707</v>
      </c>
      <c r="B877" s="47" t="s">
        <v>765</v>
      </c>
      <c r="C877" s="74" t="str">
        <f t="shared" si="27"/>
        <v>21375500 SISTEMA NACIONAL DE BIBLIOTECAS</v>
      </c>
      <c r="D877" s="47" t="s">
        <v>685</v>
      </c>
      <c r="E877" s="47" t="s">
        <v>38</v>
      </c>
      <c r="F877" s="47" t="s">
        <v>39</v>
      </c>
      <c r="G877" s="46">
        <v>204116605</v>
      </c>
      <c r="H877" s="46">
        <v>201502625</v>
      </c>
      <c r="I877" s="46">
        <v>201502625</v>
      </c>
      <c r="J877" s="46">
        <v>0</v>
      </c>
      <c r="K877" s="46">
        <v>0</v>
      </c>
      <c r="L877" s="46">
        <v>0</v>
      </c>
      <c r="M877" s="46">
        <v>195127853</v>
      </c>
      <c r="N877" s="46">
        <v>195127853</v>
      </c>
      <c r="O877" s="46">
        <v>6374772</v>
      </c>
      <c r="P877" s="78">
        <f t="shared" si="28"/>
        <v>0.96836382652583308</v>
      </c>
      <c r="Q877" s="61"/>
      <c r="R877" s="61"/>
      <c r="S877" s="62"/>
      <c r="T877" s="62"/>
      <c r="U877" s="62"/>
      <c r="V877" s="62"/>
      <c r="W877" s="62"/>
      <c r="X877" s="63"/>
    </row>
    <row r="878" spans="1:24" ht="14.4" x14ac:dyDescent="0.2">
      <c r="A878" s="47" t="s">
        <v>707</v>
      </c>
      <c r="B878" s="47" t="s">
        <v>765</v>
      </c>
      <c r="C878" s="74" t="str">
        <f t="shared" si="27"/>
        <v>21375500 SISTEMA NACIONAL DE BIBLIOTECAS</v>
      </c>
      <c r="D878" s="47" t="s">
        <v>685</v>
      </c>
      <c r="E878" s="47" t="s">
        <v>51</v>
      </c>
      <c r="F878" s="47" t="s">
        <v>41</v>
      </c>
      <c r="G878" s="46">
        <v>193649087</v>
      </c>
      <c r="H878" s="46">
        <v>191169157</v>
      </c>
      <c r="I878" s="46">
        <v>191169157</v>
      </c>
      <c r="J878" s="46">
        <v>0</v>
      </c>
      <c r="K878" s="46">
        <v>0</v>
      </c>
      <c r="L878" s="46">
        <v>0</v>
      </c>
      <c r="M878" s="46">
        <v>185062993</v>
      </c>
      <c r="N878" s="46">
        <v>185062993</v>
      </c>
      <c r="O878" s="46">
        <v>6106164</v>
      </c>
      <c r="P878" s="78">
        <f t="shared" si="28"/>
        <v>0.9680588432997066</v>
      </c>
      <c r="Q878" s="61"/>
      <c r="R878" s="61"/>
      <c r="S878" s="62"/>
      <c r="T878" s="62"/>
      <c r="U878" s="62"/>
      <c r="V878" s="62"/>
      <c r="W878" s="62"/>
      <c r="X878" s="63"/>
    </row>
    <row r="879" spans="1:24" ht="14.4" x14ac:dyDescent="0.2">
      <c r="A879" s="47" t="s">
        <v>707</v>
      </c>
      <c r="B879" s="47" t="s">
        <v>765</v>
      </c>
      <c r="C879" s="74" t="str">
        <f t="shared" si="27"/>
        <v>21375500 SISTEMA NACIONAL DE BIBLIOTECAS</v>
      </c>
      <c r="D879" s="47" t="s">
        <v>685</v>
      </c>
      <c r="E879" s="47" t="s">
        <v>72</v>
      </c>
      <c r="F879" s="47" t="s">
        <v>62</v>
      </c>
      <c r="G879" s="46">
        <v>10467518</v>
      </c>
      <c r="H879" s="46">
        <v>10333468</v>
      </c>
      <c r="I879" s="46">
        <v>10333468</v>
      </c>
      <c r="J879" s="46">
        <v>0</v>
      </c>
      <c r="K879" s="46">
        <v>0</v>
      </c>
      <c r="L879" s="46">
        <v>0</v>
      </c>
      <c r="M879" s="46">
        <v>10064860</v>
      </c>
      <c r="N879" s="46">
        <v>10064860</v>
      </c>
      <c r="O879" s="46">
        <v>268608</v>
      </c>
      <c r="P879" s="78">
        <f t="shared" si="28"/>
        <v>0.97400601617966009</v>
      </c>
      <c r="Q879" s="61"/>
      <c r="R879" s="61"/>
      <c r="S879" s="62"/>
      <c r="T879" s="62"/>
      <c r="U879" s="62"/>
      <c r="V879" s="62"/>
      <c r="W879" s="62"/>
      <c r="X879" s="63"/>
    </row>
    <row r="880" spans="1:24" ht="14.4" x14ac:dyDescent="0.2">
      <c r="A880" s="47" t="s">
        <v>707</v>
      </c>
      <c r="B880" s="47" t="s">
        <v>765</v>
      </c>
      <c r="C880" s="74" t="str">
        <f t="shared" si="27"/>
        <v>21375500 SISTEMA NACIONAL DE BIBLIOTECAS</v>
      </c>
      <c r="D880" s="47" t="s">
        <v>685</v>
      </c>
      <c r="E880" s="47" t="s">
        <v>83</v>
      </c>
      <c r="F880" s="47" t="s">
        <v>84</v>
      </c>
      <c r="G880" s="46">
        <v>207675562</v>
      </c>
      <c r="H880" s="46">
        <v>205016004</v>
      </c>
      <c r="I880" s="46">
        <v>205016004</v>
      </c>
      <c r="J880" s="46">
        <v>0</v>
      </c>
      <c r="K880" s="46">
        <v>0</v>
      </c>
      <c r="L880" s="46">
        <v>0</v>
      </c>
      <c r="M880" s="46">
        <v>198217434</v>
      </c>
      <c r="N880" s="46">
        <v>198217434</v>
      </c>
      <c r="O880" s="46">
        <v>6798570</v>
      </c>
      <c r="P880" s="78">
        <f t="shared" si="28"/>
        <v>0.96683883273815052</v>
      </c>
      <c r="Q880" s="61"/>
      <c r="R880" s="61"/>
      <c r="S880" s="62"/>
      <c r="T880" s="62"/>
      <c r="U880" s="62"/>
      <c r="V880" s="62"/>
      <c r="W880" s="62"/>
      <c r="X880" s="63"/>
    </row>
    <row r="881" spans="1:24" ht="14.4" x14ac:dyDescent="0.2">
      <c r="A881" s="47" t="s">
        <v>707</v>
      </c>
      <c r="B881" s="47" t="s">
        <v>765</v>
      </c>
      <c r="C881" s="74" t="str">
        <f t="shared" si="27"/>
        <v>21375500 SISTEMA NACIONAL DE BIBLIOTECAS</v>
      </c>
      <c r="D881" s="47" t="s">
        <v>685</v>
      </c>
      <c r="E881" s="47" t="s">
        <v>96</v>
      </c>
      <c r="F881" s="47" t="s">
        <v>86</v>
      </c>
      <c r="G881" s="46">
        <v>113467897</v>
      </c>
      <c r="H881" s="46">
        <v>112014792</v>
      </c>
      <c r="I881" s="46">
        <v>112014792</v>
      </c>
      <c r="J881" s="46">
        <v>0</v>
      </c>
      <c r="K881" s="46">
        <v>0</v>
      </c>
      <c r="L881" s="46">
        <v>0</v>
      </c>
      <c r="M881" s="46">
        <v>108499067</v>
      </c>
      <c r="N881" s="46">
        <v>108499067</v>
      </c>
      <c r="O881" s="46">
        <v>3515725</v>
      </c>
      <c r="P881" s="78">
        <f t="shared" si="28"/>
        <v>0.96861374344202689</v>
      </c>
      <c r="Q881" s="61"/>
      <c r="R881" s="61"/>
      <c r="S881" s="62"/>
      <c r="T881" s="62"/>
      <c r="U881" s="62"/>
      <c r="V881" s="62"/>
      <c r="W881" s="62"/>
      <c r="X881" s="63"/>
    </row>
    <row r="882" spans="1:24" ht="14.4" x14ac:dyDescent="0.2">
      <c r="A882" s="47" t="s">
        <v>707</v>
      </c>
      <c r="B882" s="47" t="s">
        <v>765</v>
      </c>
      <c r="C882" s="74" t="str">
        <f t="shared" si="27"/>
        <v>21375500 SISTEMA NACIONAL DE BIBLIOTECAS</v>
      </c>
      <c r="D882" s="47" t="s">
        <v>685</v>
      </c>
      <c r="E882" s="47" t="s">
        <v>117</v>
      </c>
      <c r="F882" s="47" t="s">
        <v>107</v>
      </c>
      <c r="G882" s="46">
        <v>62805110</v>
      </c>
      <c r="H882" s="46">
        <v>62000808</v>
      </c>
      <c r="I882" s="46">
        <v>62000808</v>
      </c>
      <c r="J882" s="46">
        <v>0</v>
      </c>
      <c r="K882" s="46">
        <v>0</v>
      </c>
      <c r="L882" s="46">
        <v>0</v>
      </c>
      <c r="M882" s="46">
        <v>59648584</v>
      </c>
      <c r="N882" s="46">
        <v>59648584</v>
      </c>
      <c r="O882" s="46">
        <v>2352224</v>
      </c>
      <c r="P882" s="78">
        <f t="shared" si="28"/>
        <v>0.96206139765146281</v>
      </c>
      <c r="Q882" s="61"/>
      <c r="R882" s="61"/>
      <c r="S882" s="62"/>
      <c r="T882" s="62"/>
      <c r="U882" s="62"/>
      <c r="V882" s="62"/>
      <c r="W882" s="62"/>
      <c r="X882" s="63"/>
    </row>
    <row r="883" spans="1:24" ht="14.4" x14ac:dyDescent="0.2">
      <c r="A883" s="47" t="s">
        <v>707</v>
      </c>
      <c r="B883" s="47" t="s">
        <v>765</v>
      </c>
      <c r="C883" s="74" t="str">
        <f t="shared" si="27"/>
        <v>21375500 SISTEMA NACIONAL DE BIBLIOTECAS</v>
      </c>
      <c r="D883" s="47" t="s">
        <v>685</v>
      </c>
      <c r="E883" s="47" t="s">
        <v>138</v>
      </c>
      <c r="F883" s="47" t="s">
        <v>128</v>
      </c>
      <c r="G883" s="46">
        <v>31402555</v>
      </c>
      <c r="H883" s="46">
        <v>31000404</v>
      </c>
      <c r="I883" s="46">
        <v>31000404</v>
      </c>
      <c r="J883" s="46">
        <v>0</v>
      </c>
      <c r="K883" s="46">
        <v>0</v>
      </c>
      <c r="L883" s="46">
        <v>0</v>
      </c>
      <c r="M883" s="46">
        <v>30069783</v>
      </c>
      <c r="N883" s="46">
        <v>30069783</v>
      </c>
      <c r="O883" s="46">
        <v>930621</v>
      </c>
      <c r="P883" s="78">
        <f t="shared" si="28"/>
        <v>0.9699803589656445</v>
      </c>
      <c r="Q883" s="61"/>
      <c r="R883" s="61"/>
      <c r="S883" s="62"/>
      <c r="T883" s="62"/>
      <c r="U883" s="62"/>
      <c r="V883" s="62"/>
      <c r="W883" s="62"/>
      <c r="X883" s="63"/>
    </row>
    <row r="884" spans="1:24" ht="14.4" x14ac:dyDescent="0.2">
      <c r="A884" s="47" t="s">
        <v>707</v>
      </c>
      <c r="B884" s="47" t="s">
        <v>765</v>
      </c>
      <c r="C884" s="74" t="str">
        <f t="shared" si="27"/>
        <v>21375500 SISTEMA NACIONAL DE BIBLIOTECAS</v>
      </c>
      <c r="D884" s="47" t="s">
        <v>685</v>
      </c>
      <c r="E884" s="47" t="s">
        <v>166</v>
      </c>
      <c r="F884" s="47" t="s">
        <v>167</v>
      </c>
      <c r="G884" s="46">
        <v>300898694</v>
      </c>
      <c r="H884" s="46">
        <v>300898694</v>
      </c>
      <c r="I884" s="46">
        <v>300898694</v>
      </c>
      <c r="J884" s="46">
        <v>0</v>
      </c>
      <c r="K884" s="46">
        <v>0</v>
      </c>
      <c r="L884" s="46">
        <v>0</v>
      </c>
      <c r="M884" s="46">
        <v>268289550.96000001</v>
      </c>
      <c r="N884" s="46">
        <v>268289550.96000001</v>
      </c>
      <c r="O884" s="46">
        <v>32609143.039999999</v>
      </c>
      <c r="P884" s="78">
        <f t="shared" si="28"/>
        <v>0.89162750224499154</v>
      </c>
      <c r="Q884" s="61"/>
      <c r="R884" s="61"/>
      <c r="S884" s="62"/>
      <c r="T884" s="62"/>
      <c r="U884" s="62"/>
      <c r="V884" s="62"/>
      <c r="W884" s="62"/>
      <c r="X884" s="63"/>
    </row>
    <row r="885" spans="1:24" ht="14.4" x14ac:dyDescent="0.2">
      <c r="A885" s="47" t="s">
        <v>707</v>
      </c>
      <c r="B885" s="47" t="s">
        <v>765</v>
      </c>
      <c r="C885" s="74" t="str">
        <f t="shared" si="27"/>
        <v>21375500 SISTEMA NACIONAL DE BIBLIOTECAS</v>
      </c>
      <c r="D885" s="47" t="s">
        <v>685</v>
      </c>
      <c r="E885" s="47" t="s">
        <v>180</v>
      </c>
      <c r="F885" s="47" t="s">
        <v>181</v>
      </c>
      <c r="G885" s="46">
        <v>120616681</v>
      </c>
      <c r="H885" s="46">
        <v>116503726.63</v>
      </c>
      <c r="I885" s="46">
        <v>116503726.63</v>
      </c>
      <c r="J885" s="46">
        <v>0</v>
      </c>
      <c r="K885" s="46">
        <v>0</v>
      </c>
      <c r="L885" s="46">
        <v>0</v>
      </c>
      <c r="M885" s="46">
        <v>101049978.81999999</v>
      </c>
      <c r="N885" s="46">
        <v>101049978.81999999</v>
      </c>
      <c r="O885" s="46">
        <v>15453747.810000001</v>
      </c>
      <c r="P885" s="78">
        <f t="shared" si="28"/>
        <v>0.86735404731662358</v>
      </c>
      <c r="Q885" s="61"/>
      <c r="R885" s="61"/>
      <c r="S885" s="62"/>
      <c r="T885" s="62"/>
      <c r="U885" s="62"/>
      <c r="V885" s="62"/>
      <c r="W885" s="62"/>
      <c r="X885" s="63"/>
    </row>
    <row r="886" spans="1:24" ht="14.4" x14ac:dyDescent="0.2">
      <c r="A886" s="47" t="s">
        <v>707</v>
      </c>
      <c r="B886" s="47" t="s">
        <v>765</v>
      </c>
      <c r="C886" s="74" t="str">
        <f t="shared" si="27"/>
        <v>21375500 SISTEMA NACIONAL DE BIBLIOTECAS</v>
      </c>
      <c r="D886" s="47" t="s">
        <v>685</v>
      </c>
      <c r="E886" s="47" t="s">
        <v>182</v>
      </c>
      <c r="F886" s="47" t="s">
        <v>183</v>
      </c>
      <c r="G886" s="46">
        <v>32000000</v>
      </c>
      <c r="H886" s="46">
        <v>36750000</v>
      </c>
      <c r="I886" s="46">
        <v>36750000</v>
      </c>
      <c r="J886" s="46">
        <v>0</v>
      </c>
      <c r="K886" s="46">
        <v>0</v>
      </c>
      <c r="L886" s="46">
        <v>0</v>
      </c>
      <c r="M886" s="46">
        <v>27107063.710000001</v>
      </c>
      <c r="N886" s="46">
        <v>27107063.710000001</v>
      </c>
      <c r="O886" s="46">
        <v>9642936.2899999991</v>
      </c>
      <c r="P886" s="78">
        <f t="shared" si="28"/>
        <v>0.73760717578231294</v>
      </c>
      <c r="Q886" s="61"/>
      <c r="R886" s="61"/>
      <c r="S886" s="62"/>
      <c r="T886" s="62"/>
      <c r="U886" s="62"/>
      <c r="V886" s="62"/>
      <c r="W886" s="62"/>
      <c r="X886" s="63"/>
    </row>
    <row r="887" spans="1:24" ht="14.4" x14ac:dyDescent="0.2">
      <c r="A887" s="47" t="s">
        <v>707</v>
      </c>
      <c r="B887" s="47" t="s">
        <v>765</v>
      </c>
      <c r="C887" s="74" t="str">
        <f t="shared" si="27"/>
        <v>21375500 SISTEMA NACIONAL DE BIBLIOTECAS</v>
      </c>
      <c r="D887" s="47" t="s">
        <v>685</v>
      </c>
      <c r="E887" s="47" t="s">
        <v>184</v>
      </c>
      <c r="F887" s="47" t="s">
        <v>185</v>
      </c>
      <c r="G887" s="46">
        <v>43000000</v>
      </c>
      <c r="H887" s="46">
        <v>48300000</v>
      </c>
      <c r="I887" s="46">
        <v>48300000</v>
      </c>
      <c r="J887" s="46">
        <v>0</v>
      </c>
      <c r="K887" s="46">
        <v>0</v>
      </c>
      <c r="L887" s="46">
        <v>0</v>
      </c>
      <c r="M887" s="46">
        <v>46313544.560000002</v>
      </c>
      <c r="N887" s="46">
        <v>46313544.560000002</v>
      </c>
      <c r="O887" s="46">
        <v>1986455.44</v>
      </c>
      <c r="P887" s="78">
        <f t="shared" si="28"/>
        <v>0.95887255817805384</v>
      </c>
      <c r="Q887" s="61"/>
      <c r="R887" s="61"/>
      <c r="S887" s="62"/>
      <c r="T887" s="62"/>
      <c r="U887" s="62"/>
      <c r="V887" s="62"/>
      <c r="W887" s="62"/>
      <c r="X887" s="63"/>
    </row>
    <row r="888" spans="1:24" ht="14.4" x14ac:dyDescent="0.2">
      <c r="A888" s="47" t="s">
        <v>707</v>
      </c>
      <c r="B888" s="47" t="s">
        <v>765</v>
      </c>
      <c r="C888" s="74" t="str">
        <f t="shared" si="27"/>
        <v>21375500 SISTEMA NACIONAL DE BIBLIOTECAS</v>
      </c>
      <c r="D888" s="47" t="s">
        <v>685</v>
      </c>
      <c r="E888" s="47" t="s">
        <v>186</v>
      </c>
      <c r="F888" s="47" t="s">
        <v>187</v>
      </c>
      <c r="G888" s="46">
        <v>24000</v>
      </c>
      <c r="H888" s="46">
        <v>29000</v>
      </c>
      <c r="I888" s="46">
        <v>29000</v>
      </c>
      <c r="J888" s="46">
        <v>0</v>
      </c>
      <c r="K888" s="46">
        <v>0</v>
      </c>
      <c r="L888" s="46">
        <v>0</v>
      </c>
      <c r="M888" s="46">
        <v>27854.5</v>
      </c>
      <c r="N888" s="46">
        <v>27854.5</v>
      </c>
      <c r="O888" s="46">
        <v>1145.5</v>
      </c>
      <c r="P888" s="78">
        <f t="shared" si="28"/>
        <v>0.96050000000000002</v>
      </c>
      <c r="Q888" s="61"/>
      <c r="R888" s="61"/>
      <c r="S888" s="62"/>
      <c r="T888" s="62"/>
      <c r="U888" s="62"/>
      <c r="V888" s="62"/>
      <c r="W888" s="62"/>
      <c r="X888" s="63"/>
    </row>
    <row r="889" spans="1:24" ht="14.4" x14ac:dyDescent="0.2">
      <c r="A889" s="47" t="s">
        <v>707</v>
      </c>
      <c r="B889" s="47" t="s">
        <v>765</v>
      </c>
      <c r="C889" s="74" t="str">
        <f t="shared" si="27"/>
        <v>21375500 SISTEMA NACIONAL DE BIBLIOTECAS</v>
      </c>
      <c r="D889" s="47" t="s">
        <v>685</v>
      </c>
      <c r="E889" s="47" t="s">
        <v>188</v>
      </c>
      <c r="F889" s="47" t="s">
        <v>189</v>
      </c>
      <c r="G889" s="46">
        <v>42392681</v>
      </c>
      <c r="H889" s="46">
        <v>28224726.629999999</v>
      </c>
      <c r="I889" s="46">
        <v>28224726.629999999</v>
      </c>
      <c r="J889" s="46">
        <v>0</v>
      </c>
      <c r="K889" s="46">
        <v>0</v>
      </c>
      <c r="L889" s="46">
        <v>0</v>
      </c>
      <c r="M889" s="46">
        <v>24883485.25</v>
      </c>
      <c r="N889" s="46">
        <v>24883485.25</v>
      </c>
      <c r="O889" s="46">
        <v>3341241.38</v>
      </c>
      <c r="P889" s="78">
        <f t="shared" si="28"/>
        <v>0.881620062302088</v>
      </c>
      <c r="Q889" s="61"/>
      <c r="R889" s="61"/>
      <c r="S889" s="62"/>
      <c r="T889" s="62"/>
      <c r="U889" s="62"/>
      <c r="V889" s="62"/>
      <c r="W889" s="62"/>
      <c r="X889" s="63"/>
    </row>
    <row r="890" spans="1:24" ht="14.4" x14ac:dyDescent="0.2">
      <c r="A890" s="47" t="s">
        <v>707</v>
      </c>
      <c r="B890" s="47" t="s">
        <v>765</v>
      </c>
      <c r="C890" s="74" t="str">
        <f t="shared" si="27"/>
        <v>21375500 SISTEMA NACIONAL DE BIBLIOTECAS</v>
      </c>
      <c r="D890" s="47" t="s">
        <v>685</v>
      </c>
      <c r="E890" s="47" t="s">
        <v>190</v>
      </c>
      <c r="F890" s="47" t="s">
        <v>191</v>
      </c>
      <c r="G890" s="46">
        <v>3200000</v>
      </c>
      <c r="H890" s="46">
        <v>3200000</v>
      </c>
      <c r="I890" s="46">
        <v>3200000</v>
      </c>
      <c r="J890" s="46">
        <v>0</v>
      </c>
      <c r="K890" s="46">
        <v>0</v>
      </c>
      <c r="L890" s="46">
        <v>0</v>
      </c>
      <c r="M890" s="46">
        <v>2718030.8</v>
      </c>
      <c r="N890" s="46">
        <v>2718030.8</v>
      </c>
      <c r="O890" s="46">
        <v>481969.2</v>
      </c>
      <c r="P890" s="78">
        <f t="shared" si="28"/>
        <v>0.84938462499999989</v>
      </c>
      <c r="Q890" s="61"/>
      <c r="R890" s="61"/>
      <c r="S890" s="62"/>
      <c r="T890" s="62"/>
      <c r="U890" s="62"/>
      <c r="V890" s="62"/>
      <c r="W890" s="62"/>
      <c r="X890" s="63"/>
    </row>
    <row r="891" spans="1:24" ht="14.4" x14ac:dyDescent="0.2">
      <c r="A891" s="47" t="s">
        <v>707</v>
      </c>
      <c r="B891" s="47" t="s">
        <v>765</v>
      </c>
      <c r="C891" s="74" t="str">
        <f t="shared" si="27"/>
        <v>21375500 SISTEMA NACIONAL DE BIBLIOTECAS</v>
      </c>
      <c r="D891" s="47" t="s">
        <v>685</v>
      </c>
      <c r="E891" s="47" t="s">
        <v>192</v>
      </c>
      <c r="F891" s="47" t="s">
        <v>193</v>
      </c>
      <c r="G891" s="46">
        <v>0</v>
      </c>
      <c r="H891" s="46">
        <v>3615220.66</v>
      </c>
      <c r="I891" s="46">
        <v>3615220.66</v>
      </c>
      <c r="J891" s="46">
        <v>0</v>
      </c>
      <c r="K891" s="46">
        <v>0</v>
      </c>
      <c r="L891" s="46">
        <v>0</v>
      </c>
      <c r="M891" s="46">
        <v>3056359.46</v>
      </c>
      <c r="N891" s="46">
        <v>3056359.46</v>
      </c>
      <c r="O891" s="46">
        <v>558861.19999999995</v>
      </c>
      <c r="P891" s="78">
        <f t="shared" si="28"/>
        <v>0.84541435985265689</v>
      </c>
      <c r="Q891" s="61"/>
      <c r="R891" s="61"/>
      <c r="S891" s="62"/>
      <c r="T891" s="62"/>
      <c r="U891" s="62"/>
      <c r="V891" s="62"/>
      <c r="W891" s="62"/>
      <c r="X891" s="63"/>
    </row>
    <row r="892" spans="1:24" ht="14.4" x14ac:dyDescent="0.2">
      <c r="A892" s="47" t="s">
        <v>707</v>
      </c>
      <c r="B892" s="47" t="s">
        <v>765</v>
      </c>
      <c r="C892" s="74" t="str">
        <f t="shared" si="27"/>
        <v>21375500 SISTEMA NACIONAL DE BIBLIOTECAS</v>
      </c>
      <c r="D892" s="47" t="s">
        <v>685</v>
      </c>
      <c r="E892" s="47" t="s">
        <v>194</v>
      </c>
      <c r="F892" s="47" t="s">
        <v>195</v>
      </c>
      <c r="G892" s="46">
        <v>0</v>
      </c>
      <c r="H892" s="46">
        <v>532576.6</v>
      </c>
      <c r="I892" s="46">
        <v>532576.6</v>
      </c>
      <c r="J892" s="46">
        <v>0</v>
      </c>
      <c r="K892" s="46">
        <v>0</v>
      </c>
      <c r="L892" s="46">
        <v>0</v>
      </c>
      <c r="M892" s="46">
        <v>153996.4</v>
      </c>
      <c r="N892" s="46">
        <v>153996.4</v>
      </c>
      <c r="O892" s="46">
        <v>378580.2</v>
      </c>
      <c r="P892" s="78">
        <f t="shared" si="28"/>
        <v>0.28915352270452738</v>
      </c>
      <c r="Q892" s="61"/>
      <c r="R892" s="61"/>
      <c r="S892" s="62"/>
      <c r="T892" s="62"/>
      <c r="U892" s="62"/>
      <c r="V892" s="62"/>
      <c r="W892" s="62"/>
      <c r="X892" s="63"/>
    </row>
    <row r="893" spans="1:24" ht="14.4" x14ac:dyDescent="0.2">
      <c r="A893" s="47" t="s">
        <v>707</v>
      </c>
      <c r="B893" s="47" t="s">
        <v>765</v>
      </c>
      <c r="C893" s="74" t="str">
        <f t="shared" si="27"/>
        <v>21375500 SISTEMA NACIONAL DE BIBLIOTECAS</v>
      </c>
      <c r="D893" s="47" t="s">
        <v>685</v>
      </c>
      <c r="E893" s="47" t="s">
        <v>198</v>
      </c>
      <c r="F893" s="47" t="s">
        <v>199</v>
      </c>
      <c r="G893" s="46">
        <v>0</v>
      </c>
      <c r="H893" s="46">
        <v>2000000</v>
      </c>
      <c r="I893" s="46">
        <v>2000000</v>
      </c>
      <c r="J893" s="46">
        <v>0</v>
      </c>
      <c r="K893" s="46">
        <v>0</v>
      </c>
      <c r="L893" s="46">
        <v>0</v>
      </c>
      <c r="M893" s="46">
        <v>1899812.5</v>
      </c>
      <c r="N893" s="46">
        <v>1899812.5</v>
      </c>
      <c r="O893" s="46">
        <v>100187.5</v>
      </c>
      <c r="P893" s="78">
        <f t="shared" si="28"/>
        <v>0.94990624999999995</v>
      </c>
      <c r="Q893" s="61"/>
      <c r="R893" s="61"/>
      <c r="S893" s="62"/>
      <c r="T893" s="62"/>
      <c r="U893" s="62"/>
      <c r="V893" s="62"/>
      <c r="W893" s="62"/>
      <c r="X893" s="63"/>
    </row>
    <row r="894" spans="1:24" ht="14.4" x14ac:dyDescent="0.2">
      <c r="A894" s="47" t="s">
        <v>707</v>
      </c>
      <c r="B894" s="47" t="s">
        <v>765</v>
      </c>
      <c r="C894" s="74" t="str">
        <f t="shared" si="27"/>
        <v>21375500 SISTEMA NACIONAL DE BIBLIOTECAS</v>
      </c>
      <c r="D894" s="47" t="s">
        <v>685</v>
      </c>
      <c r="E894" s="47" t="s">
        <v>206</v>
      </c>
      <c r="F894" s="47" t="s">
        <v>207</v>
      </c>
      <c r="G894" s="46">
        <v>0</v>
      </c>
      <c r="H894" s="46">
        <v>1082644.06</v>
      </c>
      <c r="I894" s="46">
        <v>1082644.06</v>
      </c>
      <c r="J894" s="46">
        <v>0</v>
      </c>
      <c r="K894" s="46">
        <v>0</v>
      </c>
      <c r="L894" s="46">
        <v>0</v>
      </c>
      <c r="M894" s="46">
        <v>1002550.56</v>
      </c>
      <c r="N894" s="46">
        <v>1002550.56</v>
      </c>
      <c r="O894" s="46">
        <v>80093.5</v>
      </c>
      <c r="P894" s="78">
        <f t="shared" si="28"/>
        <v>0.9260204688140995</v>
      </c>
      <c r="Q894" s="61"/>
      <c r="R894" s="61"/>
      <c r="S894" s="62"/>
      <c r="T894" s="62"/>
      <c r="U894" s="62"/>
      <c r="V894" s="62"/>
      <c r="W894" s="62"/>
      <c r="X894" s="63"/>
    </row>
    <row r="895" spans="1:24" ht="14.4" x14ac:dyDescent="0.2">
      <c r="A895" s="47" t="s">
        <v>707</v>
      </c>
      <c r="B895" s="47" t="s">
        <v>765</v>
      </c>
      <c r="C895" s="74" t="str">
        <f t="shared" si="27"/>
        <v>21375500 SISTEMA NACIONAL DE BIBLIOTECAS</v>
      </c>
      <c r="D895" s="47" t="s">
        <v>685</v>
      </c>
      <c r="E895" s="47" t="s">
        <v>208</v>
      </c>
      <c r="F895" s="47" t="s">
        <v>209</v>
      </c>
      <c r="G895" s="46">
        <v>178164584</v>
      </c>
      <c r="H895" s="46">
        <v>140645842.71000001</v>
      </c>
      <c r="I895" s="46">
        <v>140645842.71000001</v>
      </c>
      <c r="J895" s="46">
        <v>0</v>
      </c>
      <c r="K895" s="46">
        <v>0</v>
      </c>
      <c r="L895" s="46">
        <v>0</v>
      </c>
      <c r="M895" s="46">
        <v>127749045.42</v>
      </c>
      <c r="N895" s="46">
        <v>127749045.42</v>
      </c>
      <c r="O895" s="46">
        <v>12896797.289999999</v>
      </c>
      <c r="P895" s="78">
        <f t="shared" si="28"/>
        <v>0.9083030323435004</v>
      </c>
      <c r="Q895" s="61"/>
      <c r="R895" s="61"/>
      <c r="S895" s="62"/>
      <c r="T895" s="62"/>
      <c r="U895" s="62"/>
      <c r="V895" s="62"/>
      <c r="W895" s="62"/>
      <c r="X895" s="63"/>
    </row>
    <row r="896" spans="1:24" ht="14.4" x14ac:dyDescent="0.2">
      <c r="A896" s="47" t="s">
        <v>707</v>
      </c>
      <c r="B896" s="47" t="s">
        <v>765</v>
      </c>
      <c r="C896" s="74" t="str">
        <f t="shared" si="27"/>
        <v>21375500 SISTEMA NACIONAL DE BIBLIOTECAS</v>
      </c>
      <c r="D896" s="47" t="s">
        <v>685</v>
      </c>
      <c r="E896" s="47" t="s">
        <v>220</v>
      </c>
      <c r="F896" s="47" t="s">
        <v>221</v>
      </c>
      <c r="G896" s="46">
        <v>178164584</v>
      </c>
      <c r="H896" s="46">
        <v>120158109</v>
      </c>
      <c r="I896" s="46">
        <v>120158109</v>
      </c>
      <c r="J896" s="46">
        <v>0</v>
      </c>
      <c r="K896" s="46">
        <v>0</v>
      </c>
      <c r="L896" s="46">
        <v>0</v>
      </c>
      <c r="M896" s="46">
        <v>107756669.23</v>
      </c>
      <c r="N896" s="46">
        <v>107756669.23</v>
      </c>
      <c r="O896" s="46">
        <v>12401439.77</v>
      </c>
      <c r="P896" s="78">
        <f t="shared" si="28"/>
        <v>0.89679065463655061</v>
      </c>
      <c r="Q896" s="61"/>
      <c r="R896" s="61"/>
      <c r="S896" s="62"/>
      <c r="T896" s="62"/>
      <c r="U896" s="62"/>
      <c r="V896" s="62"/>
      <c r="W896" s="62"/>
      <c r="X896" s="63"/>
    </row>
    <row r="897" spans="1:24" ht="14.4" x14ac:dyDescent="0.2">
      <c r="A897" s="47" t="s">
        <v>707</v>
      </c>
      <c r="B897" s="47" t="s">
        <v>765</v>
      </c>
      <c r="C897" s="74" t="str">
        <f t="shared" si="27"/>
        <v>21375500 SISTEMA NACIONAL DE BIBLIOTECAS</v>
      </c>
      <c r="D897" s="47" t="s">
        <v>685</v>
      </c>
      <c r="E897" s="47" t="s">
        <v>222</v>
      </c>
      <c r="F897" s="47" t="s">
        <v>223</v>
      </c>
      <c r="G897" s="46">
        <v>0</v>
      </c>
      <c r="H897" s="46">
        <v>20487733.710000001</v>
      </c>
      <c r="I897" s="46">
        <v>20487733.710000001</v>
      </c>
      <c r="J897" s="46">
        <v>0</v>
      </c>
      <c r="K897" s="46">
        <v>0</v>
      </c>
      <c r="L897" s="46">
        <v>0</v>
      </c>
      <c r="M897" s="46">
        <v>19992376.190000001</v>
      </c>
      <c r="N897" s="46">
        <v>19992376.190000001</v>
      </c>
      <c r="O897" s="46">
        <v>495357.52</v>
      </c>
      <c r="P897" s="78">
        <f t="shared" si="28"/>
        <v>0.97582175134586913</v>
      </c>
      <c r="Q897" s="61"/>
      <c r="R897" s="61"/>
      <c r="S897" s="62"/>
      <c r="T897" s="62"/>
      <c r="U897" s="62"/>
      <c r="V897" s="62"/>
      <c r="W897" s="62"/>
      <c r="X897" s="63"/>
    </row>
    <row r="898" spans="1:24" ht="14.4" x14ac:dyDescent="0.2">
      <c r="A898" s="47" t="s">
        <v>707</v>
      </c>
      <c r="B898" s="47" t="s">
        <v>765</v>
      </c>
      <c r="C898" s="74" t="str">
        <f t="shared" si="27"/>
        <v>21375500 SISTEMA NACIONAL DE BIBLIOTECAS</v>
      </c>
      <c r="D898" s="47" t="s">
        <v>685</v>
      </c>
      <c r="E898" s="47" t="s">
        <v>224</v>
      </c>
      <c r="F898" s="47" t="s">
        <v>225</v>
      </c>
      <c r="G898" s="46">
        <v>1000000</v>
      </c>
      <c r="H898" s="46">
        <v>7096475</v>
      </c>
      <c r="I898" s="46">
        <v>7096475</v>
      </c>
      <c r="J898" s="46">
        <v>0</v>
      </c>
      <c r="K898" s="46">
        <v>0</v>
      </c>
      <c r="L898" s="46">
        <v>0</v>
      </c>
      <c r="M898" s="46">
        <v>6025396.7000000002</v>
      </c>
      <c r="N898" s="46">
        <v>6025396.7000000002</v>
      </c>
      <c r="O898" s="46">
        <v>1071078.3</v>
      </c>
      <c r="P898" s="78">
        <f t="shared" si="28"/>
        <v>0.8490689673394185</v>
      </c>
      <c r="Q898" s="61"/>
      <c r="R898" s="61"/>
      <c r="S898" s="62"/>
      <c r="T898" s="62"/>
      <c r="U898" s="62"/>
      <c r="V898" s="62"/>
      <c r="W898" s="62"/>
      <c r="X898" s="63"/>
    </row>
    <row r="899" spans="1:24" ht="14.4" x14ac:dyDescent="0.2">
      <c r="A899" s="47" t="s">
        <v>707</v>
      </c>
      <c r="B899" s="47" t="s">
        <v>765</v>
      </c>
      <c r="C899" s="74" t="str">
        <f t="shared" si="27"/>
        <v>21375500 SISTEMA NACIONAL DE BIBLIOTECAS</v>
      </c>
      <c r="D899" s="47" t="s">
        <v>685</v>
      </c>
      <c r="E899" s="47" t="s">
        <v>226</v>
      </c>
      <c r="F899" s="47" t="s">
        <v>227</v>
      </c>
      <c r="G899" s="46">
        <v>0</v>
      </c>
      <c r="H899" s="46">
        <v>436875</v>
      </c>
      <c r="I899" s="46">
        <v>436875</v>
      </c>
      <c r="J899" s="46">
        <v>0</v>
      </c>
      <c r="K899" s="46">
        <v>0</v>
      </c>
      <c r="L899" s="46">
        <v>0</v>
      </c>
      <c r="M899" s="46">
        <v>332054.37</v>
      </c>
      <c r="N899" s="46">
        <v>332054.37</v>
      </c>
      <c r="O899" s="46">
        <v>104820.63</v>
      </c>
      <c r="P899" s="78">
        <f t="shared" si="28"/>
        <v>0.76006722746781119</v>
      </c>
      <c r="Q899" s="61"/>
      <c r="R899" s="61"/>
      <c r="S899" s="62"/>
      <c r="T899" s="62"/>
      <c r="U899" s="62"/>
      <c r="V899" s="62"/>
      <c r="W899" s="62"/>
      <c r="X899" s="63"/>
    </row>
    <row r="900" spans="1:24" ht="14.4" x14ac:dyDescent="0.2">
      <c r="A900" s="47" t="s">
        <v>707</v>
      </c>
      <c r="B900" s="47" t="s">
        <v>765</v>
      </c>
      <c r="C900" s="74" t="str">
        <f t="shared" si="27"/>
        <v>21375500 SISTEMA NACIONAL DE BIBLIOTECAS</v>
      </c>
      <c r="D900" s="47" t="s">
        <v>685</v>
      </c>
      <c r="E900" s="47" t="s">
        <v>228</v>
      </c>
      <c r="F900" s="47" t="s">
        <v>229</v>
      </c>
      <c r="G900" s="46">
        <v>1000000</v>
      </c>
      <c r="H900" s="46">
        <v>6659600</v>
      </c>
      <c r="I900" s="46">
        <v>6659600</v>
      </c>
      <c r="J900" s="46">
        <v>0</v>
      </c>
      <c r="K900" s="46">
        <v>0</v>
      </c>
      <c r="L900" s="46">
        <v>0</v>
      </c>
      <c r="M900" s="46">
        <v>5693342.3300000001</v>
      </c>
      <c r="N900" s="46">
        <v>5693342.3300000001</v>
      </c>
      <c r="O900" s="46">
        <v>966257.67</v>
      </c>
      <c r="P900" s="78">
        <f t="shared" si="28"/>
        <v>0.85490755150459485</v>
      </c>
      <c r="Q900" s="61"/>
      <c r="R900" s="61"/>
      <c r="S900" s="62"/>
      <c r="T900" s="62"/>
      <c r="U900" s="62"/>
      <c r="V900" s="62"/>
      <c r="W900" s="62"/>
      <c r="X900" s="63"/>
    </row>
    <row r="901" spans="1:24" ht="14.4" x14ac:dyDescent="0.2">
      <c r="A901" s="47" t="s">
        <v>707</v>
      </c>
      <c r="B901" s="47" t="s">
        <v>765</v>
      </c>
      <c r="C901" s="74" t="str">
        <f t="shared" si="27"/>
        <v>21375500 SISTEMA NACIONAL DE BIBLIOTECAS</v>
      </c>
      <c r="D901" s="47" t="s">
        <v>685</v>
      </c>
      <c r="E901" s="47" t="s">
        <v>234</v>
      </c>
      <c r="F901" s="47" t="s">
        <v>235</v>
      </c>
      <c r="G901" s="46">
        <v>0</v>
      </c>
      <c r="H901" s="46">
        <v>5220000</v>
      </c>
      <c r="I901" s="46">
        <v>5220000</v>
      </c>
      <c r="J901" s="46">
        <v>0</v>
      </c>
      <c r="K901" s="46">
        <v>0</v>
      </c>
      <c r="L901" s="46">
        <v>0</v>
      </c>
      <c r="M901" s="46">
        <v>5102276.0199999996</v>
      </c>
      <c r="N901" s="46">
        <v>5102276.0199999996</v>
      </c>
      <c r="O901" s="46">
        <v>117723.98</v>
      </c>
      <c r="P901" s="78">
        <f t="shared" si="28"/>
        <v>0.97744751340996161</v>
      </c>
      <c r="Q901" s="61"/>
      <c r="R901" s="61"/>
      <c r="S901" s="62"/>
      <c r="T901" s="62"/>
      <c r="U901" s="62"/>
      <c r="V901" s="62"/>
      <c r="W901" s="62"/>
      <c r="X901" s="63"/>
    </row>
    <row r="902" spans="1:24" ht="14.4" x14ac:dyDescent="0.2">
      <c r="A902" s="47" t="s">
        <v>707</v>
      </c>
      <c r="B902" s="47" t="s">
        <v>765</v>
      </c>
      <c r="C902" s="74" t="str">
        <f t="shared" ref="C902:C965" si="29">+CONCATENATE(A902," ",B902)</f>
        <v>21375500 SISTEMA NACIONAL DE BIBLIOTECAS</v>
      </c>
      <c r="D902" s="47" t="s">
        <v>685</v>
      </c>
      <c r="E902" s="47" t="s">
        <v>236</v>
      </c>
      <c r="F902" s="47" t="s">
        <v>237</v>
      </c>
      <c r="G902" s="46">
        <v>0</v>
      </c>
      <c r="H902" s="46">
        <v>5220000</v>
      </c>
      <c r="I902" s="46">
        <v>5220000</v>
      </c>
      <c r="J902" s="46">
        <v>0</v>
      </c>
      <c r="K902" s="46">
        <v>0</v>
      </c>
      <c r="L902" s="46">
        <v>0</v>
      </c>
      <c r="M902" s="46">
        <v>5102276.0199999996</v>
      </c>
      <c r="N902" s="46">
        <v>5102276.0199999996</v>
      </c>
      <c r="O902" s="46">
        <v>117723.98</v>
      </c>
      <c r="P902" s="78">
        <f t="shared" ref="P902:P965" si="30">+IFERROR(M902/H902,0)</f>
        <v>0.97744751340996161</v>
      </c>
      <c r="Q902" s="61"/>
      <c r="R902" s="61"/>
      <c r="S902" s="62"/>
      <c r="T902" s="62"/>
      <c r="U902" s="62"/>
      <c r="V902" s="62"/>
      <c r="W902" s="62"/>
      <c r="X902" s="63"/>
    </row>
    <row r="903" spans="1:24" ht="14.4" x14ac:dyDescent="0.2">
      <c r="A903" s="47" t="s">
        <v>707</v>
      </c>
      <c r="B903" s="47" t="s">
        <v>765</v>
      </c>
      <c r="C903" s="74" t="str">
        <f t="shared" si="29"/>
        <v>21375500 SISTEMA NACIONAL DE BIBLIOTECAS</v>
      </c>
      <c r="D903" s="47" t="s">
        <v>685</v>
      </c>
      <c r="E903" s="47" t="s">
        <v>246</v>
      </c>
      <c r="F903" s="47" t="s">
        <v>247</v>
      </c>
      <c r="G903" s="46">
        <v>557429</v>
      </c>
      <c r="H903" s="46">
        <v>27357429</v>
      </c>
      <c r="I903" s="46">
        <v>27357429</v>
      </c>
      <c r="J903" s="46">
        <v>0</v>
      </c>
      <c r="K903" s="46">
        <v>0</v>
      </c>
      <c r="L903" s="46">
        <v>0</v>
      </c>
      <c r="M903" s="46">
        <v>24877922.539999999</v>
      </c>
      <c r="N903" s="46">
        <v>24877922.539999999</v>
      </c>
      <c r="O903" s="46">
        <v>2479506.46</v>
      </c>
      <c r="P903" s="78">
        <f t="shared" si="30"/>
        <v>0.90936624709873137</v>
      </c>
      <c r="Q903" s="61"/>
      <c r="R903" s="61"/>
      <c r="S903" s="62"/>
      <c r="T903" s="62"/>
      <c r="U903" s="62"/>
      <c r="V903" s="62"/>
      <c r="W903" s="62"/>
      <c r="X903" s="63"/>
    </row>
    <row r="904" spans="1:24" ht="14.4" x14ac:dyDescent="0.2">
      <c r="A904" s="47" t="s">
        <v>707</v>
      </c>
      <c r="B904" s="47" t="s">
        <v>765</v>
      </c>
      <c r="C904" s="74" t="str">
        <f t="shared" si="29"/>
        <v>21375500 SISTEMA NACIONAL DE BIBLIOTECAS</v>
      </c>
      <c r="D904" s="47" t="s">
        <v>685</v>
      </c>
      <c r="E904" s="47" t="s">
        <v>248</v>
      </c>
      <c r="F904" s="47" t="s">
        <v>249</v>
      </c>
      <c r="G904" s="46">
        <v>0</v>
      </c>
      <c r="H904" s="46">
        <v>4200000</v>
      </c>
      <c r="I904" s="46">
        <v>4200000</v>
      </c>
      <c r="J904" s="46">
        <v>0</v>
      </c>
      <c r="K904" s="46">
        <v>0</v>
      </c>
      <c r="L904" s="46">
        <v>0</v>
      </c>
      <c r="M904" s="46">
        <v>2772658.4</v>
      </c>
      <c r="N904" s="46">
        <v>2772658.4</v>
      </c>
      <c r="O904" s="46">
        <v>1427341.6</v>
      </c>
      <c r="P904" s="78">
        <f t="shared" si="30"/>
        <v>0.66015676190476191</v>
      </c>
      <c r="Q904" s="61"/>
      <c r="R904" s="61"/>
      <c r="S904" s="62"/>
      <c r="T904" s="62"/>
      <c r="U904" s="62"/>
      <c r="V904" s="62"/>
      <c r="W904" s="62"/>
      <c r="X904" s="63"/>
    </row>
    <row r="905" spans="1:24" ht="14.4" x14ac:dyDescent="0.2">
      <c r="A905" s="47" t="s">
        <v>707</v>
      </c>
      <c r="B905" s="47" t="s">
        <v>765</v>
      </c>
      <c r="C905" s="74" t="str">
        <f t="shared" si="29"/>
        <v>21375500 SISTEMA NACIONAL DE BIBLIOTECAS</v>
      </c>
      <c r="D905" s="47" t="s">
        <v>685</v>
      </c>
      <c r="E905" s="47" t="s">
        <v>252</v>
      </c>
      <c r="F905" s="47" t="s">
        <v>253</v>
      </c>
      <c r="G905" s="46">
        <v>0</v>
      </c>
      <c r="H905" s="46">
        <v>1300000</v>
      </c>
      <c r="I905" s="46">
        <v>1300000</v>
      </c>
      <c r="J905" s="46">
        <v>0</v>
      </c>
      <c r="K905" s="46">
        <v>0</v>
      </c>
      <c r="L905" s="46">
        <v>0</v>
      </c>
      <c r="M905" s="46">
        <v>1031533.5</v>
      </c>
      <c r="N905" s="46">
        <v>1031533.5</v>
      </c>
      <c r="O905" s="46">
        <v>268466.5</v>
      </c>
      <c r="P905" s="78">
        <f t="shared" si="30"/>
        <v>0.79348730769230769</v>
      </c>
      <c r="Q905" s="61"/>
      <c r="R905" s="61"/>
      <c r="S905" s="62"/>
      <c r="T905" s="62"/>
      <c r="U905" s="62"/>
      <c r="V905" s="62"/>
      <c r="W905" s="62"/>
      <c r="X905" s="63"/>
    </row>
    <row r="906" spans="1:24" ht="14.4" x14ac:dyDescent="0.2">
      <c r="A906" s="47" t="s">
        <v>707</v>
      </c>
      <c r="B906" s="47" t="s">
        <v>765</v>
      </c>
      <c r="C906" s="74" t="str">
        <f t="shared" si="29"/>
        <v>21375500 SISTEMA NACIONAL DE BIBLIOTECAS</v>
      </c>
      <c r="D906" s="47" t="s">
        <v>685</v>
      </c>
      <c r="E906" s="47" t="s">
        <v>254</v>
      </c>
      <c r="F906" s="47" t="s">
        <v>255</v>
      </c>
      <c r="G906" s="46">
        <v>0</v>
      </c>
      <c r="H906" s="46">
        <v>2300000</v>
      </c>
      <c r="I906" s="46">
        <v>2300000</v>
      </c>
      <c r="J906" s="46">
        <v>0</v>
      </c>
      <c r="K906" s="46">
        <v>0</v>
      </c>
      <c r="L906" s="46">
        <v>0</v>
      </c>
      <c r="M906" s="46">
        <v>2299996.1</v>
      </c>
      <c r="N906" s="46">
        <v>2299996.1</v>
      </c>
      <c r="O906" s="46">
        <v>3.9</v>
      </c>
      <c r="P906" s="78">
        <f t="shared" si="30"/>
        <v>0.99999830434782611</v>
      </c>
      <c r="Q906" s="61"/>
      <c r="R906" s="61"/>
      <c r="S906" s="62"/>
      <c r="T906" s="62"/>
      <c r="U906" s="62"/>
      <c r="V906" s="62"/>
      <c r="W906" s="62"/>
      <c r="X906" s="63"/>
    </row>
    <row r="907" spans="1:24" ht="14.4" x14ac:dyDescent="0.2">
      <c r="A907" s="47" t="s">
        <v>707</v>
      </c>
      <c r="B907" s="47" t="s">
        <v>765</v>
      </c>
      <c r="C907" s="74" t="str">
        <f t="shared" si="29"/>
        <v>21375500 SISTEMA NACIONAL DE BIBLIOTECAS</v>
      </c>
      <c r="D907" s="47" t="s">
        <v>685</v>
      </c>
      <c r="E907" s="47" t="s">
        <v>258</v>
      </c>
      <c r="F907" s="47" t="s">
        <v>259</v>
      </c>
      <c r="G907" s="46">
        <v>0</v>
      </c>
      <c r="H907" s="46">
        <v>1000000</v>
      </c>
      <c r="I907" s="46">
        <v>1000000</v>
      </c>
      <c r="J907" s="46">
        <v>0</v>
      </c>
      <c r="K907" s="46">
        <v>0</v>
      </c>
      <c r="L907" s="46">
        <v>0</v>
      </c>
      <c r="M907" s="46">
        <v>844303.91</v>
      </c>
      <c r="N907" s="46">
        <v>844303.91</v>
      </c>
      <c r="O907" s="46">
        <v>155696.09</v>
      </c>
      <c r="P907" s="78">
        <f t="shared" si="30"/>
        <v>0.84430391000000005</v>
      </c>
      <c r="Q907" s="61"/>
      <c r="R907" s="61"/>
      <c r="S907" s="62"/>
      <c r="T907" s="62"/>
      <c r="U907" s="62"/>
      <c r="V907" s="62"/>
      <c r="W907" s="62"/>
      <c r="X907" s="63"/>
    </row>
    <row r="908" spans="1:24" ht="14.4" x14ac:dyDescent="0.2">
      <c r="A908" s="47" t="s">
        <v>707</v>
      </c>
      <c r="B908" s="47" t="s">
        <v>765</v>
      </c>
      <c r="C908" s="74" t="str">
        <f t="shared" si="29"/>
        <v>21375500 SISTEMA NACIONAL DE BIBLIOTECAS</v>
      </c>
      <c r="D908" s="47" t="s">
        <v>685</v>
      </c>
      <c r="E908" s="47" t="s">
        <v>260</v>
      </c>
      <c r="F908" s="47" t="s">
        <v>261</v>
      </c>
      <c r="G908" s="46">
        <v>0</v>
      </c>
      <c r="H908" s="46">
        <v>18000000</v>
      </c>
      <c r="I908" s="46">
        <v>18000000</v>
      </c>
      <c r="J908" s="46">
        <v>0</v>
      </c>
      <c r="K908" s="46">
        <v>0</v>
      </c>
      <c r="L908" s="46">
        <v>0</v>
      </c>
      <c r="M908" s="46">
        <v>17929430.629999999</v>
      </c>
      <c r="N908" s="46">
        <v>17929430.629999999</v>
      </c>
      <c r="O908" s="46">
        <v>70569.37</v>
      </c>
      <c r="P908" s="78">
        <f t="shared" si="30"/>
        <v>0.99607947944444442</v>
      </c>
      <c r="Q908" s="61"/>
      <c r="R908" s="61"/>
      <c r="S908" s="62"/>
      <c r="T908" s="62"/>
      <c r="U908" s="62"/>
      <c r="V908" s="62"/>
      <c r="W908" s="62"/>
      <c r="X908" s="63"/>
    </row>
    <row r="909" spans="1:24" ht="14.4" x14ac:dyDescent="0.2">
      <c r="A909" s="47" t="s">
        <v>707</v>
      </c>
      <c r="B909" s="47" t="s">
        <v>765</v>
      </c>
      <c r="C909" s="74" t="str">
        <f t="shared" si="29"/>
        <v>21375500 SISTEMA NACIONAL DE BIBLIOTECAS</v>
      </c>
      <c r="D909" s="47" t="s">
        <v>685</v>
      </c>
      <c r="E909" s="47" t="s">
        <v>262</v>
      </c>
      <c r="F909" s="47" t="s">
        <v>263</v>
      </c>
      <c r="G909" s="46">
        <v>557429</v>
      </c>
      <c r="H909" s="46">
        <v>557429</v>
      </c>
      <c r="I909" s="46">
        <v>557429</v>
      </c>
      <c r="J909" s="46">
        <v>0</v>
      </c>
      <c r="K909" s="46">
        <v>0</v>
      </c>
      <c r="L909" s="46">
        <v>0</v>
      </c>
      <c r="M909" s="46">
        <v>0</v>
      </c>
      <c r="N909" s="46">
        <v>0</v>
      </c>
      <c r="O909" s="46">
        <v>557429</v>
      </c>
      <c r="P909" s="78">
        <f t="shared" si="30"/>
        <v>0</v>
      </c>
      <c r="Q909" s="61"/>
      <c r="R909" s="61"/>
      <c r="S909" s="62"/>
      <c r="T909" s="62"/>
      <c r="U909" s="62"/>
      <c r="V909" s="62"/>
      <c r="W909" s="62"/>
      <c r="X909" s="63"/>
    </row>
    <row r="910" spans="1:24" ht="14.4" x14ac:dyDescent="0.2">
      <c r="A910" s="47" t="s">
        <v>707</v>
      </c>
      <c r="B910" s="47" t="s">
        <v>765</v>
      </c>
      <c r="C910" s="74" t="str">
        <f t="shared" si="29"/>
        <v>21375500 SISTEMA NACIONAL DE BIBLIOTECAS</v>
      </c>
      <c r="D910" s="47" t="s">
        <v>685</v>
      </c>
      <c r="E910" s="47" t="s">
        <v>264</v>
      </c>
      <c r="F910" s="47" t="s">
        <v>265</v>
      </c>
      <c r="G910" s="46">
        <v>560000</v>
      </c>
      <c r="H910" s="46">
        <v>460000</v>
      </c>
      <c r="I910" s="46">
        <v>460000</v>
      </c>
      <c r="J910" s="46">
        <v>0</v>
      </c>
      <c r="K910" s="46">
        <v>0</v>
      </c>
      <c r="L910" s="46">
        <v>0</v>
      </c>
      <c r="M910" s="46">
        <v>428572</v>
      </c>
      <c r="N910" s="46">
        <v>428572</v>
      </c>
      <c r="O910" s="46">
        <v>31428</v>
      </c>
      <c r="P910" s="78">
        <f t="shared" si="30"/>
        <v>0.93167826086956518</v>
      </c>
      <c r="Q910" s="61"/>
      <c r="R910" s="61"/>
      <c r="S910" s="62"/>
      <c r="T910" s="62"/>
      <c r="U910" s="62"/>
      <c r="V910" s="62"/>
      <c r="W910" s="62"/>
      <c r="X910" s="63"/>
    </row>
    <row r="911" spans="1:24" ht="14.4" x14ac:dyDescent="0.2">
      <c r="A911" s="47" t="s">
        <v>707</v>
      </c>
      <c r="B911" s="47" t="s">
        <v>765</v>
      </c>
      <c r="C911" s="74" t="str">
        <f t="shared" si="29"/>
        <v>21375500 SISTEMA NACIONAL DE BIBLIOTECAS</v>
      </c>
      <c r="D911" s="47" t="s">
        <v>685</v>
      </c>
      <c r="E911" s="47" t="s">
        <v>268</v>
      </c>
      <c r="F911" s="47" t="s">
        <v>269</v>
      </c>
      <c r="G911" s="46">
        <v>560000</v>
      </c>
      <c r="H911" s="46">
        <v>460000</v>
      </c>
      <c r="I911" s="46">
        <v>460000</v>
      </c>
      <c r="J911" s="46">
        <v>0</v>
      </c>
      <c r="K911" s="46">
        <v>0</v>
      </c>
      <c r="L911" s="46">
        <v>0</v>
      </c>
      <c r="M911" s="46">
        <v>428572</v>
      </c>
      <c r="N911" s="46">
        <v>428572</v>
      </c>
      <c r="O911" s="46">
        <v>31428</v>
      </c>
      <c r="P911" s="78">
        <f t="shared" si="30"/>
        <v>0.93167826086956518</v>
      </c>
      <c r="Q911" s="61"/>
      <c r="R911" s="61"/>
      <c r="S911" s="62"/>
      <c r="T911" s="62"/>
      <c r="U911" s="62"/>
      <c r="V911" s="62"/>
      <c r="W911" s="62"/>
      <c r="X911" s="63"/>
    </row>
    <row r="912" spans="1:24" ht="14.4" x14ac:dyDescent="0.2">
      <c r="A912" s="47" t="s">
        <v>707</v>
      </c>
      <c r="B912" s="47" t="s">
        <v>765</v>
      </c>
      <c r="C912" s="74" t="str">
        <f t="shared" si="29"/>
        <v>21375500 SISTEMA NACIONAL DE BIBLIOTECAS</v>
      </c>
      <c r="D912" s="47" t="s">
        <v>685</v>
      </c>
      <c r="E912" s="47" t="s">
        <v>278</v>
      </c>
      <c r="F912" s="47" t="s">
        <v>279</v>
      </c>
      <c r="G912" s="46">
        <v>1447386</v>
      </c>
      <c r="H912" s="46">
        <v>19643861</v>
      </c>
      <c r="I912" s="46">
        <v>19643861</v>
      </c>
      <c r="J912" s="46">
        <v>0</v>
      </c>
      <c r="K912" s="46">
        <v>0</v>
      </c>
      <c r="L912" s="46">
        <v>0</v>
      </c>
      <c r="M912" s="46">
        <v>18673415.18</v>
      </c>
      <c r="N912" s="46">
        <v>18673415.18</v>
      </c>
      <c r="O912" s="46">
        <v>970445.82</v>
      </c>
      <c r="P912" s="78">
        <f t="shared" si="30"/>
        <v>0.95059801023841495</v>
      </c>
      <c r="Q912" s="61"/>
      <c r="R912" s="61"/>
      <c r="S912" s="62"/>
      <c r="T912" s="62"/>
      <c r="U912" s="62"/>
      <c r="V912" s="62"/>
      <c r="W912" s="62"/>
      <c r="X912" s="63"/>
    </row>
    <row r="913" spans="1:24" ht="14.4" x14ac:dyDescent="0.2">
      <c r="A913" s="47" t="s">
        <v>707</v>
      </c>
      <c r="B913" s="47" t="s">
        <v>765</v>
      </c>
      <c r="C913" s="74" t="str">
        <f t="shared" si="29"/>
        <v>21375500 SISTEMA NACIONAL DE BIBLIOTECAS</v>
      </c>
      <c r="D913" s="47" t="s">
        <v>685</v>
      </c>
      <c r="E913" s="47" t="s">
        <v>280</v>
      </c>
      <c r="F913" s="47" t="s">
        <v>281</v>
      </c>
      <c r="G913" s="46">
        <v>1447386</v>
      </c>
      <c r="H913" s="46">
        <v>2447386</v>
      </c>
      <c r="I913" s="46">
        <v>2447386</v>
      </c>
      <c r="J913" s="46">
        <v>0</v>
      </c>
      <c r="K913" s="46">
        <v>0</v>
      </c>
      <c r="L913" s="46">
        <v>0</v>
      </c>
      <c r="M913" s="46">
        <v>1487207</v>
      </c>
      <c r="N913" s="46">
        <v>1487207</v>
      </c>
      <c r="O913" s="46">
        <v>960179</v>
      </c>
      <c r="P913" s="78">
        <f t="shared" si="30"/>
        <v>0.60767161371357037</v>
      </c>
      <c r="Q913" s="61"/>
      <c r="R913" s="61"/>
      <c r="S913" s="62"/>
      <c r="T913" s="62"/>
      <c r="U913" s="62"/>
      <c r="V913" s="62"/>
      <c r="W913" s="62"/>
      <c r="X913" s="63"/>
    </row>
    <row r="914" spans="1:24" ht="14.4" x14ac:dyDescent="0.2">
      <c r="A914" s="47" t="s">
        <v>707</v>
      </c>
      <c r="B914" s="47" t="s">
        <v>765</v>
      </c>
      <c r="C914" s="74" t="str">
        <f t="shared" si="29"/>
        <v>21375500 SISTEMA NACIONAL DE BIBLIOTECAS</v>
      </c>
      <c r="D914" s="47" t="s">
        <v>685</v>
      </c>
      <c r="E914" s="47" t="s">
        <v>282</v>
      </c>
      <c r="F914" s="47" t="s">
        <v>283</v>
      </c>
      <c r="G914" s="46">
        <v>1447386</v>
      </c>
      <c r="H914" s="46">
        <v>2447386</v>
      </c>
      <c r="I914" s="46">
        <v>2447386</v>
      </c>
      <c r="J914" s="46">
        <v>0</v>
      </c>
      <c r="K914" s="46">
        <v>0</v>
      </c>
      <c r="L914" s="46">
        <v>0</v>
      </c>
      <c r="M914" s="46">
        <v>1487207</v>
      </c>
      <c r="N914" s="46">
        <v>1487207</v>
      </c>
      <c r="O914" s="46">
        <v>960179</v>
      </c>
      <c r="P914" s="78">
        <f t="shared" si="30"/>
        <v>0.60767161371357037</v>
      </c>
      <c r="Q914" s="61"/>
      <c r="R914" s="61"/>
      <c r="S914" s="62"/>
      <c r="T914" s="62"/>
      <c r="U914" s="62"/>
      <c r="V914" s="62"/>
      <c r="W914" s="62"/>
      <c r="X914" s="63"/>
    </row>
    <row r="915" spans="1:24" ht="14.4" x14ac:dyDescent="0.2">
      <c r="A915" s="47" t="s">
        <v>707</v>
      </c>
      <c r="B915" s="47" t="s">
        <v>765</v>
      </c>
      <c r="C915" s="74" t="str">
        <f t="shared" si="29"/>
        <v>21375500 SISTEMA NACIONAL DE BIBLIOTECAS</v>
      </c>
      <c r="D915" s="47" t="s">
        <v>685</v>
      </c>
      <c r="E915" s="47" t="s">
        <v>318</v>
      </c>
      <c r="F915" s="47" t="s">
        <v>319</v>
      </c>
      <c r="G915" s="46">
        <v>0</v>
      </c>
      <c r="H915" s="46">
        <v>17196475</v>
      </c>
      <c r="I915" s="46">
        <v>17196475</v>
      </c>
      <c r="J915" s="46">
        <v>0</v>
      </c>
      <c r="K915" s="46">
        <v>0</v>
      </c>
      <c r="L915" s="46">
        <v>0</v>
      </c>
      <c r="M915" s="46">
        <v>17186208.18</v>
      </c>
      <c r="N915" s="46">
        <v>17186208.18</v>
      </c>
      <c r="O915" s="46">
        <v>10266.82</v>
      </c>
      <c r="P915" s="78">
        <f t="shared" si="30"/>
        <v>0.99940296950392449</v>
      </c>
      <c r="Q915" s="61"/>
      <c r="R915" s="61"/>
      <c r="S915" s="62"/>
      <c r="T915" s="62"/>
      <c r="U915" s="62"/>
      <c r="V915" s="62"/>
      <c r="W915" s="62"/>
      <c r="X915" s="63"/>
    </row>
    <row r="916" spans="1:24" ht="14.4" x14ac:dyDescent="0.2">
      <c r="A916" s="47" t="s">
        <v>707</v>
      </c>
      <c r="B916" s="47" t="s">
        <v>765</v>
      </c>
      <c r="C916" s="74" t="str">
        <f t="shared" si="29"/>
        <v>21375500 SISTEMA NACIONAL DE BIBLIOTECAS</v>
      </c>
      <c r="D916" s="47" t="s">
        <v>685</v>
      </c>
      <c r="E916" s="47" t="s">
        <v>324</v>
      </c>
      <c r="F916" s="47" t="s">
        <v>325</v>
      </c>
      <c r="G916" s="46">
        <v>0</v>
      </c>
      <c r="H916" s="46">
        <v>10500000</v>
      </c>
      <c r="I916" s="46">
        <v>10500000</v>
      </c>
      <c r="J916" s="46">
        <v>0</v>
      </c>
      <c r="K916" s="46">
        <v>0</v>
      </c>
      <c r="L916" s="46">
        <v>0</v>
      </c>
      <c r="M916" s="46">
        <v>10492184</v>
      </c>
      <c r="N916" s="46">
        <v>10492184</v>
      </c>
      <c r="O916" s="46">
        <v>7816</v>
      </c>
      <c r="P916" s="78">
        <f t="shared" si="30"/>
        <v>0.99925561904761906</v>
      </c>
      <c r="Q916" s="61"/>
      <c r="R916" s="61"/>
      <c r="S916" s="62"/>
      <c r="T916" s="62"/>
      <c r="U916" s="62"/>
      <c r="V916" s="62"/>
      <c r="W916" s="62"/>
      <c r="X916" s="63"/>
    </row>
    <row r="917" spans="1:24" ht="14.4" x14ac:dyDescent="0.2">
      <c r="A917" s="47" t="s">
        <v>707</v>
      </c>
      <c r="B917" s="47" t="s">
        <v>765</v>
      </c>
      <c r="C917" s="74" t="str">
        <f t="shared" si="29"/>
        <v>21375500 SISTEMA NACIONAL DE BIBLIOTECAS</v>
      </c>
      <c r="D917" s="47" t="s">
        <v>685</v>
      </c>
      <c r="E917" s="47" t="s">
        <v>328</v>
      </c>
      <c r="F917" s="47" t="s">
        <v>329</v>
      </c>
      <c r="G917" s="46">
        <v>0</v>
      </c>
      <c r="H917" s="46">
        <v>6696475</v>
      </c>
      <c r="I917" s="46">
        <v>6696475</v>
      </c>
      <c r="J917" s="46">
        <v>0</v>
      </c>
      <c r="K917" s="46">
        <v>0</v>
      </c>
      <c r="L917" s="46">
        <v>0</v>
      </c>
      <c r="M917" s="46">
        <v>6694024.1799999997</v>
      </c>
      <c r="N917" s="46">
        <v>6694024.1799999997</v>
      </c>
      <c r="O917" s="46">
        <v>2450.8200000000002</v>
      </c>
      <c r="P917" s="78">
        <f t="shared" si="30"/>
        <v>0.99963401341750691</v>
      </c>
      <c r="Q917" s="61"/>
      <c r="R917" s="61"/>
      <c r="S917" s="62"/>
      <c r="T917" s="62"/>
      <c r="U917" s="62"/>
      <c r="V917" s="62"/>
      <c r="W917" s="62"/>
      <c r="X917" s="63"/>
    </row>
    <row r="918" spans="1:24" ht="14.4" x14ac:dyDescent="0.2">
      <c r="A918" s="47" t="s">
        <v>707</v>
      </c>
      <c r="B918" s="47" t="s">
        <v>765</v>
      </c>
      <c r="C918" s="74" t="str">
        <f t="shared" si="29"/>
        <v>21375500 SISTEMA NACIONAL DE BIBLIOTECAS</v>
      </c>
      <c r="D918" s="47" t="s">
        <v>685</v>
      </c>
      <c r="E918" s="47" t="s">
        <v>336</v>
      </c>
      <c r="F918" s="47" t="s">
        <v>337</v>
      </c>
      <c r="G918" s="46">
        <v>100000000</v>
      </c>
      <c r="H918" s="46">
        <v>127989179</v>
      </c>
      <c r="I918" s="46">
        <v>127989179</v>
      </c>
      <c r="J918" s="46">
        <v>0</v>
      </c>
      <c r="K918" s="46">
        <v>0</v>
      </c>
      <c r="L918" s="46">
        <v>0</v>
      </c>
      <c r="M918" s="46">
        <v>125384787.65000001</v>
      </c>
      <c r="N918" s="46">
        <v>125384787.65000001</v>
      </c>
      <c r="O918" s="46">
        <v>2604391.35</v>
      </c>
      <c r="P918" s="78">
        <f t="shared" si="30"/>
        <v>0.9796514723326728</v>
      </c>
      <c r="Q918" s="61"/>
      <c r="R918" s="61"/>
      <c r="S918" s="62"/>
      <c r="T918" s="62"/>
      <c r="U918" s="62"/>
      <c r="V918" s="62"/>
      <c r="W918" s="62"/>
      <c r="X918" s="63"/>
    </row>
    <row r="919" spans="1:24" ht="14.4" x14ac:dyDescent="0.2">
      <c r="A919" s="47" t="s">
        <v>707</v>
      </c>
      <c r="B919" s="47" t="s">
        <v>765</v>
      </c>
      <c r="C919" s="74" t="str">
        <f t="shared" si="29"/>
        <v>21375500 SISTEMA NACIONAL DE BIBLIOTECAS</v>
      </c>
      <c r="D919" s="47" t="s">
        <v>685</v>
      </c>
      <c r="E919" s="47" t="s">
        <v>356</v>
      </c>
      <c r="F919" s="47" t="s">
        <v>357</v>
      </c>
      <c r="G919" s="46">
        <v>30000000</v>
      </c>
      <c r="H919" s="46">
        <v>57989179</v>
      </c>
      <c r="I919" s="46">
        <v>57989179</v>
      </c>
      <c r="J919" s="46">
        <v>0</v>
      </c>
      <c r="K919" s="46">
        <v>0</v>
      </c>
      <c r="L919" s="46">
        <v>0</v>
      </c>
      <c r="M919" s="46">
        <v>57907311.799999997</v>
      </c>
      <c r="N919" s="46">
        <v>57907311.799999997</v>
      </c>
      <c r="O919" s="46">
        <v>81867.199999999997</v>
      </c>
      <c r="P919" s="78">
        <f t="shared" si="30"/>
        <v>0.99858823315984513</v>
      </c>
      <c r="Q919" s="61"/>
      <c r="R919" s="61"/>
      <c r="S919" s="62"/>
      <c r="T919" s="62"/>
      <c r="U919" s="62"/>
      <c r="V919" s="62"/>
      <c r="W919" s="62"/>
      <c r="X919" s="63"/>
    </row>
    <row r="920" spans="1:24" ht="14.4" x14ac:dyDescent="0.2">
      <c r="A920" s="47" t="s">
        <v>707</v>
      </c>
      <c r="B920" s="47" t="s">
        <v>765</v>
      </c>
      <c r="C920" s="75" t="str">
        <f t="shared" si="29"/>
        <v>21375500 SISTEMA NACIONAL DE BIBLIOTECAS</v>
      </c>
      <c r="D920" s="47" t="s">
        <v>685</v>
      </c>
      <c r="E920" s="47" t="s">
        <v>358</v>
      </c>
      <c r="F920" s="47" t="s">
        <v>359</v>
      </c>
      <c r="G920" s="46">
        <v>0</v>
      </c>
      <c r="H920" s="46">
        <v>27989179</v>
      </c>
      <c r="I920" s="46">
        <v>27989179</v>
      </c>
      <c r="J920" s="46">
        <v>0</v>
      </c>
      <c r="K920" s="46">
        <v>0</v>
      </c>
      <c r="L920" s="46">
        <v>0</v>
      </c>
      <c r="M920" s="46">
        <v>27141006.219999999</v>
      </c>
      <c r="N920" s="46">
        <v>27141006.219999999</v>
      </c>
      <c r="O920" s="46">
        <v>848172.78</v>
      </c>
      <c r="P920" s="78">
        <f t="shared" si="30"/>
        <v>0.96969640374231769</v>
      </c>
      <c r="Q920" s="61"/>
      <c r="R920" s="61"/>
      <c r="S920" s="62"/>
      <c r="T920" s="62"/>
      <c r="U920" s="62"/>
      <c r="V920" s="62"/>
      <c r="W920" s="62"/>
      <c r="X920" s="63"/>
    </row>
    <row r="921" spans="1:24" ht="14.4" x14ac:dyDescent="0.2">
      <c r="A921" s="47" t="s">
        <v>707</v>
      </c>
      <c r="B921" s="47" t="s">
        <v>765</v>
      </c>
      <c r="C921" s="74" t="str">
        <f t="shared" si="29"/>
        <v>21375500 SISTEMA NACIONAL DE BIBLIOTECAS</v>
      </c>
      <c r="D921" s="47" t="s">
        <v>689</v>
      </c>
      <c r="E921" s="47" t="s">
        <v>358</v>
      </c>
      <c r="F921" s="47" t="s">
        <v>359</v>
      </c>
      <c r="G921" s="46">
        <v>30000000</v>
      </c>
      <c r="H921" s="46">
        <v>30000000</v>
      </c>
      <c r="I921" s="46">
        <v>30000000</v>
      </c>
      <c r="J921" s="46">
        <v>0</v>
      </c>
      <c r="K921" s="46">
        <v>0</v>
      </c>
      <c r="L921" s="46">
        <v>0</v>
      </c>
      <c r="M921" s="46">
        <v>30766305.579999998</v>
      </c>
      <c r="N921" s="46">
        <v>30766305.579999998</v>
      </c>
      <c r="O921" s="46">
        <v>-766305.58</v>
      </c>
      <c r="P921" s="78">
        <f t="shared" si="30"/>
        <v>1.0255435193333333</v>
      </c>
      <c r="Q921" s="61"/>
      <c r="R921" s="61"/>
      <c r="S921" s="62"/>
      <c r="T921" s="62"/>
      <c r="U921" s="62"/>
      <c r="V921" s="62"/>
      <c r="W921" s="62"/>
      <c r="X921" s="63"/>
    </row>
    <row r="922" spans="1:24" ht="14.4" x14ac:dyDescent="0.2">
      <c r="A922" s="47" t="s">
        <v>707</v>
      </c>
      <c r="B922" s="47" t="s">
        <v>765</v>
      </c>
      <c r="C922" s="74" t="str">
        <f t="shared" si="29"/>
        <v>21375500 SISTEMA NACIONAL DE BIBLIOTECAS</v>
      </c>
      <c r="D922" s="47" t="s">
        <v>689</v>
      </c>
      <c r="E922" s="47" t="s">
        <v>338</v>
      </c>
      <c r="F922" s="47" t="s">
        <v>339</v>
      </c>
      <c r="G922" s="46">
        <v>45208503</v>
      </c>
      <c r="H922" s="46">
        <v>30000000</v>
      </c>
      <c r="I922" s="46">
        <v>30000000</v>
      </c>
      <c r="J922" s="46">
        <v>0</v>
      </c>
      <c r="K922" s="46">
        <v>0</v>
      </c>
      <c r="L922" s="46">
        <v>0</v>
      </c>
      <c r="M922" s="46">
        <v>29476140.399999999</v>
      </c>
      <c r="N922" s="46">
        <v>29476140.399999999</v>
      </c>
      <c r="O922" s="46">
        <v>523859.6</v>
      </c>
      <c r="P922" s="78">
        <f t="shared" si="30"/>
        <v>0.98253801333333324</v>
      </c>
      <c r="Q922" s="61"/>
      <c r="R922" s="61"/>
      <c r="S922" s="62"/>
      <c r="T922" s="62"/>
      <c r="U922" s="62"/>
      <c r="V922" s="62"/>
      <c r="W922" s="62"/>
      <c r="X922" s="63"/>
    </row>
    <row r="923" spans="1:24" ht="14.4" x14ac:dyDescent="0.2">
      <c r="A923" s="47" t="s">
        <v>707</v>
      </c>
      <c r="B923" s="47" t="s">
        <v>765</v>
      </c>
      <c r="C923" s="74" t="str">
        <f t="shared" si="29"/>
        <v>21375500 SISTEMA NACIONAL DE BIBLIOTECAS</v>
      </c>
      <c r="D923" s="47" t="s">
        <v>689</v>
      </c>
      <c r="E923" s="47" t="s">
        <v>348</v>
      </c>
      <c r="F923" s="47" t="s">
        <v>349</v>
      </c>
      <c r="G923" s="46">
        <v>30000000</v>
      </c>
      <c r="H923" s="46">
        <v>30000000</v>
      </c>
      <c r="I923" s="46">
        <v>30000000</v>
      </c>
      <c r="J923" s="46">
        <v>0</v>
      </c>
      <c r="K923" s="46">
        <v>0</v>
      </c>
      <c r="L923" s="46">
        <v>0</v>
      </c>
      <c r="M923" s="46">
        <v>29476140.399999999</v>
      </c>
      <c r="N923" s="46">
        <v>29476140.399999999</v>
      </c>
      <c r="O923" s="46">
        <v>523859.6</v>
      </c>
      <c r="P923" s="78">
        <f t="shared" si="30"/>
        <v>0.98253801333333324</v>
      </c>
      <c r="Q923" s="61"/>
      <c r="R923" s="61"/>
      <c r="S923" s="62"/>
      <c r="T923" s="62"/>
      <c r="U923" s="62"/>
      <c r="V923" s="62"/>
      <c r="W923" s="62"/>
      <c r="X923" s="63"/>
    </row>
    <row r="924" spans="1:24" ht="14.4" x14ac:dyDescent="0.2">
      <c r="A924" s="47" t="s">
        <v>707</v>
      </c>
      <c r="B924" s="47" t="s">
        <v>765</v>
      </c>
      <c r="C924" s="74" t="str">
        <f t="shared" si="29"/>
        <v>21375500 SISTEMA NACIONAL DE BIBLIOTECAS</v>
      </c>
      <c r="D924" s="47" t="s">
        <v>689</v>
      </c>
      <c r="E924" s="47" t="s">
        <v>354</v>
      </c>
      <c r="F924" s="47" t="s">
        <v>355</v>
      </c>
      <c r="G924" s="46">
        <v>15208503</v>
      </c>
      <c r="H924" s="46">
        <v>0</v>
      </c>
      <c r="I924" s="46">
        <v>0</v>
      </c>
      <c r="J924" s="46">
        <v>0</v>
      </c>
      <c r="K924" s="46">
        <v>0</v>
      </c>
      <c r="L924" s="46">
        <v>0</v>
      </c>
      <c r="M924" s="46">
        <v>0</v>
      </c>
      <c r="N924" s="46">
        <v>0</v>
      </c>
      <c r="O924" s="46">
        <v>0</v>
      </c>
      <c r="P924" s="78">
        <f t="shared" si="30"/>
        <v>0</v>
      </c>
      <c r="Q924" s="61"/>
      <c r="R924" s="61"/>
      <c r="S924" s="62"/>
      <c r="T924" s="62"/>
      <c r="U924" s="62"/>
      <c r="V924" s="62"/>
      <c r="W924" s="62"/>
      <c r="X924" s="63"/>
    </row>
    <row r="925" spans="1:24" ht="14.4" x14ac:dyDescent="0.2">
      <c r="A925" s="47" t="s">
        <v>707</v>
      </c>
      <c r="B925" s="47" t="s">
        <v>765</v>
      </c>
      <c r="C925" s="74" t="str">
        <f t="shared" si="29"/>
        <v>21375500 SISTEMA NACIONAL DE BIBLIOTECAS</v>
      </c>
      <c r="D925" s="47" t="s">
        <v>689</v>
      </c>
      <c r="E925" s="47" t="s">
        <v>364</v>
      </c>
      <c r="F925" s="47" t="s">
        <v>365</v>
      </c>
      <c r="G925" s="46">
        <v>24791497</v>
      </c>
      <c r="H925" s="46">
        <v>40000000</v>
      </c>
      <c r="I925" s="46">
        <v>40000000</v>
      </c>
      <c r="J925" s="46">
        <v>0</v>
      </c>
      <c r="K925" s="46">
        <v>0</v>
      </c>
      <c r="L925" s="46">
        <v>0</v>
      </c>
      <c r="M925" s="46">
        <v>38001335.450000003</v>
      </c>
      <c r="N925" s="46">
        <v>38001335.450000003</v>
      </c>
      <c r="O925" s="46">
        <v>1998664.55</v>
      </c>
      <c r="P925" s="78">
        <f t="shared" si="30"/>
        <v>0.95003338625000011</v>
      </c>
      <c r="Q925" s="61"/>
      <c r="R925" s="61"/>
      <c r="S925" s="62"/>
      <c r="T925" s="62"/>
      <c r="U925" s="62"/>
      <c r="V925" s="62"/>
      <c r="W925" s="62"/>
      <c r="X925" s="63"/>
    </row>
    <row r="926" spans="1:24" ht="14.4" x14ac:dyDescent="0.2">
      <c r="A926" s="47" t="s">
        <v>707</v>
      </c>
      <c r="B926" s="47" t="s">
        <v>765</v>
      </c>
      <c r="C926" s="74" t="str">
        <f t="shared" si="29"/>
        <v>21375500 SISTEMA NACIONAL DE BIBLIOTECAS</v>
      </c>
      <c r="D926" s="47" t="s">
        <v>689</v>
      </c>
      <c r="E926" s="47" t="s">
        <v>368</v>
      </c>
      <c r="F926" s="47" t="s">
        <v>369</v>
      </c>
      <c r="G926" s="46">
        <v>24791497</v>
      </c>
      <c r="H926" s="46">
        <v>40000000</v>
      </c>
      <c r="I926" s="46">
        <v>40000000</v>
      </c>
      <c r="J926" s="46">
        <v>0</v>
      </c>
      <c r="K926" s="46">
        <v>0</v>
      </c>
      <c r="L926" s="46">
        <v>0</v>
      </c>
      <c r="M926" s="46">
        <v>38001335.450000003</v>
      </c>
      <c r="N926" s="46">
        <v>38001335.450000003</v>
      </c>
      <c r="O926" s="46">
        <v>1998664.55</v>
      </c>
      <c r="P926" s="78">
        <f t="shared" si="30"/>
        <v>0.95003338625000011</v>
      </c>
      <c r="Q926" s="61"/>
      <c r="R926" s="61"/>
      <c r="S926" s="62"/>
      <c r="T926" s="62"/>
      <c r="U926" s="62"/>
      <c r="V926" s="62"/>
      <c r="W926" s="62"/>
      <c r="X926" s="63"/>
    </row>
    <row r="927" spans="1:24" ht="14.4" x14ac:dyDescent="0.2">
      <c r="A927" s="47" t="s">
        <v>707</v>
      </c>
      <c r="B927" s="47" t="s">
        <v>765</v>
      </c>
      <c r="C927" s="74" t="str">
        <f t="shared" si="29"/>
        <v>21375500 SISTEMA NACIONAL DE BIBLIOTECAS</v>
      </c>
      <c r="D927" s="47" t="s">
        <v>685</v>
      </c>
      <c r="E927" s="47" t="s">
        <v>372</v>
      </c>
      <c r="F927" s="47" t="s">
        <v>373</v>
      </c>
      <c r="G927" s="46">
        <v>185371785</v>
      </c>
      <c r="H927" s="46">
        <v>196583842</v>
      </c>
      <c r="I927" s="46">
        <v>196583842</v>
      </c>
      <c r="J927" s="46">
        <v>0</v>
      </c>
      <c r="K927" s="46">
        <v>0</v>
      </c>
      <c r="L927" s="46">
        <v>0</v>
      </c>
      <c r="M927" s="46">
        <v>89765858.109999999</v>
      </c>
      <c r="N927" s="46">
        <v>89765858.109999999</v>
      </c>
      <c r="O927" s="46">
        <v>106817983.89</v>
      </c>
      <c r="P927" s="78">
        <f t="shared" si="30"/>
        <v>0.45662887242787736</v>
      </c>
      <c r="Q927" s="61"/>
      <c r="R927" s="61"/>
      <c r="S927" s="62"/>
      <c r="T927" s="62"/>
      <c r="U927" s="62"/>
      <c r="V927" s="62"/>
      <c r="W927" s="62"/>
      <c r="X927" s="63"/>
    </row>
    <row r="928" spans="1:24" ht="14.4" x14ac:dyDescent="0.2">
      <c r="A928" s="47" t="s">
        <v>707</v>
      </c>
      <c r="B928" s="47" t="s">
        <v>765</v>
      </c>
      <c r="C928" s="74" t="str">
        <f t="shared" si="29"/>
        <v>21375500 SISTEMA NACIONAL DE BIBLIOTECAS</v>
      </c>
      <c r="D928" s="47" t="s">
        <v>685</v>
      </c>
      <c r="E928" s="47" t="s">
        <v>374</v>
      </c>
      <c r="F928" s="47" t="s">
        <v>375</v>
      </c>
      <c r="G928" s="46">
        <v>38101768</v>
      </c>
      <c r="H928" s="46">
        <v>37613825</v>
      </c>
      <c r="I928" s="46">
        <v>37613825</v>
      </c>
      <c r="J928" s="46">
        <v>0</v>
      </c>
      <c r="K928" s="46">
        <v>0</v>
      </c>
      <c r="L928" s="46">
        <v>0</v>
      </c>
      <c r="M928" s="46">
        <v>35886810.310000002</v>
      </c>
      <c r="N928" s="46">
        <v>35886810.310000002</v>
      </c>
      <c r="O928" s="46">
        <v>1727014.69</v>
      </c>
      <c r="P928" s="78">
        <f t="shared" si="30"/>
        <v>0.95408564031974952</v>
      </c>
      <c r="Q928" s="61"/>
      <c r="R928" s="61"/>
      <c r="S928" s="62"/>
      <c r="T928" s="62"/>
      <c r="U928" s="62"/>
      <c r="V928" s="62"/>
      <c r="W928" s="62"/>
      <c r="X928" s="63"/>
    </row>
    <row r="929" spans="1:24" ht="14.4" x14ac:dyDescent="0.2">
      <c r="A929" s="47" t="s">
        <v>707</v>
      </c>
      <c r="B929" s="47" t="s">
        <v>765</v>
      </c>
      <c r="C929" s="74" t="str">
        <f t="shared" si="29"/>
        <v>21375500 SISTEMA NACIONAL DE BIBLIOTECAS</v>
      </c>
      <c r="D929" s="47" t="s">
        <v>685</v>
      </c>
      <c r="E929" s="47" t="s">
        <v>387</v>
      </c>
      <c r="F929" s="47" t="s">
        <v>377</v>
      </c>
      <c r="G929" s="46">
        <v>32868008</v>
      </c>
      <c r="H929" s="46">
        <v>32447090</v>
      </c>
      <c r="I929" s="46">
        <v>32447090</v>
      </c>
      <c r="J929" s="46">
        <v>0</v>
      </c>
      <c r="K929" s="46">
        <v>0</v>
      </c>
      <c r="L929" s="46">
        <v>0</v>
      </c>
      <c r="M929" s="46">
        <v>30923897.579999998</v>
      </c>
      <c r="N929" s="46">
        <v>30923897.579999998</v>
      </c>
      <c r="O929" s="46">
        <v>1523192.42</v>
      </c>
      <c r="P929" s="78">
        <f t="shared" si="30"/>
        <v>0.95305611628038134</v>
      </c>
      <c r="Q929" s="61"/>
      <c r="R929" s="61"/>
      <c r="S929" s="62"/>
      <c r="T929" s="62"/>
      <c r="U929" s="62"/>
      <c r="V929" s="62"/>
      <c r="W929" s="62"/>
      <c r="X929" s="63"/>
    </row>
    <row r="930" spans="1:24" ht="14.4" x14ac:dyDescent="0.2">
      <c r="A930" s="47" t="s">
        <v>707</v>
      </c>
      <c r="B930" s="47" t="s">
        <v>765</v>
      </c>
      <c r="C930" s="74" t="str">
        <f t="shared" si="29"/>
        <v>21375500 SISTEMA NACIONAL DE BIBLIOTECAS</v>
      </c>
      <c r="D930" s="47" t="s">
        <v>685</v>
      </c>
      <c r="E930" s="47" t="s">
        <v>408</v>
      </c>
      <c r="F930" s="47" t="s">
        <v>398</v>
      </c>
      <c r="G930" s="46">
        <v>5233760</v>
      </c>
      <c r="H930" s="46">
        <v>5166735</v>
      </c>
      <c r="I930" s="46">
        <v>5166735</v>
      </c>
      <c r="J930" s="46">
        <v>0</v>
      </c>
      <c r="K930" s="46">
        <v>0</v>
      </c>
      <c r="L930" s="46">
        <v>0</v>
      </c>
      <c r="M930" s="46">
        <v>4962912.7300000004</v>
      </c>
      <c r="N930" s="46">
        <v>4962912.7300000004</v>
      </c>
      <c r="O930" s="46">
        <v>203822.27</v>
      </c>
      <c r="P930" s="78">
        <f t="shared" si="30"/>
        <v>0.96055105013127251</v>
      </c>
      <c r="Q930" s="61"/>
      <c r="R930" s="61"/>
      <c r="S930" s="62"/>
      <c r="T930" s="62"/>
      <c r="U930" s="62"/>
      <c r="V930" s="62"/>
      <c r="W930" s="62"/>
      <c r="X930" s="63"/>
    </row>
    <row r="931" spans="1:24" ht="14.4" x14ac:dyDescent="0.2">
      <c r="A931" s="47" t="s">
        <v>707</v>
      </c>
      <c r="B931" s="47" t="s">
        <v>765</v>
      </c>
      <c r="C931" s="75" t="str">
        <f t="shared" si="29"/>
        <v>21375500 SISTEMA NACIONAL DE BIBLIOTECAS</v>
      </c>
      <c r="D931" s="47" t="s">
        <v>685</v>
      </c>
      <c r="E931" s="47" t="s">
        <v>602</v>
      </c>
      <c r="F931" s="47" t="s">
        <v>603</v>
      </c>
      <c r="G931" s="46">
        <v>100000000</v>
      </c>
      <c r="H931" s="46">
        <v>100000000</v>
      </c>
      <c r="I931" s="46">
        <v>100000000</v>
      </c>
      <c r="J931" s="46">
        <v>0</v>
      </c>
      <c r="K931" s="46">
        <v>0</v>
      </c>
      <c r="L931" s="46">
        <v>0</v>
      </c>
      <c r="M931" s="46">
        <v>0</v>
      </c>
      <c r="N931" s="46">
        <v>0</v>
      </c>
      <c r="O931" s="46">
        <v>100000000</v>
      </c>
      <c r="P931" s="80">
        <f t="shared" si="30"/>
        <v>0</v>
      </c>
      <c r="Q931" s="61"/>
      <c r="R931" s="61"/>
      <c r="S931" s="62"/>
      <c r="T931" s="62"/>
      <c r="U931" s="62"/>
      <c r="V931" s="62"/>
      <c r="W931" s="62"/>
      <c r="X931" s="63"/>
    </row>
    <row r="932" spans="1:24" ht="14.4" x14ac:dyDescent="0.2">
      <c r="A932" s="47" t="s">
        <v>707</v>
      </c>
      <c r="B932" s="47" t="s">
        <v>765</v>
      </c>
      <c r="C932" s="74" t="str">
        <f t="shared" si="29"/>
        <v>21375500 SISTEMA NACIONAL DE BIBLIOTECAS</v>
      </c>
      <c r="D932" s="47" t="s">
        <v>685</v>
      </c>
      <c r="E932" s="47" t="s">
        <v>606</v>
      </c>
      <c r="F932" s="47" t="s">
        <v>607</v>
      </c>
      <c r="G932" s="46">
        <v>100000000</v>
      </c>
      <c r="H932" s="46">
        <v>100000000</v>
      </c>
      <c r="I932" s="46">
        <v>100000000</v>
      </c>
      <c r="J932" s="46">
        <v>0</v>
      </c>
      <c r="K932" s="46">
        <v>0</v>
      </c>
      <c r="L932" s="46">
        <v>0</v>
      </c>
      <c r="M932" s="46">
        <v>0</v>
      </c>
      <c r="N932" s="46">
        <v>0</v>
      </c>
      <c r="O932" s="46">
        <v>100000000</v>
      </c>
      <c r="P932" s="78">
        <f t="shared" si="30"/>
        <v>0</v>
      </c>
      <c r="Q932" s="61"/>
      <c r="R932" s="61"/>
      <c r="S932" s="62"/>
      <c r="T932" s="62"/>
      <c r="U932" s="62"/>
      <c r="V932" s="62"/>
      <c r="W932" s="62"/>
      <c r="X932" s="63"/>
    </row>
    <row r="933" spans="1:24" ht="14.4" x14ac:dyDescent="0.2">
      <c r="A933" s="47" t="s">
        <v>707</v>
      </c>
      <c r="B933" s="47" t="s">
        <v>765</v>
      </c>
      <c r="C933" s="74" t="str">
        <f t="shared" si="29"/>
        <v>21375500 SISTEMA NACIONAL DE BIBLIOTECAS</v>
      </c>
      <c r="D933" s="47" t="s">
        <v>685</v>
      </c>
      <c r="E933" s="47" t="s">
        <v>608</v>
      </c>
      <c r="F933" s="47" t="s">
        <v>609</v>
      </c>
      <c r="G933" s="46">
        <v>30400000</v>
      </c>
      <c r="H933" s="46">
        <v>42100000</v>
      </c>
      <c r="I933" s="46">
        <v>42100000</v>
      </c>
      <c r="J933" s="46">
        <v>0</v>
      </c>
      <c r="K933" s="46">
        <v>0</v>
      </c>
      <c r="L933" s="46">
        <v>0</v>
      </c>
      <c r="M933" s="46">
        <v>37184048.990000002</v>
      </c>
      <c r="N933" s="46">
        <v>37184048.990000002</v>
      </c>
      <c r="O933" s="46">
        <v>4915951.01</v>
      </c>
      <c r="P933" s="78">
        <f t="shared" si="30"/>
        <v>0.88323156745843234</v>
      </c>
      <c r="Q933" s="61"/>
      <c r="R933" s="61"/>
      <c r="S933" s="62"/>
      <c r="T933" s="62"/>
      <c r="U933" s="62"/>
      <c r="V933" s="62"/>
      <c r="W933" s="62"/>
      <c r="X933" s="63"/>
    </row>
    <row r="934" spans="1:24" ht="14.4" x14ac:dyDescent="0.2">
      <c r="A934" s="47" t="s">
        <v>707</v>
      </c>
      <c r="B934" s="47" t="s">
        <v>765</v>
      </c>
      <c r="C934" s="74" t="str">
        <f t="shared" si="29"/>
        <v>21375500 SISTEMA NACIONAL DE BIBLIOTECAS</v>
      </c>
      <c r="D934" s="47" t="s">
        <v>685</v>
      </c>
      <c r="E934" s="47" t="s">
        <v>610</v>
      </c>
      <c r="F934" s="47" t="s">
        <v>611</v>
      </c>
      <c r="G934" s="46">
        <v>20400000</v>
      </c>
      <c r="H934" s="46">
        <v>28600000</v>
      </c>
      <c r="I934" s="46">
        <v>28600000</v>
      </c>
      <c r="J934" s="46">
        <v>0</v>
      </c>
      <c r="K934" s="46">
        <v>0</v>
      </c>
      <c r="L934" s="46">
        <v>0</v>
      </c>
      <c r="M934" s="46">
        <v>23931447.989999998</v>
      </c>
      <c r="N934" s="46">
        <v>23931447.989999998</v>
      </c>
      <c r="O934" s="46">
        <v>4668552.01</v>
      </c>
      <c r="P934" s="78">
        <f t="shared" si="30"/>
        <v>0.83676391573426567</v>
      </c>
      <c r="Q934" s="61"/>
      <c r="R934" s="61"/>
      <c r="S934" s="62"/>
      <c r="T934" s="62"/>
      <c r="U934" s="62"/>
      <c r="V934" s="62"/>
      <c r="W934" s="62"/>
      <c r="X934" s="63"/>
    </row>
    <row r="935" spans="1:24" ht="14.4" x14ac:dyDescent="0.2">
      <c r="A935" s="47" t="s">
        <v>707</v>
      </c>
      <c r="B935" s="47" t="s">
        <v>765</v>
      </c>
      <c r="C935" s="74" t="str">
        <f t="shared" si="29"/>
        <v>21375500 SISTEMA NACIONAL DE BIBLIOTECAS</v>
      </c>
      <c r="D935" s="47" t="s">
        <v>685</v>
      </c>
      <c r="E935" s="47" t="s">
        <v>612</v>
      </c>
      <c r="F935" s="47" t="s">
        <v>613</v>
      </c>
      <c r="G935" s="46">
        <v>10000000</v>
      </c>
      <c r="H935" s="46">
        <v>13500000</v>
      </c>
      <c r="I935" s="46">
        <v>13500000</v>
      </c>
      <c r="J935" s="46">
        <v>0</v>
      </c>
      <c r="K935" s="46">
        <v>0</v>
      </c>
      <c r="L935" s="46">
        <v>0</v>
      </c>
      <c r="M935" s="46">
        <v>13252601</v>
      </c>
      <c r="N935" s="46">
        <v>13252601</v>
      </c>
      <c r="O935" s="46">
        <v>247399</v>
      </c>
      <c r="P935" s="78">
        <f t="shared" si="30"/>
        <v>0.98167414814814813</v>
      </c>
      <c r="Q935" s="61"/>
      <c r="R935" s="61"/>
      <c r="S935" s="62"/>
      <c r="T935" s="62"/>
      <c r="U935" s="62"/>
      <c r="V935" s="62"/>
      <c r="W935" s="62"/>
      <c r="X935" s="63"/>
    </row>
    <row r="936" spans="1:24" ht="14.4" x14ac:dyDescent="0.2">
      <c r="A936" s="47" t="s">
        <v>707</v>
      </c>
      <c r="B936" s="47" t="s">
        <v>765</v>
      </c>
      <c r="C936" s="74" t="str">
        <f t="shared" si="29"/>
        <v>21375500 SISTEMA NACIONAL DE BIBLIOTECAS</v>
      </c>
      <c r="D936" s="47" t="s">
        <v>685</v>
      </c>
      <c r="E936" s="47" t="s">
        <v>636</v>
      </c>
      <c r="F936" s="47" t="s">
        <v>637</v>
      </c>
      <c r="G936" s="46">
        <v>16870017</v>
      </c>
      <c r="H936" s="46">
        <v>16870017</v>
      </c>
      <c r="I936" s="46">
        <v>16870017</v>
      </c>
      <c r="J936" s="46">
        <v>0</v>
      </c>
      <c r="K936" s="46">
        <v>0</v>
      </c>
      <c r="L936" s="46">
        <v>0</v>
      </c>
      <c r="M936" s="46">
        <v>16694998.810000001</v>
      </c>
      <c r="N936" s="46">
        <v>16694998.810000001</v>
      </c>
      <c r="O936" s="46">
        <v>175018.19</v>
      </c>
      <c r="P936" s="79">
        <f t="shared" si="30"/>
        <v>0.98962548822564911</v>
      </c>
      <c r="Q936" s="61"/>
      <c r="R936" s="61"/>
      <c r="S936" s="62"/>
      <c r="T936" s="62"/>
      <c r="U936" s="62"/>
      <c r="V936" s="62"/>
      <c r="W936" s="62"/>
      <c r="X936" s="63"/>
    </row>
    <row r="937" spans="1:24" ht="14.4" x14ac:dyDescent="0.2">
      <c r="A937" s="47" t="s">
        <v>707</v>
      </c>
      <c r="B937" s="47" t="s">
        <v>765</v>
      </c>
      <c r="C937" s="74" t="str">
        <f t="shared" si="29"/>
        <v>21375500 SISTEMA NACIONAL DE BIBLIOTECAS</v>
      </c>
      <c r="D937" s="47" t="s">
        <v>685</v>
      </c>
      <c r="E937" s="47" t="s">
        <v>640</v>
      </c>
      <c r="F937" s="47" t="s">
        <v>641</v>
      </c>
      <c r="G937" s="46">
        <v>4039854</v>
      </c>
      <c r="H937" s="46">
        <v>3989854</v>
      </c>
      <c r="I937" s="46">
        <v>3989854</v>
      </c>
      <c r="J937" s="46">
        <v>0</v>
      </c>
      <c r="K937" s="46">
        <v>0</v>
      </c>
      <c r="L937" s="46">
        <v>0</v>
      </c>
      <c r="M937" s="46">
        <v>3964584</v>
      </c>
      <c r="N937" s="46">
        <v>3964584</v>
      </c>
      <c r="O937" s="46">
        <v>25270</v>
      </c>
      <c r="P937" s="78">
        <f t="shared" si="30"/>
        <v>0.99366643491215467</v>
      </c>
      <c r="Q937" s="61"/>
      <c r="R937" s="61"/>
      <c r="S937" s="62"/>
      <c r="T937" s="62"/>
      <c r="U937" s="62"/>
      <c r="V937" s="62"/>
      <c r="W937" s="62"/>
      <c r="X937" s="63"/>
    </row>
    <row r="938" spans="1:24" ht="14.4" x14ac:dyDescent="0.2">
      <c r="A938" s="47" t="s">
        <v>707</v>
      </c>
      <c r="B938" s="47" t="s">
        <v>765</v>
      </c>
      <c r="C938" s="74" t="str">
        <f t="shared" si="29"/>
        <v>21375500 SISTEMA NACIONAL DE BIBLIOTECAS</v>
      </c>
      <c r="D938" s="47" t="s">
        <v>685</v>
      </c>
      <c r="E938" s="47" t="s">
        <v>644</v>
      </c>
      <c r="F938" s="47" t="s">
        <v>645</v>
      </c>
      <c r="G938" s="46">
        <v>7768950</v>
      </c>
      <c r="H938" s="46">
        <v>7699950</v>
      </c>
      <c r="I938" s="46">
        <v>7699950</v>
      </c>
      <c r="J938" s="46">
        <v>0</v>
      </c>
      <c r="K938" s="46">
        <v>0</v>
      </c>
      <c r="L938" s="46">
        <v>0</v>
      </c>
      <c r="M938" s="46">
        <v>7643550</v>
      </c>
      <c r="N938" s="46">
        <v>7643550</v>
      </c>
      <c r="O938" s="46">
        <v>56400</v>
      </c>
      <c r="P938" s="78">
        <f t="shared" si="30"/>
        <v>0.99267527711218906</v>
      </c>
      <c r="Q938" s="61"/>
      <c r="R938" s="61"/>
      <c r="S938" s="62"/>
      <c r="T938" s="62"/>
      <c r="U938" s="62"/>
      <c r="V938" s="62"/>
      <c r="W938" s="62"/>
      <c r="X938" s="63"/>
    </row>
    <row r="939" spans="1:24" ht="14.4" x14ac:dyDescent="0.2">
      <c r="A939" s="47" t="s">
        <v>707</v>
      </c>
      <c r="B939" s="47" t="s">
        <v>765</v>
      </c>
      <c r="C939" s="74" t="str">
        <f t="shared" si="29"/>
        <v>21375500 SISTEMA NACIONAL DE BIBLIOTECAS</v>
      </c>
      <c r="D939" s="47" t="s">
        <v>685</v>
      </c>
      <c r="E939" s="47" t="s">
        <v>648</v>
      </c>
      <c r="F939" s="47" t="s">
        <v>649</v>
      </c>
      <c r="G939" s="46">
        <v>2589650</v>
      </c>
      <c r="H939" s="46">
        <v>2564650</v>
      </c>
      <c r="I939" s="46">
        <v>2564650</v>
      </c>
      <c r="J939" s="46">
        <v>0</v>
      </c>
      <c r="K939" s="46">
        <v>0</v>
      </c>
      <c r="L939" s="46">
        <v>0</v>
      </c>
      <c r="M939" s="46">
        <v>2541750</v>
      </c>
      <c r="N939" s="46">
        <v>2541750</v>
      </c>
      <c r="O939" s="46">
        <v>22900</v>
      </c>
      <c r="P939" s="78">
        <f t="shared" si="30"/>
        <v>0.99107090636149187</v>
      </c>
      <c r="Q939" s="61"/>
      <c r="R939" s="61"/>
      <c r="S939" s="62"/>
      <c r="T939" s="62"/>
      <c r="U939" s="62"/>
      <c r="V939" s="62"/>
      <c r="W939" s="62"/>
      <c r="X939" s="63"/>
    </row>
    <row r="940" spans="1:24" ht="14.4" x14ac:dyDescent="0.2">
      <c r="A940" s="47" t="s">
        <v>707</v>
      </c>
      <c r="B940" s="47" t="s">
        <v>765</v>
      </c>
      <c r="C940" s="74" t="str">
        <f t="shared" si="29"/>
        <v>21375500 SISTEMA NACIONAL DE BIBLIOTECAS</v>
      </c>
      <c r="D940" s="47" t="s">
        <v>685</v>
      </c>
      <c r="E940" s="47" t="s">
        <v>664</v>
      </c>
      <c r="F940" s="47" t="s">
        <v>665</v>
      </c>
      <c r="G940" s="46">
        <v>1786859</v>
      </c>
      <c r="H940" s="46">
        <v>1761859</v>
      </c>
      <c r="I940" s="46">
        <v>1761859</v>
      </c>
      <c r="J940" s="46">
        <v>0</v>
      </c>
      <c r="K940" s="46">
        <v>0</v>
      </c>
      <c r="L940" s="46">
        <v>0</v>
      </c>
      <c r="M940" s="46">
        <v>1758016.5</v>
      </c>
      <c r="N940" s="46">
        <v>1758016.5</v>
      </c>
      <c r="O940" s="46">
        <v>3842.5</v>
      </c>
      <c r="P940" s="78">
        <f t="shared" si="30"/>
        <v>0.99781906497625517</v>
      </c>
      <c r="Q940" s="61"/>
      <c r="R940" s="61"/>
      <c r="S940" s="62"/>
      <c r="T940" s="62"/>
      <c r="U940" s="62"/>
      <c r="V940" s="62"/>
      <c r="W940" s="62"/>
      <c r="X940" s="63"/>
    </row>
    <row r="941" spans="1:24" ht="14.4" x14ac:dyDescent="0.2">
      <c r="A941" s="47" t="s">
        <v>707</v>
      </c>
      <c r="B941" s="47" t="s">
        <v>765</v>
      </c>
      <c r="C941" s="74" t="str">
        <f t="shared" si="29"/>
        <v>21375500 SISTEMA NACIONAL DE BIBLIOTECAS</v>
      </c>
      <c r="D941" s="47" t="s">
        <v>685</v>
      </c>
      <c r="E941" s="47" t="s">
        <v>672</v>
      </c>
      <c r="F941" s="47" t="s">
        <v>673</v>
      </c>
      <c r="G941" s="46">
        <v>253786</v>
      </c>
      <c r="H941" s="46">
        <v>303786</v>
      </c>
      <c r="I941" s="46">
        <v>303786</v>
      </c>
      <c r="J941" s="46">
        <v>0</v>
      </c>
      <c r="K941" s="46">
        <v>0</v>
      </c>
      <c r="L941" s="46">
        <v>0</v>
      </c>
      <c r="M941" s="46">
        <v>280019.28000000003</v>
      </c>
      <c r="N941" s="46">
        <v>280019.28000000003</v>
      </c>
      <c r="O941" s="46">
        <v>23766.720000000001</v>
      </c>
      <c r="P941" s="78">
        <f t="shared" si="30"/>
        <v>0.9217649266259802</v>
      </c>
      <c r="Q941" s="61"/>
      <c r="R941" s="61"/>
      <c r="S941" s="62"/>
      <c r="T941" s="62"/>
      <c r="U941" s="62"/>
      <c r="V941" s="62"/>
      <c r="W941" s="62"/>
      <c r="X941" s="63"/>
    </row>
    <row r="942" spans="1:24" ht="14.4" x14ac:dyDescent="0.2">
      <c r="A942" s="47" t="s">
        <v>707</v>
      </c>
      <c r="B942" s="47" t="s">
        <v>765</v>
      </c>
      <c r="C942" s="86" t="str">
        <f t="shared" si="29"/>
        <v>21375500 SISTEMA NACIONAL DE BIBLIOTECAS</v>
      </c>
      <c r="D942" s="47" t="s">
        <v>685</v>
      </c>
      <c r="E942" s="47" t="s">
        <v>674</v>
      </c>
      <c r="F942" s="47" t="s">
        <v>675</v>
      </c>
      <c r="G942" s="46">
        <v>430918</v>
      </c>
      <c r="H942" s="46">
        <v>549918</v>
      </c>
      <c r="I942" s="46">
        <v>549918</v>
      </c>
      <c r="J942" s="46">
        <v>0</v>
      </c>
      <c r="K942" s="46">
        <v>0</v>
      </c>
      <c r="L942" s="46">
        <v>0</v>
      </c>
      <c r="M942" s="46">
        <v>507079.03</v>
      </c>
      <c r="N942" s="46">
        <v>507079.03</v>
      </c>
      <c r="O942" s="46">
        <v>42838.97</v>
      </c>
      <c r="P942" s="87">
        <f t="shared" si="30"/>
        <v>0.92209934935754068</v>
      </c>
      <c r="Q942" s="61"/>
      <c r="R942" s="61"/>
      <c r="S942" s="62"/>
      <c r="T942" s="62"/>
      <c r="U942" s="62"/>
      <c r="V942" s="62"/>
      <c r="W942" s="62"/>
      <c r="X942" s="63"/>
    </row>
    <row r="943" spans="1:24" ht="14.4" x14ac:dyDescent="0.2">
      <c r="A943" s="100" t="s">
        <v>708</v>
      </c>
      <c r="B943" s="100" t="s">
        <v>766</v>
      </c>
      <c r="C943" s="98" t="str">
        <f t="shared" si="29"/>
        <v>21375800 PROMOCIÓN DE LAS ARTES</v>
      </c>
      <c r="D943" s="100" t="s">
        <v>685</v>
      </c>
      <c r="E943" s="100" t="s">
        <v>686</v>
      </c>
      <c r="F943" s="100" t="s">
        <v>686</v>
      </c>
      <c r="G943" s="101">
        <v>3662694627</v>
      </c>
      <c r="H943" s="101">
        <v>3692310693</v>
      </c>
      <c r="I943" s="46">
        <v>3692310693</v>
      </c>
      <c r="J943" s="46">
        <v>0</v>
      </c>
      <c r="K943" s="46">
        <v>136330.57</v>
      </c>
      <c r="L943" s="46">
        <v>0</v>
      </c>
      <c r="M943" s="101">
        <v>3503428529.0700002</v>
      </c>
      <c r="N943" s="101">
        <v>3496816195.1399999</v>
      </c>
      <c r="O943" s="101">
        <v>188745833.36000001</v>
      </c>
      <c r="P943" s="94">
        <f t="shared" si="30"/>
        <v>0.94884445550909657</v>
      </c>
      <c r="Q943" s="61"/>
      <c r="R943" s="61"/>
      <c r="S943" s="62"/>
      <c r="T943" s="62"/>
      <c r="U943" s="62"/>
      <c r="V943" s="62"/>
      <c r="W943" s="62"/>
      <c r="X943" s="63"/>
    </row>
    <row r="944" spans="1:24" ht="14.4" x14ac:dyDescent="0.2">
      <c r="A944" s="47" t="s">
        <v>708</v>
      </c>
      <c r="B944" s="47" t="s">
        <v>766</v>
      </c>
      <c r="C944" s="91" t="str">
        <f t="shared" si="29"/>
        <v>21375800 PROMOCIÓN DE LAS ARTES</v>
      </c>
      <c r="D944" s="47" t="s">
        <v>685</v>
      </c>
      <c r="E944" s="47" t="s">
        <v>10</v>
      </c>
      <c r="F944" s="47" t="s">
        <v>11</v>
      </c>
      <c r="G944" s="46">
        <v>2992632294</v>
      </c>
      <c r="H944" s="46">
        <v>2977628346</v>
      </c>
      <c r="I944" s="46">
        <v>2977628346</v>
      </c>
      <c r="J944" s="46">
        <v>0</v>
      </c>
      <c r="K944" s="46">
        <v>0</v>
      </c>
      <c r="L944" s="46">
        <v>0</v>
      </c>
      <c r="M944" s="46">
        <v>2831667567.6700001</v>
      </c>
      <c r="N944" s="46">
        <v>2831667567.6700001</v>
      </c>
      <c r="O944" s="46">
        <v>145960778.33000001</v>
      </c>
      <c r="P944" s="92">
        <f t="shared" si="30"/>
        <v>0.95098086081626798</v>
      </c>
      <c r="Q944" s="61"/>
      <c r="R944" s="61"/>
      <c r="S944" s="62"/>
      <c r="T944" s="62"/>
      <c r="U944" s="62"/>
      <c r="V944" s="62"/>
      <c r="W944" s="62"/>
      <c r="X944" s="63"/>
    </row>
    <row r="945" spans="1:24" ht="14.4" x14ac:dyDescent="0.2">
      <c r="A945" s="47" t="s">
        <v>708</v>
      </c>
      <c r="B945" s="47" t="s">
        <v>766</v>
      </c>
      <c r="C945" s="74" t="str">
        <f t="shared" si="29"/>
        <v>21375800 PROMOCIÓN DE LAS ARTES</v>
      </c>
      <c r="D945" s="47" t="s">
        <v>685</v>
      </c>
      <c r="E945" s="47" t="s">
        <v>12</v>
      </c>
      <c r="F945" s="47" t="s">
        <v>13</v>
      </c>
      <c r="G945" s="46">
        <v>1542076840</v>
      </c>
      <c r="H945" s="46">
        <v>1565299265</v>
      </c>
      <c r="I945" s="46">
        <v>1565299265</v>
      </c>
      <c r="J945" s="46">
        <v>0</v>
      </c>
      <c r="K945" s="46">
        <v>0</v>
      </c>
      <c r="L945" s="46">
        <v>0</v>
      </c>
      <c r="M945" s="46">
        <v>1504543170.26</v>
      </c>
      <c r="N945" s="46">
        <v>1504543170.26</v>
      </c>
      <c r="O945" s="46">
        <v>60756094.740000002</v>
      </c>
      <c r="P945" s="78">
        <f t="shared" si="30"/>
        <v>0.96118563644760924</v>
      </c>
      <c r="Q945" s="61"/>
      <c r="R945" s="61"/>
      <c r="S945" s="62"/>
      <c r="T945" s="62"/>
      <c r="U945" s="62"/>
      <c r="V945" s="62"/>
      <c r="W945" s="62"/>
      <c r="X945" s="63"/>
    </row>
    <row r="946" spans="1:24" ht="14.4" x14ac:dyDescent="0.2">
      <c r="A946" s="47" t="s">
        <v>708</v>
      </c>
      <c r="B946" s="47" t="s">
        <v>766</v>
      </c>
      <c r="C946" s="74" t="str">
        <f t="shared" si="29"/>
        <v>21375800 PROMOCIÓN DE LAS ARTES</v>
      </c>
      <c r="D946" s="47" t="s">
        <v>685</v>
      </c>
      <c r="E946" s="47" t="s">
        <v>14</v>
      </c>
      <c r="F946" s="47" t="s">
        <v>15</v>
      </c>
      <c r="G946" s="46">
        <v>1542076840</v>
      </c>
      <c r="H946" s="46">
        <v>1560299265</v>
      </c>
      <c r="I946" s="46">
        <v>1560299265</v>
      </c>
      <c r="J946" s="46">
        <v>0</v>
      </c>
      <c r="K946" s="46">
        <v>0</v>
      </c>
      <c r="L946" s="46">
        <v>0</v>
      </c>
      <c r="M946" s="46">
        <v>1503574170.26</v>
      </c>
      <c r="N946" s="46">
        <v>1503574170.26</v>
      </c>
      <c r="O946" s="46">
        <v>56725094.740000002</v>
      </c>
      <c r="P946" s="78">
        <f t="shared" si="30"/>
        <v>0.96364473405042594</v>
      </c>
      <c r="Q946" s="61"/>
      <c r="R946" s="61"/>
      <c r="S946" s="62"/>
      <c r="T946" s="62"/>
      <c r="U946" s="62"/>
      <c r="V946" s="62"/>
      <c r="W946" s="62"/>
      <c r="X946" s="63"/>
    </row>
    <row r="947" spans="1:24" ht="14.4" x14ac:dyDescent="0.2">
      <c r="A947" s="47" t="s">
        <v>708</v>
      </c>
      <c r="B947" s="47" t="s">
        <v>766</v>
      </c>
      <c r="C947" s="74" t="str">
        <f t="shared" si="29"/>
        <v>21375800 PROMOCIÓN DE LAS ARTES</v>
      </c>
      <c r="D947" s="47" t="s">
        <v>685</v>
      </c>
      <c r="E947" s="47" t="s">
        <v>18</v>
      </c>
      <c r="F947" s="47" t="s">
        <v>19</v>
      </c>
      <c r="G947" s="46">
        <v>0</v>
      </c>
      <c r="H947" s="46">
        <v>5000000</v>
      </c>
      <c r="I947" s="46">
        <v>5000000</v>
      </c>
      <c r="J947" s="46">
        <v>0</v>
      </c>
      <c r="K947" s="46">
        <v>0</v>
      </c>
      <c r="L947" s="46">
        <v>0</v>
      </c>
      <c r="M947" s="46">
        <v>969000</v>
      </c>
      <c r="N947" s="46">
        <v>969000</v>
      </c>
      <c r="O947" s="46">
        <v>4031000</v>
      </c>
      <c r="P947" s="78">
        <f t="shared" si="30"/>
        <v>0.1938</v>
      </c>
      <c r="Q947" s="61"/>
      <c r="R947" s="61"/>
      <c r="S947" s="62"/>
      <c r="T947" s="62"/>
      <c r="U947" s="62"/>
      <c r="V947" s="62"/>
      <c r="W947" s="62"/>
      <c r="X947" s="63"/>
    </row>
    <row r="948" spans="1:24" ht="14.4" x14ac:dyDescent="0.2">
      <c r="A948" s="47" t="s">
        <v>708</v>
      </c>
      <c r="B948" s="47" t="s">
        <v>766</v>
      </c>
      <c r="C948" s="74" t="str">
        <f t="shared" si="29"/>
        <v>21375800 PROMOCIÓN DE LAS ARTES</v>
      </c>
      <c r="D948" s="47" t="s">
        <v>685</v>
      </c>
      <c r="E948" s="47" t="s">
        <v>20</v>
      </c>
      <c r="F948" s="47" t="s">
        <v>21</v>
      </c>
      <c r="G948" s="46">
        <v>1800000</v>
      </c>
      <c r="H948" s="46">
        <v>9630000</v>
      </c>
      <c r="I948" s="46">
        <v>9630000</v>
      </c>
      <c r="J948" s="46">
        <v>0</v>
      </c>
      <c r="K948" s="46">
        <v>0</v>
      </c>
      <c r="L948" s="46">
        <v>0</v>
      </c>
      <c r="M948" s="46">
        <v>9519619.1400000006</v>
      </c>
      <c r="N948" s="46">
        <v>9519619.1400000006</v>
      </c>
      <c r="O948" s="46">
        <v>110380.86</v>
      </c>
      <c r="P948" s="78">
        <f t="shared" si="30"/>
        <v>0.98853781308411226</v>
      </c>
      <c r="Q948" s="61"/>
      <c r="R948" s="61"/>
      <c r="S948" s="62"/>
      <c r="T948" s="62"/>
      <c r="U948" s="62"/>
      <c r="V948" s="62"/>
      <c r="W948" s="62"/>
      <c r="X948" s="63"/>
    </row>
    <row r="949" spans="1:24" ht="14.4" x14ac:dyDescent="0.2">
      <c r="A949" s="47" t="s">
        <v>708</v>
      </c>
      <c r="B949" s="47" t="s">
        <v>766</v>
      </c>
      <c r="C949" s="74" t="str">
        <f t="shared" si="29"/>
        <v>21375800 PROMOCIÓN DE LAS ARTES</v>
      </c>
      <c r="D949" s="47" t="s">
        <v>685</v>
      </c>
      <c r="E949" s="47" t="s">
        <v>22</v>
      </c>
      <c r="F949" s="47" t="s">
        <v>23</v>
      </c>
      <c r="G949" s="46">
        <v>1800000</v>
      </c>
      <c r="H949" s="46">
        <v>9630000</v>
      </c>
      <c r="I949" s="46">
        <v>9630000</v>
      </c>
      <c r="J949" s="46">
        <v>0</v>
      </c>
      <c r="K949" s="46">
        <v>0</v>
      </c>
      <c r="L949" s="46">
        <v>0</v>
      </c>
      <c r="M949" s="46">
        <v>9519619.1400000006</v>
      </c>
      <c r="N949" s="46">
        <v>9519619.1400000006</v>
      </c>
      <c r="O949" s="46">
        <v>110380.86</v>
      </c>
      <c r="P949" s="78">
        <f t="shared" si="30"/>
        <v>0.98853781308411226</v>
      </c>
      <c r="Q949" s="61"/>
      <c r="R949" s="61"/>
      <c r="S949" s="62"/>
      <c r="T949" s="62"/>
      <c r="U949" s="62"/>
      <c r="V949" s="62"/>
      <c r="W949" s="62"/>
      <c r="X949" s="63"/>
    </row>
    <row r="950" spans="1:24" ht="14.4" x14ac:dyDescent="0.2">
      <c r="A950" s="47" t="s">
        <v>708</v>
      </c>
      <c r="B950" s="47" t="s">
        <v>766</v>
      </c>
      <c r="C950" s="74" t="str">
        <f t="shared" si="29"/>
        <v>21375800 PROMOCIÓN DE LAS ARTES</v>
      </c>
      <c r="D950" s="47" t="s">
        <v>685</v>
      </c>
      <c r="E950" s="47" t="s">
        <v>26</v>
      </c>
      <c r="F950" s="47" t="s">
        <v>27</v>
      </c>
      <c r="G950" s="46">
        <v>988915006</v>
      </c>
      <c r="H950" s="46">
        <v>943896733</v>
      </c>
      <c r="I950" s="46">
        <v>943896733</v>
      </c>
      <c r="J950" s="46">
        <v>0</v>
      </c>
      <c r="K950" s="46">
        <v>0</v>
      </c>
      <c r="L950" s="46">
        <v>0</v>
      </c>
      <c r="M950" s="46">
        <v>886152631.26999998</v>
      </c>
      <c r="N950" s="46">
        <v>886152631.26999998</v>
      </c>
      <c r="O950" s="46">
        <v>57744101.729999997</v>
      </c>
      <c r="P950" s="78">
        <f t="shared" si="30"/>
        <v>0.93882370845116592</v>
      </c>
      <c r="Q950" s="61"/>
      <c r="R950" s="61"/>
      <c r="S950" s="62"/>
      <c r="T950" s="62"/>
      <c r="U950" s="62"/>
      <c r="V950" s="62"/>
      <c r="W950" s="62"/>
      <c r="X950" s="63"/>
    </row>
    <row r="951" spans="1:24" ht="14.4" x14ac:dyDescent="0.2">
      <c r="A951" s="47" t="s">
        <v>708</v>
      </c>
      <c r="B951" s="47" t="s">
        <v>766</v>
      </c>
      <c r="C951" s="74" t="str">
        <f t="shared" si="29"/>
        <v>21375800 PROMOCIÓN DE LAS ARTES</v>
      </c>
      <c r="D951" s="47" t="s">
        <v>685</v>
      </c>
      <c r="E951" s="47" t="s">
        <v>28</v>
      </c>
      <c r="F951" s="47" t="s">
        <v>29</v>
      </c>
      <c r="G951" s="46">
        <v>612400000</v>
      </c>
      <c r="H951" s="46">
        <v>565631727</v>
      </c>
      <c r="I951" s="46">
        <v>565631727</v>
      </c>
      <c r="J951" s="46">
        <v>0</v>
      </c>
      <c r="K951" s="46">
        <v>0</v>
      </c>
      <c r="L951" s="46">
        <v>0</v>
      </c>
      <c r="M951" s="46">
        <v>520728871.72000003</v>
      </c>
      <c r="N951" s="46">
        <v>520728871.72000003</v>
      </c>
      <c r="O951" s="46">
        <v>44902855.280000001</v>
      </c>
      <c r="P951" s="78">
        <f t="shared" si="30"/>
        <v>0.92061468065422014</v>
      </c>
      <c r="Q951" s="61"/>
      <c r="R951" s="61"/>
      <c r="S951" s="62"/>
      <c r="T951" s="62"/>
      <c r="U951" s="62"/>
      <c r="V951" s="62"/>
      <c r="W951" s="62"/>
      <c r="X951" s="63"/>
    </row>
    <row r="952" spans="1:24" ht="14.4" x14ac:dyDescent="0.2">
      <c r="A952" s="47" t="s">
        <v>708</v>
      </c>
      <c r="B952" s="47" t="s">
        <v>766</v>
      </c>
      <c r="C952" s="74" t="str">
        <f t="shared" si="29"/>
        <v>21375800 PROMOCIÓN DE LAS ARTES</v>
      </c>
      <c r="D952" s="47" t="s">
        <v>685</v>
      </c>
      <c r="E952" s="47" t="s">
        <v>30</v>
      </c>
      <c r="F952" s="47" t="s">
        <v>31</v>
      </c>
      <c r="G952" s="46">
        <v>5065170</v>
      </c>
      <c r="H952" s="46">
        <v>5065170</v>
      </c>
      <c r="I952" s="46">
        <v>5065170</v>
      </c>
      <c r="J952" s="46">
        <v>0</v>
      </c>
      <c r="K952" s="46">
        <v>0</v>
      </c>
      <c r="L952" s="46">
        <v>0</v>
      </c>
      <c r="M952" s="46">
        <v>5065170</v>
      </c>
      <c r="N952" s="46">
        <v>5065170</v>
      </c>
      <c r="O952" s="46">
        <v>0</v>
      </c>
      <c r="P952" s="78">
        <f t="shared" si="30"/>
        <v>1</v>
      </c>
      <c r="Q952" s="61"/>
      <c r="R952" s="61"/>
      <c r="S952" s="62"/>
      <c r="T952" s="62"/>
      <c r="U952" s="62"/>
      <c r="V952" s="62"/>
      <c r="W952" s="62"/>
      <c r="X952" s="63"/>
    </row>
    <row r="953" spans="1:24" ht="14.4" x14ac:dyDescent="0.2">
      <c r="A953" s="47" t="s">
        <v>708</v>
      </c>
      <c r="B953" s="47" t="s">
        <v>766</v>
      </c>
      <c r="C953" s="74" t="str">
        <f t="shared" si="29"/>
        <v>21375800 PROMOCIÓN DE LAS ARTES</v>
      </c>
      <c r="D953" s="47" t="s">
        <v>685</v>
      </c>
      <c r="E953" s="47" t="s">
        <v>32</v>
      </c>
      <c r="F953" s="47" t="s">
        <v>33</v>
      </c>
      <c r="G953" s="46">
        <v>195016318</v>
      </c>
      <c r="H953" s="46">
        <v>195016318</v>
      </c>
      <c r="I953" s="46">
        <v>195016318</v>
      </c>
      <c r="J953" s="46">
        <v>0</v>
      </c>
      <c r="K953" s="46">
        <v>0</v>
      </c>
      <c r="L953" s="46">
        <v>0</v>
      </c>
      <c r="M953" s="46">
        <v>186404899.88999999</v>
      </c>
      <c r="N953" s="46">
        <v>186404899.88999999</v>
      </c>
      <c r="O953" s="46">
        <v>8611418.1099999994</v>
      </c>
      <c r="P953" s="78">
        <f t="shared" si="30"/>
        <v>0.95584257667094297</v>
      </c>
      <c r="Q953" s="61"/>
      <c r="R953" s="61"/>
      <c r="S953" s="62"/>
      <c r="T953" s="62"/>
      <c r="U953" s="62"/>
      <c r="V953" s="62"/>
      <c r="W953" s="62"/>
      <c r="X953" s="63"/>
    </row>
    <row r="954" spans="1:24" ht="14.4" x14ac:dyDescent="0.2">
      <c r="A954" s="47" t="s">
        <v>708</v>
      </c>
      <c r="B954" s="47" t="s">
        <v>766</v>
      </c>
      <c r="C954" s="74" t="str">
        <f t="shared" si="29"/>
        <v>21375800 PROMOCIÓN DE LAS ARTES</v>
      </c>
      <c r="D954" s="47" t="s">
        <v>685</v>
      </c>
      <c r="E954" s="47" t="s">
        <v>34</v>
      </c>
      <c r="F954" s="47" t="s">
        <v>35</v>
      </c>
      <c r="G954" s="46">
        <v>171333518</v>
      </c>
      <c r="H954" s="46">
        <v>164333518</v>
      </c>
      <c r="I954" s="46">
        <v>164333518</v>
      </c>
      <c r="J954" s="46">
        <v>0</v>
      </c>
      <c r="K954" s="46">
        <v>0</v>
      </c>
      <c r="L954" s="46">
        <v>0</v>
      </c>
      <c r="M954" s="46">
        <v>161006903.25999999</v>
      </c>
      <c r="N954" s="46">
        <v>161006903.25999999</v>
      </c>
      <c r="O954" s="46">
        <v>3326614.74</v>
      </c>
      <c r="P954" s="78">
        <f t="shared" si="30"/>
        <v>0.97975693102365147</v>
      </c>
      <c r="Q954" s="61"/>
      <c r="R954" s="61"/>
      <c r="S954" s="62"/>
      <c r="T954" s="62"/>
      <c r="U954" s="62"/>
      <c r="V954" s="62"/>
      <c r="W954" s="62"/>
      <c r="X954" s="63"/>
    </row>
    <row r="955" spans="1:24" ht="14.4" x14ac:dyDescent="0.2">
      <c r="A955" s="47" t="s">
        <v>708</v>
      </c>
      <c r="B955" s="47" t="s">
        <v>766</v>
      </c>
      <c r="C955" s="74" t="str">
        <f t="shared" si="29"/>
        <v>21375800 PROMOCIÓN DE LAS ARTES</v>
      </c>
      <c r="D955" s="47" t="s">
        <v>685</v>
      </c>
      <c r="E955" s="47" t="s">
        <v>36</v>
      </c>
      <c r="F955" s="47" t="s">
        <v>37</v>
      </c>
      <c r="G955" s="46">
        <v>5100000</v>
      </c>
      <c r="H955" s="46">
        <v>13850000</v>
      </c>
      <c r="I955" s="46">
        <v>13850000</v>
      </c>
      <c r="J955" s="46">
        <v>0</v>
      </c>
      <c r="K955" s="46">
        <v>0</v>
      </c>
      <c r="L955" s="46">
        <v>0</v>
      </c>
      <c r="M955" s="46">
        <v>12946786.4</v>
      </c>
      <c r="N955" s="46">
        <v>12946786.4</v>
      </c>
      <c r="O955" s="46">
        <v>903213.6</v>
      </c>
      <c r="P955" s="78">
        <f t="shared" si="30"/>
        <v>0.93478602166064984</v>
      </c>
      <c r="Q955" s="61"/>
      <c r="R955" s="61"/>
      <c r="S955" s="62"/>
      <c r="T955" s="62"/>
      <c r="U955" s="62"/>
      <c r="V955" s="62"/>
      <c r="W955" s="62"/>
      <c r="X955" s="63"/>
    </row>
    <row r="956" spans="1:24" ht="14.4" x14ac:dyDescent="0.2">
      <c r="A956" s="47" t="s">
        <v>708</v>
      </c>
      <c r="B956" s="47" t="s">
        <v>766</v>
      </c>
      <c r="C956" s="74" t="str">
        <f t="shared" si="29"/>
        <v>21375800 PROMOCIÓN DE LAS ARTES</v>
      </c>
      <c r="D956" s="47" t="s">
        <v>685</v>
      </c>
      <c r="E956" s="47" t="s">
        <v>38</v>
      </c>
      <c r="F956" s="47" t="s">
        <v>39</v>
      </c>
      <c r="G956" s="46">
        <v>227933115</v>
      </c>
      <c r="H956" s="46">
        <v>227418551</v>
      </c>
      <c r="I956" s="46">
        <v>227418551</v>
      </c>
      <c r="J956" s="46">
        <v>0</v>
      </c>
      <c r="K956" s="46">
        <v>0</v>
      </c>
      <c r="L956" s="46">
        <v>0</v>
      </c>
      <c r="M956" s="46">
        <v>224983374</v>
      </c>
      <c r="N956" s="46">
        <v>224983374</v>
      </c>
      <c r="O956" s="46">
        <v>2435177</v>
      </c>
      <c r="P956" s="78">
        <f t="shared" si="30"/>
        <v>0.98929209165526699</v>
      </c>
      <c r="Q956" s="61"/>
      <c r="R956" s="61"/>
      <c r="S956" s="62"/>
      <c r="T956" s="62"/>
      <c r="U956" s="62"/>
      <c r="V956" s="62"/>
      <c r="W956" s="62"/>
      <c r="X956" s="63"/>
    </row>
    <row r="957" spans="1:24" ht="14.4" x14ac:dyDescent="0.2">
      <c r="A957" s="47" t="s">
        <v>708</v>
      </c>
      <c r="B957" s="47" t="s">
        <v>766</v>
      </c>
      <c r="C957" s="74" t="str">
        <f t="shared" si="29"/>
        <v>21375800 PROMOCIÓN DE LAS ARTES</v>
      </c>
      <c r="D957" s="47" t="s">
        <v>685</v>
      </c>
      <c r="E957" s="47" t="s">
        <v>52</v>
      </c>
      <c r="F957" s="47" t="s">
        <v>41</v>
      </c>
      <c r="G957" s="46">
        <v>216244237</v>
      </c>
      <c r="H957" s="46">
        <v>215756061</v>
      </c>
      <c r="I957" s="46">
        <v>215756061</v>
      </c>
      <c r="J957" s="46">
        <v>0</v>
      </c>
      <c r="K957" s="46">
        <v>0</v>
      </c>
      <c r="L957" s="46">
        <v>0</v>
      </c>
      <c r="M957" s="46">
        <v>213360689</v>
      </c>
      <c r="N957" s="46">
        <v>213360689</v>
      </c>
      <c r="O957" s="46">
        <v>2395372</v>
      </c>
      <c r="P957" s="78">
        <f t="shared" si="30"/>
        <v>0.98889777654960065</v>
      </c>
      <c r="Q957" s="61"/>
      <c r="R957" s="61"/>
      <c r="S957" s="62"/>
      <c r="T957" s="62"/>
      <c r="U957" s="62"/>
      <c r="V957" s="62"/>
      <c r="W957" s="62"/>
      <c r="X957" s="63"/>
    </row>
    <row r="958" spans="1:24" ht="14.4" x14ac:dyDescent="0.2">
      <c r="A958" s="47" t="s">
        <v>708</v>
      </c>
      <c r="B958" s="47" t="s">
        <v>766</v>
      </c>
      <c r="C958" s="74" t="str">
        <f t="shared" si="29"/>
        <v>21375800 PROMOCIÓN DE LAS ARTES</v>
      </c>
      <c r="D958" s="47" t="s">
        <v>685</v>
      </c>
      <c r="E958" s="47" t="s">
        <v>73</v>
      </c>
      <c r="F958" s="47" t="s">
        <v>62</v>
      </c>
      <c r="G958" s="46">
        <v>11688878</v>
      </c>
      <c r="H958" s="46">
        <v>11662490</v>
      </c>
      <c r="I958" s="46">
        <v>11662490</v>
      </c>
      <c r="J958" s="46">
        <v>0</v>
      </c>
      <c r="K958" s="46">
        <v>0</v>
      </c>
      <c r="L958" s="46">
        <v>0</v>
      </c>
      <c r="M958" s="46">
        <v>11622685</v>
      </c>
      <c r="N958" s="46">
        <v>11622685</v>
      </c>
      <c r="O958" s="46">
        <v>39805</v>
      </c>
      <c r="P958" s="78">
        <f t="shared" si="30"/>
        <v>0.99658692097485191</v>
      </c>
      <c r="Q958" s="61"/>
      <c r="R958" s="61"/>
      <c r="S958" s="62"/>
      <c r="T958" s="62"/>
      <c r="U958" s="62"/>
      <c r="V958" s="62"/>
      <c r="W958" s="62"/>
      <c r="X958" s="63"/>
    </row>
    <row r="959" spans="1:24" ht="14.4" x14ac:dyDescent="0.2">
      <c r="A959" s="47" t="s">
        <v>708</v>
      </c>
      <c r="B959" s="47" t="s">
        <v>766</v>
      </c>
      <c r="C959" s="74" t="str">
        <f t="shared" si="29"/>
        <v>21375800 PROMOCIÓN DE LAS ARTES</v>
      </c>
      <c r="D959" s="47" t="s">
        <v>685</v>
      </c>
      <c r="E959" s="47" t="s">
        <v>83</v>
      </c>
      <c r="F959" s="47" t="s">
        <v>84</v>
      </c>
      <c r="G959" s="46">
        <v>231907333</v>
      </c>
      <c r="H959" s="46">
        <v>231383797</v>
      </c>
      <c r="I959" s="46">
        <v>231383797</v>
      </c>
      <c r="J959" s="46">
        <v>0</v>
      </c>
      <c r="K959" s="46">
        <v>0</v>
      </c>
      <c r="L959" s="46">
        <v>0</v>
      </c>
      <c r="M959" s="46">
        <v>206468773</v>
      </c>
      <c r="N959" s="46">
        <v>206468773</v>
      </c>
      <c r="O959" s="46">
        <v>24915024</v>
      </c>
      <c r="P959" s="78">
        <f t="shared" si="30"/>
        <v>0.8923216563863372</v>
      </c>
      <c r="Q959" s="61"/>
      <c r="R959" s="61"/>
      <c r="S959" s="62"/>
      <c r="T959" s="62"/>
      <c r="U959" s="62"/>
      <c r="V959" s="62"/>
      <c r="W959" s="62"/>
      <c r="X959" s="63"/>
    </row>
    <row r="960" spans="1:24" ht="14.4" x14ac:dyDescent="0.2">
      <c r="A960" s="47" t="s">
        <v>708</v>
      </c>
      <c r="B960" s="47" t="s">
        <v>766</v>
      </c>
      <c r="C960" s="74" t="str">
        <f t="shared" si="29"/>
        <v>21375800 PROMOCIÓN DE LAS ARTES</v>
      </c>
      <c r="D960" s="47" t="s">
        <v>685</v>
      </c>
      <c r="E960" s="47" t="s">
        <v>97</v>
      </c>
      <c r="F960" s="47" t="s">
        <v>86</v>
      </c>
      <c r="G960" s="46">
        <v>126707434</v>
      </c>
      <c r="H960" s="46">
        <v>126421389</v>
      </c>
      <c r="I960" s="46">
        <v>126421389</v>
      </c>
      <c r="J960" s="46">
        <v>0</v>
      </c>
      <c r="K960" s="46">
        <v>0</v>
      </c>
      <c r="L960" s="46">
        <v>0</v>
      </c>
      <c r="M960" s="46">
        <v>103156602</v>
      </c>
      <c r="N960" s="46">
        <v>103156602</v>
      </c>
      <c r="O960" s="46">
        <v>23264787</v>
      </c>
      <c r="P960" s="78">
        <f t="shared" si="30"/>
        <v>0.81597428106093661</v>
      </c>
      <c r="Q960" s="61"/>
      <c r="R960" s="61"/>
      <c r="S960" s="62"/>
      <c r="T960" s="62"/>
      <c r="U960" s="62"/>
      <c r="V960" s="62"/>
      <c r="W960" s="62"/>
      <c r="X960" s="63"/>
    </row>
    <row r="961" spans="1:24" ht="14.4" x14ac:dyDescent="0.2">
      <c r="A961" s="47" t="s">
        <v>708</v>
      </c>
      <c r="B961" s="47" t="s">
        <v>766</v>
      </c>
      <c r="C961" s="74" t="str">
        <f t="shared" si="29"/>
        <v>21375800 PROMOCIÓN DE LAS ARTES</v>
      </c>
      <c r="D961" s="47" t="s">
        <v>685</v>
      </c>
      <c r="E961" s="47" t="s">
        <v>118</v>
      </c>
      <c r="F961" s="47" t="s">
        <v>107</v>
      </c>
      <c r="G961" s="46">
        <v>70133266</v>
      </c>
      <c r="H961" s="46">
        <v>69974939</v>
      </c>
      <c r="I961" s="46">
        <v>69974939</v>
      </c>
      <c r="J961" s="46">
        <v>0</v>
      </c>
      <c r="K961" s="46">
        <v>0</v>
      </c>
      <c r="L961" s="46">
        <v>0</v>
      </c>
      <c r="M961" s="46">
        <v>68615884</v>
      </c>
      <c r="N961" s="46">
        <v>68615884</v>
      </c>
      <c r="O961" s="46">
        <v>1359055</v>
      </c>
      <c r="P961" s="78">
        <f t="shared" si="30"/>
        <v>0.98057797520909595</v>
      </c>
      <c r="Q961" s="61"/>
      <c r="R961" s="61"/>
      <c r="S961" s="62"/>
      <c r="T961" s="62"/>
      <c r="U961" s="62"/>
      <c r="V961" s="62"/>
      <c r="W961" s="62"/>
      <c r="X961" s="63"/>
    </row>
    <row r="962" spans="1:24" ht="14.4" x14ac:dyDescent="0.2">
      <c r="A962" s="47" t="s">
        <v>708</v>
      </c>
      <c r="B962" s="47" t="s">
        <v>766</v>
      </c>
      <c r="C962" s="74" t="str">
        <f t="shared" si="29"/>
        <v>21375800 PROMOCIÓN DE LAS ARTES</v>
      </c>
      <c r="D962" s="47" t="s">
        <v>685</v>
      </c>
      <c r="E962" s="47" t="s">
        <v>139</v>
      </c>
      <c r="F962" s="47" t="s">
        <v>128</v>
      </c>
      <c r="G962" s="46">
        <v>35066633</v>
      </c>
      <c r="H962" s="46">
        <v>34987469</v>
      </c>
      <c r="I962" s="46">
        <v>34987469</v>
      </c>
      <c r="J962" s="46">
        <v>0</v>
      </c>
      <c r="K962" s="46">
        <v>0</v>
      </c>
      <c r="L962" s="46">
        <v>0</v>
      </c>
      <c r="M962" s="46">
        <v>34696287</v>
      </c>
      <c r="N962" s="46">
        <v>34696287</v>
      </c>
      <c r="O962" s="46">
        <v>291182</v>
      </c>
      <c r="P962" s="78">
        <f t="shared" si="30"/>
        <v>0.99167753460531827</v>
      </c>
      <c r="Q962" s="61"/>
      <c r="R962" s="61"/>
      <c r="S962" s="62"/>
      <c r="T962" s="62"/>
      <c r="U962" s="62"/>
      <c r="V962" s="62"/>
      <c r="W962" s="62"/>
      <c r="X962" s="63"/>
    </row>
    <row r="963" spans="1:24" ht="14.4" x14ac:dyDescent="0.2">
      <c r="A963" s="47" t="s">
        <v>708</v>
      </c>
      <c r="B963" s="47" t="s">
        <v>766</v>
      </c>
      <c r="C963" s="74" t="str">
        <f t="shared" si="29"/>
        <v>21375800 PROMOCIÓN DE LAS ARTES</v>
      </c>
      <c r="D963" s="47" t="s">
        <v>685</v>
      </c>
      <c r="E963" s="47" t="s">
        <v>166</v>
      </c>
      <c r="F963" s="47" t="s">
        <v>167</v>
      </c>
      <c r="G963" s="46">
        <v>463623075</v>
      </c>
      <c r="H963" s="46">
        <v>461532318</v>
      </c>
      <c r="I963" s="46">
        <v>461532318</v>
      </c>
      <c r="J963" s="46">
        <v>0</v>
      </c>
      <c r="K963" s="46">
        <v>136330.57</v>
      </c>
      <c r="L963" s="46">
        <v>0</v>
      </c>
      <c r="M963" s="46">
        <v>443145583.31</v>
      </c>
      <c r="N963" s="46">
        <v>436533249.38</v>
      </c>
      <c r="O963" s="46">
        <v>18250404.120000001</v>
      </c>
      <c r="P963" s="78">
        <f t="shared" si="30"/>
        <v>0.96016154454865288</v>
      </c>
      <c r="Q963" s="61"/>
      <c r="R963" s="61"/>
      <c r="S963" s="62"/>
      <c r="T963" s="62"/>
      <c r="U963" s="62"/>
      <c r="V963" s="62"/>
      <c r="W963" s="62"/>
      <c r="X963" s="63"/>
    </row>
    <row r="964" spans="1:24" ht="14.4" x14ac:dyDescent="0.2">
      <c r="A964" s="47" t="s">
        <v>708</v>
      </c>
      <c r="B964" s="47" t="s">
        <v>766</v>
      </c>
      <c r="C964" s="74" t="str">
        <f t="shared" si="29"/>
        <v>21375800 PROMOCIÓN DE LAS ARTES</v>
      </c>
      <c r="D964" s="47" t="s">
        <v>685</v>
      </c>
      <c r="E964" s="47" t="s">
        <v>168</v>
      </c>
      <c r="F964" s="47" t="s">
        <v>169</v>
      </c>
      <c r="G964" s="46">
        <v>86000000</v>
      </c>
      <c r="H964" s="46">
        <v>86396000</v>
      </c>
      <c r="I964" s="46">
        <v>86396000</v>
      </c>
      <c r="J964" s="46">
        <v>0</v>
      </c>
      <c r="K964" s="46">
        <v>0</v>
      </c>
      <c r="L964" s="46">
        <v>0</v>
      </c>
      <c r="M964" s="46">
        <v>86299598.200000003</v>
      </c>
      <c r="N964" s="46">
        <v>86299598.200000003</v>
      </c>
      <c r="O964" s="46">
        <v>96401.8</v>
      </c>
      <c r="P964" s="78">
        <f t="shared" si="30"/>
        <v>0.99888418676790591</v>
      </c>
      <c r="Q964" s="61"/>
      <c r="R964" s="61"/>
      <c r="S964" s="62"/>
      <c r="T964" s="62"/>
      <c r="U964" s="62"/>
      <c r="V964" s="62"/>
      <c r="W964" s="62"/>
      <c r="X964" s="63"/>
    </row>
    <row r="965" spans="1:24" ht="14.4" x14ac:dyDescent="0.2">
      <c r="A965" s="47" t="s">
        <v>708</v>
      </c>
      <c r="B965" s="47" t="s">
        <v>766</v>
      </c>
      <c r="C965" s="74" t="str">
        <f t="shared" si="29"/>
        <v>21375800 PROMOCIÓN DE LAS ARTES</v>
      </c>
      <c r="D965" s="47" t="s">
        <v>685</v>
      </c>
      <c r="E965" s="47" t="s">
        <v>170</v>
      </c>
      <c r="F965" s="47" t="s">
        <v>171</v>
      </c>
      <c r="G965" s="46">
        <v>86000000</v>
      </c>
      <c r="H965" s="46">
        <v>86396000</v>
      </c>
      <c r="I965" s="46">
        <v>86396000</v>
      </c>
      <c r="J965" s="46">
        <v>0</v>
      </c>
      <c r="K965" s="46">
        <v>0</v>
      </c>
      <c r="L965" s="46">
        <v>0</v>
      </c>
      <c r="M965" s="46">
        <v>86299598.200000003</v>
      </c>
      <c r="N965" s="46">
        <v>86299598.200000003</v>
      </c>
      <c r="O965" s="46">
        <v>96401.8</v>
      </c>
      <c r="P965" s="78">
        <f t="shared" si="30"/>
        <v>0.99888418676790591</v>
      </c>
      <c r="Q965" s="61"/>
      <c r="R965" s="61"/>
      <c r="S965" s="62"/>
      <c r="T965" s="62"/>
      <c r="U965" s="62"/>
      <c r="V965" s="62"/>
      <c r="W965" s="62"/>
      <c r="X965" s="63"/>
    </row>
    <row r="966" spans="1:24" ht="14.4" x14ac:dyDescent="0.2">
      <c r="A966" s="47" t="s">
        <v>708</v>
      </c>
      <c r="B966" s="47" t="s">
        <v>766</v>
      </c>
      <c r="C966" s="74" t="str">
        <f t="shared" ref="C966:C1029" si="31">+CONCATENATE(A966," ",B966)</f>
        <v>21375800 PROMOCIÓN DE LAS ARTES</v>
      </c>
      <c r="D966" s="47" t="s">
        <v>685</v>
      </c>
      <c r="E966" s="47" t="s">
        <v>180</v>
      </c>
      <c r="F966" s="47" t="s">
        <v>181</v>
      </c>
      <c r="G966" s="46">
        <v>15187375</v>
      </c>
      <c r="H966" s="46">
        <v>16512005</v>
      </c>
      <c r="I966" s="46">
        <v>16512005</v>
      </c>
      <c r="J966" s="46">
        <v>0</v>
      </c>
      <c r="K966" s="46">
        <v>136330.57</v>
      </c>
      <c r="L966" s="46">
        <v>0</v>
      </c>
      <c r="M966" s="46">
        <v>14997166.91</v>
      </c>
      <c r="N966" s="46">
        <v>14804503.91</v>
      </c>
      <c r="O966" s="46">
        <v>1378507.52</v>
      </c>
      <c r="P966" s="78">
        <f t="shared" ref="P966:P1029" si="32">+IFERROR(M966/H966,0)</f>
        <v>0.9082583798878453</v>
      </c>
      <c r="Q966" s="61"/>
      <c r="R966" s="61"/>
      <c r="S966" s="62"/>
      <c r="T966" s="62"/>
      <c r="U966" s="62"/>
      <c r="V966" s="62"/>
      <c r="W966" s="62"/>
      <c r="X966" s="63"/>
    </row>
    <row r="967" spans="1:24" ht="14.4" x14ac:dyDescent="0.2">
      <c r="A967" s="47" t="s">
        <v>708</v>
      </c>
      <c r="B967" s="47" t="s">
        <v>766</v>
      </c>
      <c r="C967" s="74" t="str">
        <f t="shared" si="31"/>
        <v>21375800 PROMOCIÓN DE LAS ARTES</v>
      </c>
      <c r="D967" s="47" t="s">
        <v>685</v>
      </c>
      <c r="E967" s="47" t="s">
        <v>182</v>
      </c>
      <c r="F967" s="47" t="s">
        <v>183</v>
      </c>
      <c r="G967" s="46">
        <v>2556666</v>
      </c>
      <c r="H967" s="46">
        <v>3881296</v>
      </c>
      <c r="I967" s="46">
        <v>3881296</v>
      </c>
      <c r="J967" s="46">
        <v>0</v>
      </c>
      <c r="K967" s="46">
        <v>0</v>
      </c>
      <c r="L967" s="46">
        <v>0</v>
      </c>
      <c r="M967" s="46">
        <v>3771908</v>
      </c>
      <c r="N967" s="46">
        <v>3769608</v>
      </c>
      <c r="O967" s="46">
        <v>109388</v>
      </c>
      <c r="P967" s="78">
        <f t="shared" si="32"/>
        <v>0.97181663032141841</v>
      </c>
      <c r="Q967" s="61"/>
      <c r="R967" s="61"/>
      <c r="S967" s="62"/>
      <c r="T967" s="62"/>
      <c r="U967" s="62"/>
      <c r="V967" s="62"/>
      <c r="W967" s="62"/>
      <c r="X967" s="63"/>
    </row>
    <row r="968" spans="1:24" ht="14.4" x14ac:dyDescent="0.2">
      <c r="A968" s="47" t="s">
        <v>708</v>
      </c>
      <c r="B968" s="47" t="s">
        <v>766</v>
      </c>
      <c r="C968" s="74" t="str">
        <f t="shared" si="31"/>
        <v>21375800 PROMOCIÓN DE LAS ARTES</v>
      </c>
      <c r="D968" s="47" t="s">
        <v>685</v>
      </c>
      <c r="E968" s="47" t="s">
        <v>184</v>
      </c>
      <c r="F968" s="47" t="s">
        <v>185</v>
      </c>
      <c r="G968" s="46">
        <v>9313920</v>
      </c>
      <c r="H968" s="46">
        <v>9313920</v>
      </c>
      <c r="I968" s="46">
        <v>9313920</v>
      </c>
      <c r="J968" s="46">
        <v>0</v>
      </c>
      <c r="K968" s="46">
        <v>0</v>
      </c>
      <c r="L968" s="46">
        <v>0</v>
      </c>
      <c r="M968" s="46">
        <v>8419386</v>
      </c>
      <c r="N968" s="46">
        <v>8229023</v>
      </c>
      <c r="O968" s="46">
        <v>894534</v>
      </c>
      <c r="P968" s="78">
        <f t="shared" si="32"/>
        <v>0.90395730261801688</v>
      </c>
      <c r="Q968" s="61"/>
      <c r="R968" s="61"/>
      <c r="S968" s="62"/>
      <c r="T968" s="62"/>
      <c r="U968" s="62"/>
      <c r="V968" s="62"/>
      <c r="W968" s="62"/>
      <c r="X968" s="63"/>
    </row>
    <row r="969" spans="1:24" ht="14.4" x14ac:dyDescent="0.2">
      <c r="A969" s="47" t="s">
        <v>708</v>
      </c>
      <c r="B969" s="47" t="s">
        <v>766</v>
      </c>
      <c r="C969" s="74" t="str">
        <f t="shared" si="31"/>
        <v>21375800 PROMOCIÓN DE LAS ARTES</v>
      </c>
      <c r="D969" s="47" t="s">
        <v>685</v>
      </c>
      <c r="E969" s="47" t="s">
        <v>188</v>
      </c>
      <c r="F969" s="47" t="s">
        <v>189</v>
      </c>
      <c r="G969" s="46">
        <v>3316789</v>
      </c>
      <c r="H969" s="46">
        <v>3316789</v>
      </c>
      <c r="I969" s="46">
        <v>3316789</v>
      </c>
      <c r="J969" s="46">
        <v>0</v>
      </c>
      <c r="K969" s="46">
        <v>136330.57</v>
      </c>
      <c r="L969" s="46">
        <v>0</v>
      </c>
      <c r="M969" s="46">
        <v>2805872.91</v>
      </c>
      <c r="N969" s="46">
        <v>2805872.91</v>
      </c>
      <c r="O969" s="46">
        <v>374585.52</v>
      </c>
      <c r="P969" s="78">
        <f t="shared" si="32"/>
        <v>0.84596062939186067</v>
      </c>
      <c r="Q969" s="61"/>
      <c r="R969" s="61"/>
      <c r="S969" s="62"/>
      <c r="T969" s="62"/>
      <c r="U969" s="62"/>
      <c r="V969" s="62"/>
      <c r="W969" s="62"/>
      <c r="X969" s="63"/>
    </row>
    <row r="970" spans="1:24" ht="14.4" x14ac:dyDescent="0.2">
      <c r="A970" s="47" t="s">
        <v>708</v>
      </c>
      <c r="B970" s="47" t="s">
        <v>766</v>
      </c>
      <c r="C970" s="74" t="str">
        <f t="shared" si="31"/>
        <v>21375800 PROMOCIÓN DE LAS ARTES</v>
      </c>
      <c r="D970" s="47" t="s">
        <v>685</v>
      </c>
      <c r="E970" s="47" t="s">
        <v>192</v>
      </c>
      <c r="F970" s="47" t="s">
        <v>193</v>
      </c>
      <c r="G970" s="46">
        <v>68500000</v>
      </c>
      <c r="H970" s="46">
        <v>78950000</v>
      </c>
      <c r="I970" s="46">
        <v>78950000</v>
      </c>
      <c r="J970" s="46">
        <v>0</v>
      </c>
      <c r="K970" s="46">
        <v>0</v>
      </c>
      <c r="L970" s="46">
        <v>0</v>
      </c>
      <c r="M970" s="46">
        <v>74296615.049999997</v>
      </c>
      <c r="N970" s="46">
        <v>73508440.049999997</v>
      </c>
      <c r="O970" s="46">
        <v>4653384.95</v>
      </c>
      <c r="P970" s="78">
        <f t="shared" si="32"/>
        <v>0.94105908866371113</v>
      </c>
      <c r="Q970" s="61"/>
      <c r="R970" s="61"/>
      <c r="S970" s="62"/>
      <c r="T970" s="62"/>
      <c r="U970" s="62"/>
      <c r="V970" s="62"/>
      <c r="W970" s="62"/>
      <c r="X970" s="63"/>
    </row>
    <row r="971" spans="1:24" ht="14.4" x14ac:dyDescent="0.2">
      <c r="A971" s="47" t="s">
        <v>708</v>
      </c>
      <c r="B971" s="47" t="s">
        <v>766</v>
      </c>
      <c r="C971" s="74" t="str">
        <f t="shared" si="31"/>
        <v>21375800 PROMOCIÓN DE LAS ARTES</v>
      </c>
      <c r="D971" s="47" t="s">
        <v>685</v>
      </c>
      <c r="E971" s="47" t="s">
        <v>194</v>
      </c>
      <c r="F971" s="47" t="s">
        <v>195</v>
      </c>
      <c r="G971" s="46">
        <v>100000</v>
      </c>
      <c r="H971" s="46">
        <v>50000</v>
      </c>
      <c r="I971" s="46">
        <v>50000</v>
      </c>
      <c r="J971" s="46">
        <v>0</v>
      </c>
      <c r="K971" s="46">
        <v>0</v>
      </c>
      <c r="L971" s="46">
        <v>0</v>
      </c>
      <c r="M971" s="46">
        <v>44092.6</v>
      </c>
      <c r="N971" s="46">
        <v>44092.6</v>
      </c>
      <c r="O971" s="46">
        <v>5907.4</v>
      </c>
      <c r="P971" s="78">
        <f t="shared" si="32"/>
        <v>0.88185199999999997</v>
      </c>
      <c r="Q971" s="61"/>
      <c r="R971" s="61"/>
      <c r="S971" s="62"/>
      <c r="T971" s="62"/>
      <c r="U971" s="62"/>
      <c r="V971" s="62"/>
      <c r="W971" s="62"/>
      <c r="X971" s="63"/>
    </row>
    <row r="972" spans="1:24" ht="14.4" x14ac:dyDescent="0.2">
      <c r="A972" s="47" t="s">
        <v>708</v>
      </c>
      <c r="B972" s="47" t="s">
        <v>766</v>
      </c>
      <c r="C972" s="74" t="str">
        <f t="shared" si="31"/>
        <v>21375800 PROMOCIÓN DE LAS ARTES</v>
      </c>
      <c r="D972" s="47" t="s">
        <v>685</v>
      </c>
      <c r="E972" s="47" t="s">
        <v>200</v>
      </c>
      <c r="F972" s="47" t="s">
        <v>201</v>
      </c>
      <c r="G972" s="46">
        <v>63000000</v>
      </c>
      <c r="H972" s="46">
        <v>74000000</v>
      </c>
      <c r="I972" s="46">
        <v>74000000</v>
      </c>
      <c r="J972" s="46">
        <v>0</v>
      </c>
      <c r="K972" s="46">
        <v>0</v>
      </c>
      <c r="L972" s="46">
        <v>0</v>
      </c>
      <c r="M972" s="46">
        <v>71645383.799999997</v>
      </c>
      <c r="N972" s="46">
        <v>71645383.799999997</v>
      </c>
      <c r="O972" s="46">
        <v>2354616.2000000002</v>
      </c>
      <c r="P972" s="78">
        <f t="shared" si="32"/>
        <v>0.96818086216216215</v>
      </c>
      <c r="Q972" s="61"/>
      <c r="R972" s="61"/>
      <c r="S972" s="62"/>
      <c r="T972" s="62"/>
      <c r="U972" s="62"/>
      <c r="V972" s="62"/>
      <c r="W972" s="62"/>
      <c r="X972" s="63"/>
    </row>
    <row r="973" spans="1:24" ht="14.4" x14ac:dyDescent="0.2">
      <c r="A973" s="47" t="s">
        <v>708</v>
      </c>
      <c r="B973" s="47" t="s">
        <v>766</v>
      </c>
      <c r="C973" s="74" t="str">
        <f t="shared" si="31"/>
        <v>21375800 PROMOCIÓN DE LAS ARTES</v>
      </c>
      <c r="D973" s="47" t="s">
        <v>685</v>
      </c>
      <c r="E973" s="47" t="s">
        <v>206</v>
      </c>
      <c r="F973" s="47" t="s">
        <v>207</v>
      </c>
      <c r="G973" s="46">
        <v>5400000</v>
      </c>
      <c r="H973" s="46">
        <v>4900000</v>
      </c>
      <c r="I973" s="46">
        <v>4900000</v>
      </c>
      <c r="J973" s="46">
        <v>0</v>
      </c>
      <c r="K973" s="46">
        <v>0</v>
      </c>
      <c r="L973" s="46">
        <v>0</v>
      </c>
      <c r="M973" s="46">
        <v>2607138.65</v>
      </c>
      <c r="N973" s="46">
        <v>1818963.65</v>
      </c>
      <c r="O973" s="46">
        <v>2292861.35</v>
      </c>
      <c r="P973" s="78">
        <f t="shared" si="32"/>
        <v>0.53206911224489795</v>
      </c>
      <c r="Q973" s="61"/>
      <c r="R973" s="61"/>
      <c r="S973" s="62"/>
      <c r="T973" s="62"/>
      <c r="U973" s="62"/>
      <c r="V973" s="62"/>
      <c r="W973" s="62"/>
      <c r="X973" s="63"/>
    </row>
    <row r="974" spans="1:24" ht="14.4" x14ac:dyDescent="0.2">
      <c r="A974" s="47" t="s">
        <v>708</v>
      </c>
      <c r="B974" s="47" t="s">
        <v>766</v>
      </c>
      <c r="C974" s="74" t="str">
        <f t="shared" si="31"/>
        <v>21375800 PROMOCIÓN DE LAS ARTES</v>
      </c>
      <c r="D974" s="47" t="s">
        <v>685</v>
      </c>
      <c r="E974" s="47" t="s">
        <v>208</v>
      </c>
      <c r="F974" s="47" t="s">
        <v>209</v>
      </c>
      <c r="G974" s="46">
        <v>149400000</v>
      </c>
      <c r="H974" s="46">
        <v>144856570</v>
      </c>
      <c r="I974" s="46">
        <v>144856570</v>
      </c>
      <c r="J974" s="46">
        <v>0</v>
      </c>
      <c r="K974" s="46">
        <v>0</v>
      </c>
      <c r="L974" s="46">
        <v>0</v>
      </c>
      <c r="M974" s="46">
        <v>140974536.22999999</v>
      </c>
      <c r="N974" s="46">
        <v>135343040.30000001</v>
      </c>
      <c r="O974" s="46">
        <v>3882033.77</v>
      </c>
      <c r="P974" s="78">
        <f t="shared" si="32"/>
        <v>0.97320084432483789</v>
      </c>
      <c r="Q974" s="61"/>
      <c r="R974" s="61"/>
      <c r="S974" s="62"/>
      <c r="T974" s="62"/>
      <c r="U974" s="62"/>
      <c r="V974" s="62"/>
      <c r="W974" s="62"/>
      <c r="X974" s="63"/>
    </row>
    <row r="975" spans="1:24" ht="14.4" x14ac:dyDescent="0.2">
      <c r="A975" s="47" t="s">
        <v>708</v>
      </c>
      <c r="B975" s="47" t="s">
        <v>766</v>
      </c>
      <c r="C975" s="74" t="str">
        <f t="shared" si="31"/>
        <v>21375800 PROMOCIÓN DE LAS ARTES</v>
      </c>
      <c r="D975" s="47" t="s">
        <v>685</v>
      </c>
      <c r="E975" s="47" t="s">
        <v>220</v>
      </c>
      <c r="F975" s="47" t="s">
        <v>221</v>
      </c>
      <c r="G975" s="46">
        <v>138000000</v>
      </c>
      <c r="H975" s="46">
        <v>139400000</v>
      </c>
      <c r="I975" s="46">
        <v>139400000</v>
      </c>
      <c r="J975" s="46">
        <v>0</v>
      </c>
      <c r="K975" s="46">
        <v>0</v>
      </c>
      <c r="L975" s="46">
        <v>0</v>
      </c>
      <c r="M975" s="46">
        <v>135536682.22</v>
      </c>
      <c r="N975" s="46">
        <v>129905186.29000001</v>
      </c>
      <c r="O975" s="46">
        <v>3863317.78</v>
      </c>
      <c r="P975" s="78">
        <f t="shared" si="32"/>
        <v>0.97228609913916786</v>
      </c>
      <c r="Q975" s="61"/>
      <c r="R975" s="61"/>
      <c r="S975" s="62"/>
      <c r="T975" s="62"/>
      <c r="U975" s="62"/>
      <c r="V975" s="62"/>
      <c r="W975" s="62"/>
      <c r="X975" s="63"/>
    </row>
    <row r="976" spans="1:24" ht="14.4" x14ac:dyDescent="0.2">
      <c r="A976" s="47" t="s">
        <v>708</v>
      </c>
      <c r="B976" s="47" t="s">
        <v>766</v>
      </c>
      <c r="C976" s="74" t="str">
        <f t="shared" si="31"/>
        <v>21375800 PROMOCIÓN DE LAS ARTES</v>
      </c>
      <c r="D976" s="47" t="s">
        <v>685</v>
      </c>
      <c r="E976" s="47" t="s">
        <v>222</v>
      </c>
      <c r="F976" s="47" t="s">
        <v>223</v>
      </c>
      <c r="G976" s="46">
        <v>11400000</v>
      </c>
      <c r="H976" s="46">
        <v>5456570</v>
      </c>
      <c r="I976" s="46">
        <v>5456570</v>
      </c>
      <c r="J976" s="46">
        <v>0</v>
      </c>
      <c r="K976" s="46">
        <v>0</v>
      </c>
      <c r="L976" s="46">
        <v>0</v>
      </c>
      <c r="M976" s="46">
        <v>5437854.0099999998</v>
      </c>
      <c r="N976" s="46">
        <v>5437854.0099999998</v>
      </c>
      <c r="O976" s="46">
        <v>18715.990000000002</v>
      </c>
      <c r="P976" s="78">
        <f t="shared" si="32"/>
        <v>0.99657000826526554</v>
      </c>
      <c r="Q976" s="61"/>
      <c r="R976" s="61"/>
      <c r="S976" s="62"/>
      <c r="T976" s="62"/>
      <c r="U976" s="62"/>
      <c r="V976" s="62"/>
      <c r="W976" s="62"/>
      <c r="X976" s="63"/>
    </row>
    <row r="977" spans="1:24" ht="14.4" x14ac:dyDescent="0.2">
      <c r="A977" s="47" t="s">
        <v>708</v>
      </c>
      <c r="B977" s="47" t="s">
        <v>766</v>
      </c>
      <c r="C977" s="74" t="str">
        <f t="shared" si="31"/>
        <v>21375800 PROMOCIÓN DE LAS ARTES</v>
      </c>
      <c r="D977" s="47" t="s">
        <v>685</v>
      </c>
      <c r="E977" s="47" t="s">
        <v>224</v>
      </c>
      <c r="F977" s="47" t="s">
        <v>225</v>
      </c>
      <c r="G977" s="46">
        <v>81000000</v>
      </c>
      <c r="H977" s="46">
        <v>76709243</v>
      </c>
      <c r="I977" s="46">
        <v>76709243</v>
      </c>
      <c r="J977" s="46">
        <v>0</v>
      </c>
      <c r="K977" s="46">
        <v>0</v>
      </c>
      <c r="L977" s="46">
        <v>0</v>
      </c>
      <c r="M977" s="46">
        <v>71930665.019999996</v>
      </c>
      <c r="N977" s="46">
        <v>71930665.019999996</v>
      </c>
      <c r="O977" s="46">
        <v>4778577.9800000004</v>
      </c>
      <c r="P977" s="78">
        <f t="shared" si="32"/>
        <v>0.93770531694596437</v>
      </c>
      <c r="Q977" s="61"/>
      <c r="R977" s="61"/>
      <c r="S977" s="62"/>
      <c r="T977" s="62"/>
      <c r="U977" s="62"/>
      <c r="V977" s="62"/>
      <c r="W977" s="62"/>
      <c r="X977" s="63"/>
    </row>
    <row r="978" spans="1:24" ht="14.4" x14ac:dyDescent="0.2">
      <c r="A978" s="47" t="s">
        <v>708</v>
      </c>
      <c r="B978" s="47" t="s">
        <v>766</v>
      </c>
      <c r="C978" s="74" t="str">
        <f t="shared" si="31"/>
        <v>21375800 PROMOCIÓN DE LAS ARTES</v>
      </c>
      <c r="D978" s="47" t="s">
        <v>685</v>
      </c>
      <c r="E978" s="47" t="s">
        <v>226</v>
      </c>
      <c r="F978" s="47" t="s">
        <v>227</v>
      </c>
      <c r="G978" s="46">
        <v>47000000</v>
      </c>
      <c r="H978" s="46">
        <v>35709243</v>
      </c>
      <c r="I978" s="46">
        <v>35709243</v>
      </c>
      <c r="J978" s="46">
        <v>0</v>
      </c>
      <c r="K978" s="46">
        <v>0</v>
      </c>
      <c r="L978" s="46">
        <v>0</v>
      </c>
      <c r="M978" s="46">
        <v>31079665.02</v>
      </c>
      <c r="N978" s="46">
        <v>31079665.02</v>
      </c>
      <c r="O978" s="46">
        <v>4629577.9800000004</v>
      </c>
      <c r="P978" s="78">
        <f t="shared" si="32"/>
        <v>0.87035351099433833</v>
      </c>
      <c r="Q978" s="61"/>
      <c r="R978" s="61"/>
      <c r="S978" s="62"/>
      <c r="T978" s="62"/>
      <c r="U978" s="62"/>
      <c r="V978" s="62"/>
      <c r="W978" s="62"/>
      <c r="X978" s="63"/>
    </row>
    <row r="979" spans="1:24" ht="14.4" x14ac:dyDescent="0.2">
      <c r="A979" s="47" t="s">
        <v>708</v>
      </c>
      <c r="B979" s="47" t="s">
        <v>766</v>
      </c>
      <c r="C979" s="74" t="str">
        <f t="shared" si="31"/>
        <v>21375800 PROMOCIÓN DE LAS ARTES</v>
      </c>
      <c r="D979" s="47" t="s">
        <v>685</v>
      </c>
      <c r="E979" s="47" t="s">
        <v>228</v>
      </c>
      <c r="F979" s="47" t="s">
        <v>229</v>
      </c>
      <c r="G979" s="46">
        <v>34000000</v>
      </c>
      <c r="H979" s="46">
        <v>41000000</v>
      </c>
      <c r="I979" s="46">
        <v>41000000</v>
      </c>
      <c r="J979" s="46">
        <v>0</v>
      </c>
      <c r="K979" s="46">
        <v>0</v>
      </c>
      <c r="L979" s="46">
        <v>0</v>
      </c>
      <c r="M979" s="46">
        <v>40851000</v>
      </c>
      <c r="N979" s="46">
        <v>40851000</v>
      </c>
      <c r="O979" s="46">
        <v>149000</v>
      </c>
      <c r="P979" s="78">
        <f t="shared" si="32"/>
        <v>0.99636585365853658</v>
      </c>
      <c r="Q979" s="61"/>
      <c r="R979" s="61"/>
      <c r="S979" s="62"/>
      <c r="T979" s="62"/>
      <c r="U979" s="62"/>
      <c r="V979" s="62"/>
      <c r="W979" s="62"/>
      <c r="X979" s="63"/>
    </row>
    <row r="980" spans="1:24" ht="14.4" x14ac:dyDescent="0.2">
      <c r="A980" s="47" t="s">
        <v>708</v>
      </c>
      <c r="B980" s="47" t="s">
        <v>766</v>
      </c>
      <c r="C980" s="74" t="str">
        <f t="shared" si="31"/>
        <v>21375800 PROMOCIÓN DE LAS ARTES</v>
      </c>
      <c r="D980" s="47" t="s">
        <v>685</v>
      </c>
      <c r="E980" s="47" t="s">
        <v>234</v>
      </c>
      <c r="F980" s="47" t="s">
        <v>235</v>
      </c>
      <c r="G980" s="46">
        <v>4400000</v>
      </c>
      <c r="H980" s="46">
        <v>3823000</v>
      </c>
      <c r="I980" s="46">
        <v>3823000</v>
      </c>
      <c r="J980" s="46">
        <v>0</v>
      </c>
      <c r="K980" s="46">
        <v>0</v>
      </c>
      <c r="L980" s="46">
        <v>0</v>
      </c>
      <c r="M980" s="46">
        <v>1183945</v>
      </c>
      <c r="N980" s="46">
        <v>1183945</v>
      </c>
      <c r="O980" s="46">
        <v>2639055</v>
      </c>
      <c r="P980" s="78">
        <f t="shared" si="32"/>
        <v>0.30969003400470835</v>
      </c>
      <c r="Q980" s="61"/>
      <c r="R980" s="61"/>
      <c r="S980" s="62"/>
      <c r="T980" s="62"/>
      <c r="U980" s="62"/>
      <c r="V980" s="62"/>
      <c r="W980" s="62"/>
      <c r="X980" s="63"/>
    </row>
    <row r="981" spans="1:24" ht="14.4" x14ac:dyDescent="0.2">
      <c r="A981" s="47" t="s">
        <v>708</v>
      </c>
      <c r="B981" s="47" t="s">
        <v>766</v>
      </c>
      <c r="C981" s="74" t="str">
        <f t="shared" si="31"/>
        <v>21375800 PROMOCIÓN DE LAS ARTES</v>
      </c>
      <c r="D981" s="47" t="s">
        <v>685</v>
      </c>
      <c r="E981" s="47" t="s">
        <v>236</v>
      </c>
      <c r="F981" s="47" t="s">
        <v>237</v>
      </c>
      <c r="G981" s="46">
        <v>4400000</v>
      </c>
      <c r="H981" s="46">
        <v>3823000</v>
      </c>
      <c r="I981" s="46">
        <v>3823000</v>
      </c>
      <c r="J981" s="46">
        <v>0</v>
      </c>
      <c r="K981" s="46">
        <v>0</v>
      </c>
      <c r="L981" s="46">
        <v>0</v>
      </c>
      <c r="M981" s="46">
        <v>1183945</v>
      </c>
      <c r="N981" s="46">
        <v>1183945</v>
      </c>
      <c r="O981" s="46">
        <v>2639055</v>
      </c>
      <c r="P981" s="78">
        <f t="shared" si="32"/>
        <v>0.30969003400470835</v>
      </c>
      <c r="Q981" s="61"/>
      <c r="R981" s="61"/>
      <c r="S981" s="62"/>
      <c r="T981" s="62"/>
      <c r="U981" s="62"/>
      <c r="V981" s="62"/>
      <c r="W981" s="62"/>
      <c r="X981" s="63"/>
    </row>
    <row r="982" spans="1:24" ht="14.4" x14ac:dyDescent="0.2">
      <c r="A982" s="47" t="s">
        <v>708</v>
      </c>
      <c r="B982" s="47" t="s">
        <v>766</v>
      </c>
      <c r="C982" s="74" t="str">
        <f t="shared" si="31"/>
        <v>21375800 PROMOCIÓN DE LAS ARTES</v>
      </c>
      <c r="D982" s="47" t="s">
        <v>685</v>
      </c>
      <c r="E982" s="47" t="s">
        <v>246</v>
      </c>
      <c r="F982" s="47" t="s">
        <v>247</v>
      </c>
      <c r="G982" s="46">
        <v>58585700</v>
      </c>
      <c r="H982" s="46">
        <v>53903706</v>
      </c>
      <c r="I982" s="46">
        <v>53903706</v>
      </c>
      <c r="J982" s="46">
        <v>0</v>
      </c>
      <c r="K982" s="46">
        <v>0</v>
      </c>
      <c r="L982" s="46">
        <v>0</v>
      </c>
      <c r="M982" s="46">
        <v>53081263.310000002</v>
      </c>
      <c r="N982" s="46">
        <v>53081263.310000002</v>
      </c>
      <c r="O982" s="46">
        <v>822442.69</v>
      </c>
      <c r="P982" s="78">
        <f t="shared" si="32"/>
        <v>0.98474237207363813</v>
      </c>
      <c r="Q982" s="61"/>
      <c r="R982" s="61"/>
      <c r="S982" s="62"/>
      <c r="T982" s="62"/>
      <c r="U982" s="62"/>
      <c r="V982" s="62"/>
      <c r="W982" s="62"/>
      <c r="X982" s="63"/>
    </row>
    <row r="983" spans="1:24" ht="14.4" x14ac:dyDescent="0.2">
      <c r="A983" s="47" t="s">
        <v>708</v>
      </c>
      <c r="B983" s="47" t="s">
        <v>766</v>
      </c>
      <c r="C983" s="74" t="str">
        <f t="shared" si="31"/>
        <v>21375800 PROMOCIÓN DE LAS ARTES</v>
      </c>
      <c r="D983" s="47" t="s">
        <v>685</v>
      </c>
      <c r="E983" s="47" t="s">
        <v>248</v>
      </c>
      <c r="F983" s="47" t="s">
        <v>249</v>
      </c>
      <c r="G983" s="46">
        <v>42808200</v>
      </c>
      <c r="H983" s="46">
        <v>39826206</v>
      </c>
      <c r="I983" s="46">
        <v>39826206</v>
      </c>
      <c r="J983" s="46">
        <v>0</v>
      </c>
      <c r="K983" s="46">
        <v>0</v>
      </c>
      <c r="L983" s="46">
        <v>0</v>
      </c>
      <c r="M983" s="46">
        <v>39625751</v>
      </c>
      <c r="N983" s="46">
        <v>39625751</v>
      </c>
      <c r="O983" s="46">
        <v>200455</v>
      </c>
      <c r="P983" s="78">
        <f t="shared" si="32"/>
        <v>0.9949667563111585</v>
      </c>
      <c r="Q983" s="61"/>
      <c r="R983" s="61"/>
      <c r="S983" s="62"/>
      <c r="T983" s="62"/>
      <c r="U983" s="62"/>
      <c r="V983" s="62"/>
      <c r="W983" s="62"/>
      <c r="X983" s="63"/>
    </row>
    <row r="984" spans="1:24" ht="14.4" x14ac:dyDescent="0.2">
      <c r="A984" s="47" t="s">
        <v>708</v>
      </c>
      <c r="B984" s="47" t="s">
        <v>766</v>
      </c>
      <c r="C984" s="74" t="str">
        <f t="shared" si="31"/>
        <v>21375800 PROMOCIÓN DE LAS ARTES</v>
      </c>
      <c r="D984" s="47" t="s">
        <v>685</v>
      </c>
      <c r="E984" s="47" t="s">
        <v>254</v>
      </c>
      <c r="F984" s="47" t="s">
        <v>255</v>
      </c>
      <c r="G984" s="46">
        <v>4000000</v>
      </c>
      <c r="H984" s="46">
        <v>4000000</v>
      </c>
      <c r="I984" s="46">
        <v>4000000</v>
      </c>
      <c r="J984" s="46">
        <v>0</v>
      </c>
      <c r="K984" s="46">
        <v>0</v>
      </c>
      <c r="L984" s="46">
        <v>0</v>
      </c>
      <c r="M984" s="46">
        <v>3933765.74</v>
      </c>
      <c r="N984" s="46">
        <v>3933765.74</v>
      </c>
      <c r="O984" s="46">
        <v>66234.259999999995</v>
      </c>
      <c r="P984" s="78">
        <f t="shared" si="32"/>
        <v>0.98344143500000003</v>
      </c>
      <c r="Q984" s="61"/>
      <c r="R984" s="61"/>
      <c r="S984" s="62"/>
      <c r="T984" s="62"/>
      <c r="U984" s="62"/>
      <c r="V984" s="62"/>
      <c r="W984" s="62"/>
      <c r="X984" s="63"/>
    </row>
    <row r="985" spans="1:24" ht="14.4" x14ac:dyDescent="0.2">
      <c r="A985" s="47" t="s">
        <v>708</v>
      </c>
      <c r="B985" s="47" t="s">
        <v>766</v>
      </c>
      <c r="C985" s="74" t="str">
        <f t="shared" si="31"/>
        <v>21375800 PROMOCIÓN DE LAS ARTES</v>
      </c>
      <c r="D985" s="47" t="s">
        <v>685</v>
      </c>
      <c r="E985" s="47" t="s">
        <v>258</v>
      </c>
      <c r="F985" s="47" t="s">
        <v>259</v>
      </c>
      <c r="G985" s="46">
        <v>7000000</v>
      </c>
      <c r="H985" s="46">
        <v>6000000</v>
      </c>
      <c r="I985" s="46">
        <v>6000000</v>
      </c>
      <c r="J985" s="46">
        <v>0</v>
      </c>
      <c r="K985" s="46">
        <v>0</v>
      </c>
      <c r="L985" s="46">
        <v>0</v>
      </c>
      <c r="M985" s="46">
        <v>5820096.29</v>
      </c>
      <c r="N985" s="46">
        <v>5820096.29</v>
      </c>
      <c r="O985" s="46">
        <v>179903.71</v>
      </c>
      <c r="P985" s="78">
        <f t="shared" si="32"/>
        <v>0.97001604833333333</v>
      </c>
      <c r="Q985" s="61"/>
      <c r="R985" s="61"/>
      <c r="S985" s="62"/>
      <c r="T985" s="62"/>
      <c r="U985" s="62"/>
      <c r="V985" s="62"/>
      <c r="W985" s="62"/>
      <c r="X985" s="63"/>
    </row>
    <row r="986" spans="1:24" ht="14.4" x14ac:dyDescent="0.2">
      <c r="A986" s="47" t="s">
        <v>708</v>
      </c>
      <c r="B986" s="47" t="s">
        <v>766</v>
      </c>
      <c r="C986" s="74" t="str">
        <f t="shared" si="31"/>
        <v>21375800 PROMOCIÓN DE LAS ARTES</v>
      </c>
      <c r="D986" s="47" t="s">
        <v>685</v>
      </c>
      <c r="E986" s="47" t="s">
        <v>262</v>
      </c>
      <c r="F986" s="47" t="s">
        <v>263</v>
      </c>
      <c r="G986" s="46">
        <v>4777500</v>
      </c>
      <c r="H986" s="46">
        <v>4077500</v>
      </c>
      <c r="I986" s="46">
        <v>4077500</v>
      </c>
      <c r="J986" s="46">
        <v>0</v>
      </c>
      <c r="K986" s="46">
        <v>0</v>
      </c>
      <c r="L986" s="46">
        <v>0</v>
      </c>
      <c r="M986" s="46">
        <v>3701650.28</v>
      </c>
      <c r="N986" s="46">
        <v>3701650.28</v>
      </c>
      <c r="O986" s="46">
        <v>375849.72</v>
      </c>
      <c r="P986" s="78">
        <f t="shared" si="32"/>
        <v>0.90782348988350703</v>
      </c>
      <c r="Q986" s="61"/>
      <c r="R986" s="61"/>
      <c r="S986" s="62"/>
      <c r="T986" s="62"/>
      <c r="U986" s="62"/>
      <c r="V986" s="62"/>
      <c r="W986" s="62"/>
      <c r="X986" s="63"/>
    </row>
    <row r="987" spans="1:24" ht="14.4" x14ac:dyDescent="0.2">
      <c r="A987" s="47" t="s">
        <v>708</v>
      </c>
      <c r="B987" s="47" t="s">
        <v>766</v>
      </c>
      <c r="C987" s="74" t="str">
        <f t="shared" si="31"/>
        <v>21375800 PROMOCIÓN DE LAS ARTES</v>
      </c>
      <c r="D987" s="47" t="s">
        <v>685</v>
      </c>
      <c r="E987" s="47" t="s">
        <v>264</v>
      </c>
      <c r="F987" s="47" t="s">
        <v>265</v>
      </c>
      <c r="G987" s="46">
        <v>550000</v>
      </c>
      <c r="H987" s="46">
        <v>381794</v>
      </c>
      <c r="I987" s="46">
        <v>381794</v>
      </c>
      <c r="J987" s="46">
        <v>0</v>
      </c>
      <c r="K987" s="46">
        <v>0</v>
      </c>
      <c r="L987" s="46">
        <v>0</v>
      </c>
      <c r="M987" s="46">
        <v>381793.59</v>
      </c>
      <c r="N987" s="46">
        <v>381793.59</v>
      </c>
      <c r="O987" s="46">
        <v>0.41</v>
      </c>
      <c r="P987" s="78">
        <f t="shared" si="32"/>
        <v>0.99999892612246399</v>
      </c>
      <c r="Q987" s="61"/>
      <c r="R987" s="61"/>
      <c r="S987" s="62"/>
      <c r="T987" s="62"/>
      <c r="U987" s="62"/>
      <c r="V987" s="62"/>
      <c r="W987" s="62"/>
      <c r="X987" s="63"/>
    </row>
    <row r="988" spans="1:24" ht="14.4" x14ac:dyDescent="0.2">
      <c r="A988" s="47" t="s">
        <v>708</v>
      </c>
      <c r="B988" s="47" t="s">
        <v>766</v>
      </c>
      <c r="C988" s="74" t="str">
        <f t="shared" si="31"/>
        <v>21375800 PROMOCIÓN DE LAS ARTES</v>
      </c>
      <c r="D988" s="47" t="s">
        <v>685</v>
      </c>
      <c r="E988" s="47" t="s">
        <v>266</v>
      </c>
      <c r="F988" s="47" t="s">
        <v>267</v>
      </c>
      <c r="G988" s="46">
        <v>250000</v>
      </c>
      <c r="H988" s="46">
        <v>107576</v>
      </c>
      <c r="I988" s="46">
        <v>107576</v>
      </c>
      <c r="J988" s="46">
        <v>0</v>
      </c>
      <c r="K988" s="46">
        <v>0</v>
      </c>
      <c r="L988" s="46">
        <v>0</v>
      </c>
      <c r="M988" s="46">
        <v>107575.59</v>
      </c>
      <c r="N988" s="46">
        <v>107575.59</v>
      </c>
      <c r="O988" s="46">
        <v>0.41</v>
      </c>
      <c r="P988" s="78">
        <f t="shared" si="32"/>
        <v>0.99999618874098306</v>
      </c>
      <c r="Q988" s="61"/>
      <c r="R988" s="61"/>
      <c r="S988" s="62"/>
      <c r="T988" s="62"/>
      <c r="U988" s="62"/>
      <c r="V988" s="62"/>
      <c r="W988" s="62"/>
      <c r="X988" s="63"/>
    </row>
    <row r="989" spans="1:24" ht="14.4" x14ac:dyDescent="0.2">
      <c r="A989" s="47" t="s">
        <v>708</v>
      </c>
      <c r="B989" s="47" t="s">
        <v>766</v>
      </c>
      <c r="C989" s="74" t="str">
        <f t="shared" si="31"/>
        <v>21375800 PROMOCIÓN DE LAS ARTES</v>
      </c>
      <c r="D989" s="47" t="s">
        <v>685</v>
      </c>
      <c r="E989" s="47" t="s">
        <v>268</v>
      </c>
      <c r="F989" s="47" t="s">
        <v>269</v>
      </c>
      <c r="G989" s="46">
        <v>300000</v>
      </c>
      <c r="H989" s="46">
        <v>274218</v>
      </c>
      <c r="I989" s="46">
        <v>274218</v>
      </c>
      <c r="J989" s="46">
        <v>0</v>
      </c>
      <c r="K989" s="46">
        <v>0</v>
      </c>
      <c r="L989" s="46">
        <v>0</v>
      </c>
      <c r="M989" s="46">
        <v>274218</v>
      </c>
      <c r="N989" s="46">
        <v>274218</v>
      </c>
      <c r="O989" s="46">
        <v>0</v>
      </c>
      <c r="P989" s="78">
        <f t="shared" si="32"/>
        <v>1</v>
      </c>
      <c r="Q989" s="61"/>
      <c r="R989" s="61"/>
      <c r="S989" s="62"/>
      <c r="T989" s="62"/>
      <c r="U989" s="62"/>
      <c r="V989" s="62"/>
      <c r="W989" s="62"/>
      <c r="X989" s="63"/>
    </row>
    <row r="990" spans="1:24" ht="14.4" x14ac:dyDescent="0.2">
      <c r="A990" s="47" t="s">
        <v>708</v>
      </c>
      <c r="B990" s="47" t="s">
        <v>766</v>
      </c>
      <c r="C990" s="74" t="str">
        <f t="shared" si="31"/>
        <v>21375800 PROMOCIÓN DE LAS ARTES</v>
      </c>
      <c r="D990" s="47" t="s">
        <v>685</v>
      </c>
      <c r="E990" s="47" t="s">
        <v>278</v>
      </c>
      <c r="F990" s="47" t="s">
        <v>279</v>
      </c>
      <c r="G990" s="46">
        <v>27009243</v>
      </c>
      <c r="H990" s="46">
        <v>10000000</v>
      </c>
      <c r="I990" s="46">
        <v>10000000</v>
      </c>
      <c r="J990" s="46">
        <v>0</v>
      </c>
      <c r="K990" s="46">
        <v>0</v>
      </c>
      <c r="L990" s="46">
        <v>0</v>
      </c>
      <c r="M990" s="46">
        <v>7907528.0899999999</v>
      </c>
      <c r="N990" s="46">
        <v>7907528.0899999999</v>
      </c>
      <c r="O990" s="46">
        <v>2092471.91</v>
      </c>
      <c r="P990" s="78">
        <f t="shared" si="32"/>
        <v>0.790752809</v>
      </c>
      <c r="Q990" s="61"/>
      <c r="R990" s="61"/>
      <c r="S990" s="62"/>
      <c r="T990" s="62"/>
      <c r="U990" s="62"/>
      <c r="V990" s="62"/>
      <c r="W990" s="62"/>
      <c r="X990" s="63"/>
    </row>
    <row r="991" spans="1:24" ht="14.4" x14ac:dyDescent="0.2">
      <c r="A991" s="47" t="s">
        <v>708</v>
      </c>
      <c r="B991" s="47" t="s">
        <v>766</v>
      </c>
      <c r="C991" s="74" t="str">
        <f t="shared" si="31"/>
        <v>21375800 PROMOCIÓN DE LAS ARTES</v>
      </c>
      <c r="D991" s="47" t="s">
        <v>685</v>
      </c>
      <c r="E991" s="47" t="s">
        <v>280</v>
      </c>
      <c r="F991" s="47" t="s">
        <v>281</v>
      </c>
      <c r="G991" s="46">
        <v>6721600</v>
      </c>
      <c r="H991" s="46">
        <v>6000000</v>
      </c>
      <c r="I991" s="46">
        <v>6000000</v>
      </c>
      <c r="J991" s="46">
        <v>0</v>
      </c>
      <c r="K991" s="46">
        <v>0</v>
      </c>
      <c r="L991" s="46">
        <v>0</v>
      </c>
      <c r="M991" s="46">
        <v>3997308.86</v>
      </c>
      <c r="N991" s="46">
        <v>3997308.86</v>
      </c>
      <c r="O991" s="46">
        <v>2002691.14</v>
      </c>
      <c r="P991" s="78">
        <f t="shared" si="32"/>
        <v>0.66621814333333329</v>
      </c>
      <c r="Q991" s="61"/>
      <c r="R991" s="61"/>
      <c r="S991" s="62"/>
      <c r="T991" s="62"/>
      <c r="U991" s="62"/>
      <c r="V991" s="62"/>
      <c r="W991" s="62"/>
      <c r="X991" s="63"/>
    </row>
    <row r="992" spans="1:24" ht="14.4" x14ac:dyDescent="0.2">
      <c r="A992" s="47" t="s">
        <v>708</v>
      </c>
      <c r="B992" s="47" t="s">
        <v>766</v>
      </c>
      <c r="C992" s="74" t="str">
        <f t="shared" si="31"/>
        <v>21375800 PROMOCIÓN DE LAS ARTES</v>
      </c>
      <c r="D992" s="47" t="s">
        <v>685</v>
      </c>
      <c r="E992" s="47" t="s">
        <v>282</v>
      </c>
      <c r="F992" s="47" t="s">
        <v>283</v>
      </c>
      <c r="G992" s="46">
        <v>5000000</v>
      </c>
      <c r="H992" s="46">
        <v>5000000</v>
      </c>
      <c r="I992" s="46">
        <v>5000000</v>
      </c>
      <c r="J992" s="46">
        <v>0</v>
      </c>
      <c r="K992" s="46">
        <v>0</v>
      </c>
      <c r="L992" s="46">
        <v>0</v>
      </c>
      <c r="M992" s="46">
        <v>3005477</v>
      </c>
      <c r="N992" s="46">
        <v>3005477</v>
      </c>
      <c r="O992" s="46">
        <v>1994523</v>
      </c>
      <c r="P992" s="78">
        <f t="shared" si="32"/>
        <v>0.60109539999999995</v>
      </c>
      <c r="Q992" s="61"/>
      <c r="R992" s="61"/>
      <c r="S992" s="62"/>
      <c r="T992" s="62"/>
      <c r="U992" s="62"/>
      <c r="V992" s="62"/>
      <c r="W992" s="62"/>
      <c r="X992" s="63"/>
    </row>
    <row r="993" spans="1:24" ht="14.4" x14ac:dyDescent="0.2">
      <c r="A993" s="47" t="s">
        <v>708</v>
      </c>
      <c r="B993" s="47" t="s">
        <v>766</v>
      </c>
      <c r="C993" s="74" t="str">
        <f t="shared" si="31"/>
        <v>21375800 PROMOCIÓN DE LAS ARTES</v>
      </c>
      <c r="D993" s="47" t="s">
        <v>685</v>
      </c>
      <c r="E993" s="47" t="s">
        <v>284</v>
      </c>
      <c r="F993" s="47" t="s">
        <v>285</v>
      </c>
      <c r="G993" s="46">
        <v>721600</v>
      </c>
      <c r="H993" s="46">
        <v>0</v>
      </c>
      <c r="I993" s="46">
        <v>0</v>
      </c>
      <c r="J993" s="46">
        <v>0</v>
      </c>
      <c r="K993" s="46">
        <v>0</v>
      </c>
      <c r="L993" s="46">
        <v>0</v>
      </c>
      <c r="M993" s="46">
        <v>0</v>
      </c>
      <c r="N993" s="46">
        <v>0</v>
      </c>
      <c r="O993" s="46">
        <v>0</v>
      </c>
      <c r="P993" s="78">
        <f t="shared" si="32"/>
        <v>0</v>
      </c>
      <c r="Q993" s="61"/>
      <c r="R993" s="61"/>
      <c r="S993" s="62"/>
      <c r="T993" s="62"/>
      <c r="U993" s="62"/>
      <c r="V993" s="62"/>
      <c r="W993" s="62"/>
      <c r="X993" s="63"/>
    </row>
    <row r="994" spans="1:24" ht="14.4" x14ac:dyDescent="0.2">
      <c r="A994" s="47" t="s">
        <v>708</v>
      </c>
      <c r="B994" s="47" t="s">
        <v>766</v>
      </c>
      <c r="C994" s="74" t="str">
        <f t="shared" si="31"/>
        <v>21375800 PROMOCIÓN DE LAS ARTES</v>
      </c>
      <c r="D994" s="47" t="s">
        <v>685</v>
      </c>
      <c r="E994" s="47" t="s">
        <v>286</v>
      </c>
      <c r="F994" s="47" t="s">
        <v>287</v>
      </c>
      <c r="G994" s="46">
        <v>1000000</v>
      </c>
      <c r="H994" s="46">
        <v>1000000</v>
      </c>
      <c r="I994" s="46">
        <v>1000000</v>
      </c>
      <c r="J994" s="46">
        <v>0</v>
      </c>
      <c r="K994" s="46">
        <v>0</v>
      </c>
      <c r="L994" s="46">
        <v>0</v>
      </c>
      <c r="M994" s="46">
        <v>991831.86</v>
      </c>
      <c r="N994" s="46">
        <v>991831.86</v>
      </c>
      <c r="O994" s="46">
        <v>8168.14</v>
      </c>
      <c r="P994" s="78">
        <f t="shared" si="32"/>
        <v>0.99183186000000001</v>
      </c>
      <c r="Q994" s="61"/>
      <c r="R994" s="61"/>
      <c r="S994" s="62"/>
      <c r="T994" s="62"/>
      <c r="U994" s="62"/>
      <c r="V994" s="62"/>
      <c r="W994" s="62"/>
      <c r="X994" s="63"/>
    </row>
    <row r="995" spans="1:24" ht="14.4" x14ac:dyDescent="0.2">
      <c r="A995" s="47" t="s">
        <v>708</v>
      </c>
      <c r="B995" s="47" t="s">
        <v>766</v>
      </c>
      <c r="C995" s="74" t="str">
        <f t="shared" si="31"/>
        <v>21375800 PROMOCIÓN DE LAS ARTES</v>
      </c>
      <c r="D995" s="47" t="s">
        <v>685</v>
      </c>
      <c r="E995" s="47" t="s">
        <v>296</v>
      </c>
      <c r="F995" s="47" t="s">
        <v>297</v>
      </c>
      <c r="G995" s="46">
        <v>500000</v>
      </c>
      <c r="H995" s="46">
        <v>0</v>
      </c>
      <c r="I995" s="46">
        <v>0</v>
      </c>
      <c r="J995" s="46">
        <v>0</v>
      </c>
      <c r="K995" s="46">
        <v>0</v>
      </c>
      <c r="L995" s="46">
        <v>0</v>
      </c>
      <c r="M995" s="46">
        <v>0</v>
      </c>
      <c r="N995" s="46">
        <v>0</v>
      </c>
      <c r="O995" s="46">
        <v>0</v>
      </c>
      <c r="P995" s="78">
        <f t="shared" si="32"/>
        <v>0</v>
      </c>
      <c r="Q995" s="61"/>
      <c r="R995" s="61"/>
      <c r="S995" s="62"/>
      <c r="T995" s="62"/>
      <c r="U995" s="62"/>
      <c r="V995" s="62"/>
      <c r="W995" s="62"/>
      <c r="X995" s="63"/>
    </row>
    <row r="996" spans="1:24" ht="14.4" x14ac:dyDescent="0.2">
      <c r="A996" s="47" t="s">
        <v>708</v>
      </c>
      <c r="B996" s="47" t="s">
        <v>766</v>
      </c>
      <c r="C996" s="74" t="str">
        <f t="shared" si="31"/>
        <v>21375800 PROMOCIÓN DE LAS ARTES</v>
      </c>
      <c r="D996" s="47" t="s">
        <v>685</v>
      </c>
      <c r="E996" s="47" t="s">
        <v>304</v>
      </c>
      <c r="F996" s="47" t="s">
        <v>305</v>
      </c>
      <c r="G996" s="46">
        <v>500000</v>
      </c>
      <c r="H996" s="46">
        <v>0</v>
      </c>
      <c r="I996" s="46">
        <v>0</v>
      </c>
      <c r="J996" s="46">
        <v>0</v>
      </c>
      <c r="K996" s="46">
        <v>0</v>
      </c>
      <c r="L996" s="46">
        <v>0</v>
      </c>
      <c r="M996" s="46">
        <v>0</v>
      </c>
      <c r="N996" s="46">
        <v>0</v>
      </c>
      <c r="O996" s="46">
        <v>0</v>
      </c>
      <c r="P996" s="78">
        <f t="shared" si="32"/>
        <v>0</v>
      </c>
      <c r="Q996" s="61"/>
      <c r="R996" s="61"/>
      <c r="S996" s="62"/>
      <c r="T996" s="62"/>
      <c r="U996" s="62"/>
      <c r="V996" s="62"/>
      <c r="W996" s="62"/>
      <c r="X996" s="63"/>
    </row>
    <row r="997" spans="1:24" ht="14.4" x14ac:dyDescent="0.2">
      <c r="A997" s="47" t="s">
        <v>708</v>
      </c>
      <c r="B997" s="47" t="s">
        <v>766</v>
      </c>
      <c r="C997" s="74" t="str">
        <f t="shared" si="31"/>
        <v>21375800 PROMOCIÓN DE LAS ARTES</v>
      </c>
      <c r="D997" s="47" t="s">
        <v>685</v>
      </c>
      <c r="E997" s="47" t="s">
        <v>312</v>
      </c>
      <c r="F997" s="47" t="s">
        <v>313</v>
      </c>
      <c r="G997" s="46">
        <v>4525000</v>
      </c>
      <c r="H997" s="46">
        <v>0</v>
      </c>
      <c r="I997" s="46">
        <v>0</v>
      </c>
      <c r="J997" s="46">
        <v>0</v>
      </c>
      <c r="K997" s="46">
        <v>0</v>
      </c>
      <c r="L997" s="46">
        <v>0</v>
      </c>
      <c r="M997" s="46">
        <v>0</v>
      </c>
      <c r="N997" s="46">
        <v>0</v>
      </c>
      <c r="O997" s="46">
        <v>0</v>
      </c>
      <c r="P997" s="78">
        <f t="shared" si="32"/>
        <v>0</v>
      </c>
      <c r="Q997" s="61"/>
      <c r="R997" s="61"/>
      <c r="S997" s="62"/>
      <c r="T997" s="62"/>
      <c r="U997" s="62"/>
      <c r="V997" s="62"/>
      <c r="W997" s="62"/>
      <c r="X997" s="63"/>
    </row>
    <row r="998" spans="1:24" ht="14.4" x14ac:dyDescent="0.2">
      <c r="A998" s="47" t="s">
        <v>708</v>
      </c>
      <c r="B998" s="47" t="s">
        <v>766</v>
      </c>
      <c r="C998" s="74" t="str">
        <f t="shared" si="31"/>
        <v>21375800 PROMOCIÓN DE LAS ARTES</v>
      </c>
      <c r="D998" s="47" t="s">
        <v>685</v>
      </c>
      <c r="E998" s="47" t="s">
        <v>314</v>
      </c>
      <c r="F998" s="47" t="s">
        <v>315</v>
      </c>
      <c r="G998" s="46">
        <v>525000</v>
      </c>
      <c r="H998" s="46">
        <v>0</v>
      </c>
      <c r="I998" s="46">
        <v>0</v>
      </c>
      <c r="J998" s="46">
        <v>0</v>
      </c>
      <c r="K998" s="46">
        <v>0</v>
      </c>
      <c r="L998" s="46">
        <v>0</v>
      </c>
      <c r="M998" s="46">
        <v>0</v>
      </c>
      <c r="N998" s="46">
        <v>0</v>
      </c>
      <c r="O998" s="46">
        <v>0</v>
      </c>
      <c r="P998" s="78">
        <f t="shared" si="32"/>
        <v>0</v>
      </c>
      <c r="Q998" s="61"/>
      <c r="R998" s="61"/>
      <c r="S998" s="62"/>
      <c r="T998" s="62"/>
      <c r="U998" s="62"/>
      <c r="V998" s="62"/>
      <c r="W998" s="62"/>
      <c r="X998" s="63"/>
    </row>
    <row r="999" spans="1:24" ht="14.4" x14ac:dyDescent="0.2">
      <c r="A999" s="47" t="s">
        <v>708</v>
      </c>
      <c r="B999" s="47" t="s">
        <v>766</v>
      </c>
      <c r="C999" s="75" t="str">
        <f t="shared" si="31"/>
        <v>21375800 PROMOCIÓN DE LAS ARTES</v>
      </c>
      <c r="D999" s="47" t="s">
        <v>685</v>
      </c>
      <c r="E999" s="47" t="s">
        <v>316</v>
      </c>
      <c r="F999" s="47" t="s">
        <v>317</v>
      </c>
      <c r="G999" s="46">
        <v>4000000</v>
      </c>
      <c r="H999" s="46">
        <v>0</v>
      </c>
      <c r="I999" s="46">
        <v>0</v>
      </c>
      <c r="J999" s="46">
        <v>0</v>
      </c>
      <c r="K999" s="46">
        <v>0</v>
      </c>
      <c r="L999" s="46">
        <v>0</v>
      </c>
      <c r="M999" s="46">
        <v>0</v>
      </c>
      <c r="N999" s="46">
        <v>0</v>
      </c>
      <c r="O999" s="46">
        <v>0</v>
      </c>
      <c r="P999" s="78">
        <f t="shared" si="32"/>
        <v>0</v>
      </c>
      <c r="Q999" s="61"/>
      <c r="R999" s="61"/>
      <c r="S999" s="62"/>
      <c r="T999" s="62"/>
      <c r="U999" s="62"/>
      <c r="V999" s="62"/>
      <c r="W999" s="62"/>
      <c r="X999" s="63"/>
    </row>
    <row r="1000" spans="1:24" ht="14.4" x14ac:dyDescent="0.2">
      <c r="A1000" s="47" t="s">
        <v>708</v>
      </c>
      <c r="B1000" s="47" t="s">
        <v>766</v>
      </c>
      <c r="C1000" s="74" t="str">
        <f t="shared" si="31"/>
        <v>21375800 PROMOCIÓN DE LAS ARTES</v>
      </c>
      <c r="D1000" s="47" t="s">
        <v>685</v>
      </c>
      <c r="E1000" s="47" t="s">
        <v>318</v>
      </c>
      <c r="F1000" s="47" t="s">
        <v>319</v>
      </c>
      <c r="G1000" s="46">
        <v>15262643</v>
      </c>
      <c r="H1000" s="46">
        <v>4000000</v>
      </c>
      <c r="I1000" s="46">
        <v>4000000</v>
      </c>
      <c r="J1000" s="46">
        <v>0</v>
      </c>
      <c r="K1000" s="46">
        <v>0</v>
      </c>
      <c r="L1000" s="46">
        <v>0</v>
      </c>
      <c r="M1000" s="46">
        <v>3910219.23</v>
      </c>
      <c r="N1000" s="46">
        <v>3910219.23</v>
      </c>
      <c r="O1000" s="46">
        <v>89780.77</v>
      </c>
      <c r="P1000" s="78">
        <f t="shared" si="32"/>
        <v>0.97755480750000001</v>
      </c>
      <c r="Q1000" s="61"/>
      <c r="R1000" s="61"/>
      <c r="S1000" s="62"/>
      <c r="T1000" s="62"/>
      <c r="U1000" s="62"/>
      <c r="V1000" s="62"/>
      <c r="W1000" s="62"/>
      <c r="X1000" s="63"/>
    </row>
    <row r="1001" spans="1:24" ht="14.4" x14ac:dyDescent="0.2">
      <c r="A1001" s="47" t="s">
        <v>708</v>
      </c>
      <c r="B1001" s="47" t="s">
        <v>766</v>
      </c>
      <c r="C1001" s="74" t="str">
        <f t="shared" si="31"/>
        <v>21375800 PROMOCIÓN DE LAS ARTES</v>
      </c>
      <c r="D1001" s="47" t="s">
        <v>685</v>
      </c>
      <c r="E1001" s="47" t="s">
        <v>320</v>
      </c>
      <c r="F1001" s="47" t="s">
        <v>321</v>
      </c>
      <c r="G1001" s="46">
        <v>500000</v>
      </c>
      <c r="H1001" s="46">
        <v>500000</v>
      </c>
      <c r="I1001" s="46">
        <v>500000</v>
      </c>
      <c r="J1001" s="46">
        <v>0</v>
      </c>
      <c r="K1001" s="46">
        <v>0</v>
      </c>
      <c r="L1001" s="46">
        <v>0</v>
      </c>
      <c r="M1001" s="46">
        <v>499326.92</v>
      </c>
      <c r="N1001" s="46">
        <v>499326.92</v>
      </c>
      <c r="O1001" s="46">
        <v>673.08</v>
      </c>
      <c r="P1001" s="78">
        <f t="shared" si="32"/>
        <v>0.99865384000000001</v>
      </c>
      <c r="Q1001" s="61"/>
      <c r="R1001" s="61"/>
      <c r="S1001" s="62"/>
      <c r="T1001" s="62"/>
      <c r="U1001" s="62"/>
      <c r="V1001" s="62"/>
      <c r="W1001" s="62"/>
      <c r="X1001" s="63"/>
    </row>
    <row r="1002" spans="1:24" ht="14.4" x14ac:dyDescent="0.2">
      <c r="A1002" s="47" t="s">
        <v>708</v>
      </c>
      <c r="B1002" s="47" t="s">
        <v>766</v>
      </c>
      <c r="C1002" s="74" t="str">
        <f t="shared" si="31"/>
        <v>21375800 PROMOCIÓN DE LAS ARTES</v>
      </c>
      <c r="D1002" s="47" t="s">
        <v>685</v>
      </c>
      <c r="E1002" s="47" t="s">
        <v>324</v>
      </c>
      <c r="F1002" s="47" t="s">
        <v>325</v>
      </c>
      <c r="G1002" s="46">
        <v>1000000</v>
      </c>
      <c r="H1002" s="46">
        <v>1000000</v>
      </c>
      <c r="I1002" s="46">
        <v>1000000</v>
      </c>
      <c r="J1002" s="46">
        <v>0</v>
      </c>
      <c r="K1002" s="46">
        <v>0</v>
      </c>
      <c r="L1002" s="46">
        <v>0</v>
      </c>
      <c r="M1002" s="46">
        <v>998470.88</v>
      </c>
      <c r="N1002" s="46">
        <v>998470.88</v>
      </c>
      <c r="O1002" s="46">
        <v>1529.12</v>
      </c>
      <c r="P1002" s="78">
        <f t="shared" si="32"/>
        <v>0.99847087999999995</v>
      </c>
      <c r="Q1002" s="61"/>
      <c r="R1002" s="61"/>
      <c r="S1002" s="62"/>
      <c r="T1002" s="62"/>
      <c r="U1002" s="62"/>
      <c r="V1002" s="62"/>
      <c r="W1002" s="62"/>
      <c r="X1002" s="63"/>
    </row>
    <row r="1003" spans="1:24" ht="14.4" x14ac:dyDescent="0.2">
      <c r="A1003" s="47" t="s">
        <v>708</v>
      </c>
      <c r="B1003" s="47" t="s">
        <v>766</v>
      </c>
      <c r="C1003" s="74" t="str">
        <f t="shared" si="31"/>
        <v>21375800 PROMOCIÓN DE LAS ARTES</v>
      </c>
      <c r="D1003" s="47" t="s">
        <v>685</v>
      </c>
      <c r="E1003" s="47" t="s">
        <v>326</v>
      </c>
      <c r="F1003" s="47" t="s">
        <v>327</v>
      </c>
      <c r="G1003" s="46">
        <v>10012643</v>
      </c>
      <c r="H1003" s="46">
        <v>0</v>
      </c>
      <c r="I1003" s="46">
        <v>0</v>
      </c>
      <c r="J1003" s="46">
        <v>0</v>
      </c>
      <c r="K1003" s="46">
        <v>0</v>
      </c>
      <c r="L1003" s="46">
        <v>0</v>
      </c>
      <c r="M1003" s="46">
        <v>0</v>
      </c>
      <c r="N1003" s="46">
        <v>0</v>
      </c>
      <c r="O1003" s="46">
        <v>0</v>
      </c>
      <c r="P1003" s="78">
        <f t="shared" si="32"/>
        <v>0</v>
      </c>
      <c r="Q1003" s="61"/>
      <c r="R1003" s="61"/>
      <c r="S1003" s="62"/>
      <c r="T1003" s="62"/>
      <c r="U1003" s="62"/>
      <c r="V1003" s="62"/>
      <c r="W1003" s="62"/>
      <c r="X1003" s="63"/>
    </row>
    <row r="1004" spans="1:24" ht="14.4" x14ac:dyDescent="0.2">
      <c r="A1004" s="47" t="s">
        <v>708</v>
      </c>
      <c r="B1004" s="47" t="s">
        <v>766</v>
      </c>
      <c r="C1004" s="74" t="str">
        <f t="shared" si="31"/>
        <v>21375800 PROMOCIÓN DE LAS ARTES</v>
      </c>
      <c r="D1004" s="47" t="s">
        <v>685</v>
      </c>
      <c r="E1004" s="47" t="s">
        <v>328</v>
      </c>
      <c r="F1004" s="47" t="s">
        <v>329</v>
      </c>
      <c r="G1004" s="46">
        <v>2500000</v>
      </c>
      <c r="H1004" s="46">
        <v>2500000</v>
      </c>
      <c r="I1004" s="46">
        <v>2500000</v>
      </c>
      <c r="J1004" s="46">
        <v>0</v>
      </c>
      <c r="K1004" s="46">
        <v>0</v>
      </c>
      <c r="L1004" s="46">
        <v>0</v>
      </c>
      <c r="M1004" s="46">
        <v>2412421.4300000002</v>
      </c>
      <c r="N1004" s="46">
        <v>2412421.4300000002</v>
      </c>
      <c r="O1004" s="46">
        <v>87578.57</v>
      </c>
      <c r="P1004" s="78">
        <f t="shared" si="32"/>
        <v>0.96496857200000008</v>
      </c>
      <c r="Q1004" s="61"/>
      <c r="R1004" s="61"/>
      <c r="S1004" s="62"/>
      <c r="T1004" s="62"/>
      <c r="U1004" s="62"/>
      <c r="V1004" s="62"/>
      <c r="W1004" s="62"/>
      <c r="X1004" s="63"/>
    </row>
    <row r="1005" spans="1:24" ht="14.4" x14ac:dyDescent="0.2">
      <c r="A1005" s="47" t="s">
        <v>708</v>
      </c>
      <c r="B1005" s="47" t="s">
        <v>766</v>
      </c>
      <c r="C1005" s="74" t="str">
        <f t="shared" si="31"/>
        <v>21375800 PROMOCIÓN DE LAS ARTES</v>
      </c>
      <c r="D1005" s="47" t="s">
        <v>685</v>
      </c>
      <c r="E1005" s="47" t="s">
        <v>330</v>
      </c>
      <c r="F1005" s="47" t="s">
        <v>331</v>
      </c>
      <c r="G1005" s="46">
        <v>500000</v>
      </c>
      <c r="H1005" s="46">
        <v>0</v>
      </c>
      <c r="I1005" s="46">
        <v>0</v>
      </c>
      <c r="J1005" s="46">
        <v>0</v>
      </c>
      <c r="K1005" s="46">
        <v>0</v>
      </c>
      <c r="L1005" s="46">
        <v>0</v>
      </c>
      <c r="M1005" s="46">
        <v>0</v>
      </c>
      <c r="N1005" s="46">
        <v>0</v>
      </c>
      <c r="O1005" s="46">
        <v>0</v>
      </c>
      <c r="P1005" s="78">
        <f t="shared" si="32"/>
        <v>0</v>
      </c>
      <c r="Q1005" s="61"/>
      <c r="R1005" s="61"/>
      <c r="S1005" s="62"/>
      <c r="T1005" s="62"/>
      <c r="U1005" s="62"/>
      <c r="V1005" s="62"/>
      <c r="W1005" s="62"/>
      <c r="X1005" s="63"/>
    </row>
    <row r="1006" spans="1:24" ht="14.4" x14ac:dyDescent="0.2">
      <c r="A1006" s="47" t="s">
        <v>708</v>
      </c>
      <c r="B1006" s="47" t="s">
        <v>766</v>
      </c>
      <c r="C1006" s="74" t="str">
        <f t="shared" si="31"/>
        <v>21375800 PROMOCIÓN DE LAS ARTES</v>
      </c>
      <c r="D1006" s="47" t="s">
        <v>685</v>
      </c>
      <c r="E1006" s="47" t="s">
        <v>334</v>
      </c>
      <c r="F1006" s="47" t="s">
        <v>335</v>
      </c>
      <c r="G1006" s="46">
        <v>750000</v>
      </c>
      <c r="H1006" s="46">
        <v>0</v>
      </c>
      <c r="I1006" s="46">
        <v>0</v>
      </c>
      <c r="J1006" s="46">
        <v>0</v>
      </c>
      <c r="K1006" s="46">
        <v>0</v>
      </c>
      <c r="L1006" s="46">
        <v>0</v>
      </c>
      <c r="M1006" s="46">
        <v>0</v>
      </c>
      <c r="N1006" s="46">
        <v>0</v>
      </c>
      <c r="O1006" s="46">
        <v>0</v>
      </c>
      <c r="P1006" s="78">
        <f t="shared" si="32"/>
        <v>0</v>
      </c>
      <c r="Q1006" s="61"/>
      <c r="R1006" s="61"/>
      <c r="S1006" s="62"/>
      <c r="T1006" s="62"/>
      <c r="U1006" s="62"/>
      <c r="V1006" s="62"/>
      <c r="W1006" s="62"/>
      <c r="X1006" s="63"/>
    </row>
    <row r="1007" spans="1:24" ht="14.4" x14ac:dyDescent="0.2">
      <c r="A1007" s="47" t="s">
        <v>708</v>
      </c>
      <c r="B1007" s="47" t="s">
        <v>766</v>
      </c>
      <c r="C1007" s="74" t="str">
        <f t="shared" si="31"/>
        <v>21375800 PROMOCIÓN DE LAS ARTES</v>
      </c>
      <c r="D1007" s="47" t="s">
        <v>685</v>
      </c>
      <c r="E1007" s="47" t="s">
        <v>372</v>
      </c>
      <c r="F1007" s="47" t="s">
        <v>373</v>
      </c>
      <c r="G1007" s="46">
        <v>128830015</v>
      </c>
      <c r="H1007" s="46">
        <v>192550029</v>
      </c>
      <c r="I1007" s="46">
        <v>192550029</v>
      </c>
      <c r="J1007" s="46">
        <v>0</v>
      </c>
      <c r="K1007" s="46">
        <v>0</v>
      </c>
      <c r="L1007" s="46">
        <v>0</v>
      </c>
      <c r="M1007" s="46">
        <v>170899233.94</v>
      </c>
      <c r="N1007" s="46">
        <v>170899233.94</v>
      </c>
      <c r="O1007" s="46">
        <v>21650795.059999999</v>
      </c>
      <c r="P1007" s="78">
        <f t="shared" si="32"/>
        <v>0.88755756011857057</v>
      </c>
      <c r="Q1007" s="61"/>
      <c r="R1007" s="61"/>
      <c r="S1007" s="62"/>
      <c r="T1007" s="62"/>
      <c r="U1007" s="62"/>
      <c r="V1007" s="62"/>
      <c r="W1007" s="62"/>
      <c r="X1007" s="63"/>
    </row>
    <row r="1008" spans="1:24" ht="14.4" x14ac:dyDescent="0.2">
      <c r="A1008" s="47" t="s">
        <v>708</v>
      </c>
      <c r="B1008" s="47" t="s">
        <v>766</v>
      </c>
      <c r="C1008" s="74" t="str">
        <f t="shared" si="31"/>
        <v>21375800 PROMOCIÓN DE LAS ARTES</v>
      </c>
      <c r="D1008" s="47" t="s">
        <v>685</v>
      </c>
      <c r="E1008" s="47" t="s">
        <v>374</v>
      </c>
      <c r="F1008" s="47" t="s">
        <v>375</v>
      </c>
      <c r="G1008" s="46">
        <v>42547515</v>
      </c>
      <c r="H1008" s="46">
        <v>42451463</v>
      </c>
      <c r="I1008" s="46">
        <v>42451463</v>
      </c>
      <c r="J1008" s="46">
        <v>0</v>
      </c>
      <c r="K1008" s="46">
        <v>0</v>
      </c>
      <c r="L1008" s="46">
        <v>0</v>
      </c>
      <c r="M1008" s="46">
        <v>41280640.039999999</v>
      </c>
      <c r="N1008" s="46">
        <v>41280640.039999999</v>
      </c>
      <c r="O1008" s="46">
        <v>1170822.96</v>
      </c>
      <c r="P1008" s="78">
        <f t="shared" si="32"/>
        <v>0.97241972650035635</v>
      </c>
      <c r="Q1008" s="61"/>
      <c r="R1008" s="61"/>
      <c r="S1008" s="62"/>
      <c r="T1008" s="62"/>
      <c r="U1008" s="62"/>
      <c r="V1008" s="62"/>
      <c r="W1008" s="62"/>
      <c r="X1008" s="63"/>
    </row>
    <row r="1009" spans="1:24" ht="14.4" x14ac:dyDescent="0.2">
      <c r="A1009" s="47" t="s">
        <v>708</v>
      </c>
      <c r="B1009" s="47" t="s">
        <v>766</v>
      </c>
      <c r="C1009" s="74" t="str">
        <f t="shared" si="31"/>
        <v>21375800 PROMOCIÓN DE LAS ARTES</v>
      </c>
      <c r="D1009" s="47" t="s">
        <v>685</v>
      </c>
      <c r="E1009" s="47" t="s">
        <v>388</v>
      </c>
      <c r="F1009" s="47" t="s">
        <v>377</v>
      </c>
      <c r="G1009" s="46">
        <v>36703076</v>
      </c>
      <c r="H1009" s="46">
        <v>36620218</v>
      </c>
      <c r="I1009" s="46">
        <v>36620218</v>
      </c>
      <c r="J1009" s="46">
        <v>0</v>
      </c>
      <c r="K1009" s="46">
        <v>0</v>
      </c>
      <c r="L1009" s="46">
        <v>0</v>
      </c>
      <c r="M1009" s="46">
        <v>35573324.350000001</v>
      </c>
      <c r="N1009" s="46">
        <v>35573324.350000001</v>
      </c>
      <c r="O1009" s="46">
        <v>1046893.65</v>
      </c>
      <c r="P1009" s="78">
        <f t="shared" si="32"/>
        <v>0.97141214041926238</v>
      </c>
      <c r="Q1009" s="61"/>
      <c r="R1009" s="61"/>
      <c r="S1009" s="62"/>
      <c r="T1009" s="62"/>
      <c r="U1009" s="62"/>
      <c r="V1009" s="62"/>
      <c r="W1009" s="62"/>
      <c r="X1009" s="63"/>
    </row>
    <row r="1010" spans="1:24" ht="14.4" x14ac:dyDescent="0.2">
      <c r="A1010" s="47" t="s">
        <v>708</v>
      </c>
      <c r="B1010" s="47" t="s">
        <v>766</v>
      </c>
      <c r="C1010" s="74" t="str">
        <f t="shared" si="31"/>
        <v>21375800 PROMOCIÓN DE LAS ARTES</v>
      </c>
      <c r="D1010" s="47" t="s">
        <v>685</v>
      </c>
      <c r="E1010" s="47" t="s">
        <v>409</v>
      </c>
      <c r="F1010" s="47" t="s">
        <v>398</v>
      </c>
      <c r="G1010" s="46">
        <v>5844439</v>
      </c>
      <c r="H1010" s="46">
        <v>5831245</v>
      </c>
      <c r="I1010" s="46">
        <v>5831245</v>
      </c>
      <c r="J1010" s="46">
        <v>0</v>
      </c>
      <c r="K1010" s="46">
        <v>0</v>
      </c>
      <c r="L1010" s="46">
        <v>0</v>
      </c>
      <c r="M1010" s="46">
        <v>5707315.6900000004</v>
      </c>
      <c r="N1010" s="46">
        <v>5707315.6900000004</v>
      </c>
      <c r="O1010" s="46">
        <v>123929.31</v>
      </c>
      <c r="P1010" s="78">
        <f t="shared" si="32"/>
        <v>0.97874736698595244</v>
      </c>
      <c r="Q1010" s="61"/>
      <c r="R1010" s="61"/>
      <c r="S1010" s="62"/>
      <c r="T1010" s="62"/>
      <c r="U1010" s="62"/>
      <c r="V1010" s="62"/>
      <c r="W1010" s="62"/>
      <c r="X1010" s="63"/>
    </row>
    <row r="1011" spans="1:24" ht="14.4" x14ac:dyDescent="0.2">
      <c r="A1011" s="47" t="s">
        <v>708</v>
      </c>
      <c r="B1011" s="47" t="s">
        <v>766</v>
      </c>
      <c r="C1011" s="75" t="str">
        <f t="shared" si="31"/>
        <v>21375800 PROMOCIÓN DE LAS ARTES</v>
      </c>
      <c r="D1011" s="47" t="s">
        <v>685</v>
      </c>
      <c r="E1011" s="47" t="s">
        <v>608</v>
      </c>
      <c r="F1011" s="47" t="s">
        <v>609</v>
      </c>
      <c r="G1011" s="46">
        <v>11500000</v>
      </c>
      <c r="H1011" s="46">
        <v>47500000</v>
      </c>
      <c r="I1011" s="46">
        <v>47500000</v>
      </c>
      <c r="J1011" s="46">
        <v>0</v>
      </c>
      <c r="K1011" s="46">
        <v>0</v>
      </c>
      <c r="L1011" s="46">
        <v>0</v>
      </c>
      <c r="M1011" s="46">
        <v>27683196.920000002</v>
      </c>
      <c r="N1011" s="46">
        <v>27683196.920000002</v>
      </c>
      <c r="O1011" s="46">
        <v>19816803.079999998</v>
      </c>
      <c r="P1011" s="80">
        <f t="shared" si="32"/>
        <v>0.58280414568421057</v>
      </c>
      <c r="Q1011" s="61"/>
      <c r="R1011" s="61"/>
      <c r="S1011" s="62"/>
      <c r="T1011" s="62"/>
      <c r="U1011" s="62"/>
      <c r="V1011" s="62"/>
      <c r="W1011" s="62"/>
      <c r="X1011" s="63"/>
    </row>
    <row r="1012" spans="1:24" ht="14.4" x14ac:dyDescent="0.2">
      <c r="A1012" s="47" t="s">
        <v>708</v>
      </c>
      <c r="B1012" s="47" t="s">
        <v>766</v>
      </c>
      <c r="C1012" s="74" t="str">
        <f t="shared" si="31"/>
        <v>21375800 PROMOCIÓN DE LAS ARTES</v>
      </c>
      <c r="D1012" s="47" t="s">
        <v>685</v>
      </c>
      <c r="E1012" s="47" t="s">
        <v>610</v>
      </c>
      <c r="F1012" s="47" t="s">
        <v>611</v>
      </c>
      <c r="G1012" s="46">
        <v>0</v>
      </c>
      <c r="H1012" s="46">
        <v>27200000</v>
      </c>
      <c r="I1012" s="46">
        <v>27200000</v>
      </c>
      <c r="J1012" s="46">
        <v>0</v>
      </c>
      <c r="K1012" s="46">
        <v>0</v>
      </c>
      <c r="L1012" s="46">
        <v>0</v>
      </c>
      <c r="M1012" s="46">
        <v>7698212.9199999999</v>
      </c>
      <c r="N1012" s="46">
        <v>7698212.9199999999</v>
      </c>
      <c r="O1012" s="46">
        <v>19501787.079999998</v>
      </c>
      <c r="P1012" s="78">
        <f t="shared" si="32"/>
        <v>0.28302253382352943</v>
      </c>
      <c r="Q1012" s="61"/>
      <c r="R1012" s="61"/>
      <c r="S1012" s="62"/>
      <c r="T1012" s="62"/>
      <c r="U1012" s="62"/>
      <c r="V1012" s="62"/>
      <c r="W1012" s="62"/>
      <c r="X1012" s="63"/>
    </row>
    <row r="1013" spans="1:24" ht="14.4" x14ac:dyDescent="0.2">
      <c r="A1013" s="47" t="s">
        <v>708</v>
      </c>
      <c r="B1013" s="47" t="s">
        <v>766</v>
      </c>
      <c r="C1013" s="74" t="str">
        <f t="shared" si="31"/>
        <v>21375800 PROMOCIÓN DE LAS ARTES</v>
      </c>
      <c r="D1013" s="47" t="s">
        <v>685</v>
      </c>
      <c r="E1013" s="47" t="s">
        <v>612</v>
      </c>
      <c r="F1013" s="47" t="s">
        <v>613</v>
      </c>
      <c r="G1013" s="46">
        <v>11500000</v>
      </c>
      <c r="H1013" s="46">
        <v>20300000</v>
      </c>
      <c r="I1013" s="46">
        <v>20300000</v>
      </c>
      <c r="J1013" s="46">
        <v>0</v>
      </c>
      <c r="K1013" s="46">
        <v>0</v>
      </c>
      <c r="L1013" s="46">
        <v>0</v>
      </c>
      <c r="M1013" s="46">
        <v>19984984</v>
      </c>
      <c r="N1013" s="46">
        <v>19984984</v>
      </c>
      <c r="O1013" s="46">
        <v>315016</v>
      </c>
      <c r="P1013" s="78">
        <f t="shared" si="32"/>
        <v>0.98448197044334973</v>
      </c>
      <c r="Q1013" s="61"/>
      <c r="R1013" s="61"/>
      <c r="S1013" s="62"/>
      <c r="T1013" s="62"/>
      <c r="U1013" s="62"/>
      <c r="V1013" s="62"/>
      <c r="W1013" s="62"/>
      <c r="X1013" s="63"/>
    </row>
    <row r="1014" spans="1:24" ht="14.4" x14ac:dyDescent="0.2">
      <c r="A1014" s="47" t="s">
        <v>708</v>
      </c>
      <c r="B1014" s="47" t="s">
        <v>766</v>
      </c>
      <c r="C1014" s="74" t="str">
        <f t="shared" si="31"/>
        <v>21375800 PROMOCIÓN DE LAS ARTES</v>
      </c>
      <c r="D1014" s="47" t="s">
        <v>685</v>
      </c>
      <c r="E1014" s="47" t="s">
        <v>614</v>
      </c>
      <c r="F1014" s="47" t="s">
        <v>615</v>
      </c>
      <c r="G1014" s="46">
        <v>74782500</v>
      </c>
      <c r="H1014" s="46">
        <v>74782500</v>
      </c>
      <c r="I1014" s="46">
        <v>74782500</v>
      </c>
      <c r="J1014" s="46">
        <v>0</v>
      </c>
      <c r="K1014" s="46">
        <v>0</v>
      </c>
      <c r="L1014" s="46">
        <v>0</v>
      </c>
      <c r="M1014" s="46">
        <v>74782500</v>
      </c>
      <c r="N1014" s="46">
        <v>74782500</v>
      </c>
      <c r="O1014" s="46">
        <v>0</v>
      </c>
      <c r="P1014" s="78">
        <f t="shared" si="32"/>
        <v>1</v>
      </c>
      <c r="Q1014" s="61"/>
      <c r="R1014" s="61"/>
      <c r="S1014" s="62"/>
      <c r="T1014" s="62"/>
      <c r="U1014" s="62"/>
      <c r="V1014" s="62"/>
      <c r="W1014" s="62"/>
      <c r="X1014" s="63"/>
    </row>
    <row r="1015" spans="1:24" ht="14.4" x14ac:dyDescent="0.2">
      <c r="A1015" s="47" t="s">
        <v>708</v>
      </c>
      <c r="B1015" s="47" t="s">
        <v>766</v>
      </c>
      <c r="C1015" s="74" t="str">
        <f t="shared" si="31"/>
        <v>21375800 PROMOCIÓN DE LAS ARTES</v>
      </c>
      <c r="D1015" s="47" t="s">
        <v>685</v>
      </c>
      <c r="E1015" s="47" t="s">
        <v>616</v>
      </c>
      <c r="F1015" s="47" t="s">
        <v>617</v>
      </c>
      <c r="G1015" s="46">
        <v>74782500</v>
      </c>
      <c r="H1015" s="46">
        <v>74782500</v>
      </c>
      <c r="I1015" s="46">
        <v>74782500</v>
      </c>
      <c r="J1015" s="46">
        <v>0</v>
      </c>
      <c r="K1015" s="46">
        <v>0</v>
      </c>
      <c r="L1015" s="46">
        <v>0</v>
      </c>
      <c r="M1015" s="46">
        <v>74782500</v>
      </c>
      <c r="N1015" s="46">
        <v>74782500</v>
      </c>
      <c r="O1015" s="46">
        <v>0</v>
      </c>
      <c r="P1015" s="78">
        <f t="shared" si="32"/>
        <v>1</v>
      </c>
      <c r="Q1015" s="61"/>
      <c r="R1015" s="61"/>
      <c r="S1015" s="62"/>
      <c r="T1015" s="62"/>
      <c r="U1015" s="62"/>
      <c r="V1015" s="62"/>
      <c r="W1015" s="62"/>
      <c r="X1015" s="63"/>
    </row>
    <row r="1016" spans="1:24" ht="14.4" x14ac:dyDescent="0.2">
      <c r="A1016" s="47" t="s">
        <v>708</v>
      </c>
      <c r="B1016" s="47" t="s">
        <v>766</v>
      </c>
      <c r="C1016" s="74" t="str">
        <f t="shared" si="31"/>
        <v>21375800 PROMOCIÓN DE LAS ARTES</v>
      </c>
      <c r="D1016" s="47" t="s">
        <v>685</v>
      </c>
      <c r="E1016" s="47" t="s">
        <v>632</v>
      </c>
      <c r="F1016" s="47" t="s">
        <v>633</v>
      </c>
      <c r="G1016" s="46">
        <v>0</v>
      </c>
      <c r="H1016" s="46">
        <v>27816066</v>
      </c>
      <c r="I1016" s="46">
        <v>27816066</v>
      </c>
      <c r="J1016" s="46">
        <v>0</v>
      </c>
      <c r="K1016" s="46">
        <v>0</v>
      </c>
      <c r="L1016" s="46">
        <v>0</v>
      </c>
      <c r="M1016" s="46">
        <v>27152896.98</v>
      </c>
      <c r="N1016" s="46">
        <v>27152896.98</v>
      </c>
      <c r="O1016" s="46">
        <v>663169.02</v>
      </c>
      <c r="P1016" s="79">
        <f t="shared" si="32"/>
        <v>0.97615877744897506</v>
      </c>
      <c r="Q1016" s="61"/>
      <c r="R1016" s="61"/>
      <c r="S1016" s="62"/>
      <c r="T1016" s="62"/>
      <c r="U1016" s="62"/>
      <c r="V1016" s="62"/>
      <c r="W1016" s="62"/>
      <c r="X1016" s="63"/>
    </row>
    <row r="1017" spans="1:24" ht="14.4" x14ac:dyDescent="0.2">
      <c r="A1017" s="47" t="s">
        <v>708</v>
      </c>
      <c r="B1017" s="47" t="s">
        <v>766</v>
      </c>
      <c r="C1017" s="74" t="str">
        <f t="shared" si="31"/>
        <v>21375800 PROMOCIÓN DE LAS ARTES</v>
      </c>
      <c r="D1017" s="47" t="s">
        <v>685</v>
      </c>
      <c r="E1017" s="47" t="s">
        <v>634</v>
      </c>
      <c r="F1017" s="47" t="s">
        <v>635</v>
      </c>
      <c r="G1017" s="46">
        <v>0</v>
      </c>
      <c r="H1017" s="46">
        <v>27816066</v>
      </c>
      <c r="I1017" s="46">
        <v>27816066</v>
      </c>
      <c r="J1017" s="46">
        <v>0</v>
      </c>
      <c r="K1017" s="46">
        <v>0</v>
      </c>
      <c r="L1017" s="46">
        <v>0</v>
      </c>
      <c r="M1017" s="46">
        <v>27152896.98</v>
      </c>
      <c r="N1017" s="46">
        <v>27152896.98</v>
      </c>
      <c r="O1017" s="46">
        <v>663169.02</v>
      </c>
      <c r="P1017" s="78">
        <f t="shared" si="32"/>
        <v>0.97615877744897506</v>
      </c>
      <c r="Q1017" s="61"/>
      <c r="R1017" s="61"/>
      <c r="S1017" s="62"/>
      <c r="T1017" s="62"/>
      <c r="U1017" s="62"/>
      <c r="V1017" s="62"/>
      <c r="W1017" s="62"/>
      <c r="X1017" s="63"/>
    </row>
    <row r="1018" spans="1:24" ht="14.4" x14ac:dyDescent="0.2">
      <c r="A1018" s="47" t="s">
        <v>708</v>
      </c>
      <c r="B1018" s="47" t="s">
        <v>766</v>
      </c>
      <c r="C1018" s="74" t="str">
        <f t="shared" si="31"/>
        <v>21375800 PROMOCIÓN DE LAS ARTES</v>
      </c>
      <c r="D1018" s="47" t="s">
        <v>689</v>
      </c>
      <c r="E1018" s="47" t="s">
        <v>336</v>
      </c>
      <c r="F1018" s="47" t="s">
        <v>337</v>
      </c>
      <c r="G1018" s="46">
        <v>50600000</v>
      </c>
      <c r="H1018" s="46">
        <v>50600000</v>
      </c>
      <c r="I1018" s="46">
        <v>50600000</v>
      </c>
      <c r="J1018" s="46">
        <v>0</v>
      </c>
      <c r="K1018" s="46">
        <v>0</v>
      </c>
      <c r="L1018" s="46">
        <v>0</v>
      </c>
      <c r="M1018" s="46">
        <v>49808616.060000002</v>
      </c>
      <c r="N1018" s="46">
        <v>49808616.060000002</v>
      </c>
      <c r="O1018" s="46">
        <v>791383.94</v>
      </c>
      <c r="P1018" s="78">
        <f t="shared" si="32"/>
        <v>0.98436000118577083</v>
      </c>
      <c r="Q1018" s="61"/>
      <c r="R1018" s="61"/>
      <c r="S1018" s="62"/>
      <c r="T1018" s="62"/>
      <c r="U1018" s="62"/>
      <c r="V1018" s="62"/>
      <c r="W1018" s="62"/>
      <c r="X1018" s="63"/>
    </row>
    <row r="1019" spans="1:24" ht="14.4" x14ac:dyDescent="0.2">
      <c r="A1019" s="47" t="s">
        <v>708</v>
      </c>
      <c r="B1019" s="47" t="s">
        <v>766</v>
      </c>
      <c r="C1019" s="74" t="str">
        <f t="shared" si="31"/>
        <v>21375800 PROMOCIÓN DE LAS ARTES</v>
      </c>
      <c r="D1019" s="47" t="s">
        <v>689</v>
      </c>
      <c r="E1019" s="47" t="s">
        <v>338</v>
      </c>
      <c r="F1019" s="47" t="s">
        <v>339</v>
      </c>
      <c r="G1019" s="46">
        <v>50000000</v>
      </c>
      <c r="H1019" s="46">
        <v>49625000</v>
      </c>
      <c r="I1019" s="46">
        <v>49625000</v>
      </c>
      <c r="J1019" s="46">
        <v>0</v>
      </c>
      <c r="K1019" s="46">
        <v>0</v>
      </c>
      <c r="L1019" s="46">
        <v>0</v>
      </c>
      <c r="M1019" s="46">
        <v>49356535.420000002</v>
      </c>
      <c r="N1019" s="46">
        <v>49356535.420000002</v>
      </c>
      <c r="O1019" s="46">
        <v>268464.58</v>
      </c>
      <c r="P1019" s="78">
        <f t="shared" si="32"/>
        <v>0.99459013440806054</v>
      </c>
      <c r="Q1019" s="61"/>
      <c r="R1019" s="61"/>
      <c r="S1019" s="62"/>
      <c r="T1019" s="62"/>
      <c r="U1019" s="62"/>
      <c r="V1019" s="62"/>
      <c r="W1019" s="62"/>
      <c r="X1019" s="63"/>
    </row>
    <row r="1020" spans="1:24" ht="14.4" x14ac:dyDescent="0.2">
      <c r="A1020" s="47" t="s">
        <v>708</v>
      </c>
      <c r="B1020" s="47" t="s">
        <v>766</v>
      </c>
      <c r="C1020" s="74" t="str">
        <f t="shared" si="31"/>
        <v>21375800 PROMOCIÓN DE LAS ARTES</v>
      </c>
      <c r="D1020" s="47" t="s">
        <v>689</v>
      </c>
      <c r="E1020" s="47" t="s">
        <v>352</v>
      </c>
      <c r="F1020" s="47" t="s">
        <v>353</v>
      </c>
      <c r="G1020" s="46">
        <v>50000000</v>
      </c>
      <c r="H1020" s="46">
        <v>49625000</v>
      </c>
      <c r="I1020" s="46">
        <v>49625000</v>
      </c>
      <c r="J1020" s="46">
        <v>0</v>
      </c>
      <c r="K1020" s="46">
        <v>0</v>
      </c>
      <c r="L1020" s="46">
        <v>0</v>
      </c>
      <c r="M1020" s="46">
        <v>49356535.420000002</v>
      </c>
      <c r="N1020" s="46">
        <v>49356535.420000002</v>
      </c>
      <c r="O1020" s="46">
        <v>268464.58</v>
      </c>
      <c r="P1020" s="78">
        <f t="shared" si="32"/>
        <v>0.99459013440806054</v>
      </c>
      <c r="Q1020" s="61"/>
      <c r="R1020" s="61"/>
      <c r="S1020" s="62"/>
      <c r="T1020" s="62"/>
      <c r="U1020" s="62"/>
      <c r="V1020" s="62"/>
      <c r="W1020" s="62"/>
      <c r="X1020" s="63"/>
    </row>
    <row r="1021" spans="1:24" ht="14.4" x14ac:dyDescent="0.2">
      <c r="A1021" s="47" t="s">
        <v>708</v>
      </c>
      <c r="B1021" s="47" t="s">
        <v>766</v>
      </c>
      <c r="C1021" s="74" t="str">
        <f t="shared" si="31"/>
        <v>21375800 PROMOCIÓN DE LAS ARTES</v>
      </c>
      <c r="D1021" s="47" t="s">
        <v>689</v>
      </c>
      <c r="E1021" s="47" t="s">
        <v>364</v>
      </c>
      <c r="F1021" s="47" t="s">
        <v>365</v>
      </c>
      <c r="G1021" s="46">
        <v>600000</v>
      </c>
      <c r="H1021" s="46">
        <v>975000</v>
      </c>
      <c r="I1021" s="46">
        <v>975000</v>
      </c>
      <c r="J1021" s="46">
        <v>0</v>
      </c>
      <c r="K1021" s="46">
        <v>0</v>
      </c>
      <c r="L1021" s="46">
        <v>0</v>
      </c>
      <c r="M1021" s="46">
        <v>452080.64000000001</v>
      </c>
      <c r="N1021" s="46">
        <v>452080.64000000001</v>
      </c>
      <c r="O1021" s="46">
        <v>522919.36</v>
      </c>
      <c r="P1021" s="78">
        <f t="shared" si="32"/>
        <v>0.46367245128205131</v>
      </c>
      <c r="Q1021" s="61"/>
      <c r="R1021" s="61"/>
      <c r="S1021" s="62"/>
      <c r="T1021" s="62"/>
      <c r="U1021" s="62"/>
      <c r="V1021" s="62"/>
      <c r="W1021" s="62"/>
      <c r="X1021" s="63"/>
    </row>
    <row r="1022" spans="1:24" ht="14.4" x14ac:dyDescent="0.2">
      <c r="A1022" s="47" t="s">
        <v>708</v>
      </c>
      <c r="B1022" s="47" t="s">
        <v>766</v>
      </c>
      <c r="C1022" s="86" t="str">
        <f t="shared" si="31"/>
        <v>21375800 PROMOCIÓN DE LAS ARTES</v>
      </c>
      <c r="D1022" s="47" t="s">
        <v>689</v>
      </c>
      <c r="E1022" s="47" t="s">
        <v>368</v>
      </c>
      <c r="F1022" s="47" t="s">
        <v>369</v>
      </c>
      <c r="G1022" s="46">
        <v>600000</v>
      </c>
      <c r="H1022" s="46">
        <v>975000</v>
      </c>
      <c r="I1022" s="46">
        <v>975000</v>
      </c>
      <c r="J1022" s="46">
        <v>0</v>
      </c>
      <c r="K1022" s="46">
        <v>0</v>
      </c>
      <c r="L1022" s="46">
        <v>0</v>
      </c>
      <c r="M1022" s="46">
        <v>452080.64000000001</v>
      </c>
      <c r="N1022" s="46">
        <v>452080.64000000001</v>
      </c>
      <c r="O1022" s="46">
        <v>522919.36</v>
      </c>
      <c r="P1022" s="87">
        <f t="shared" si="32"/>
        <v>0.46367245128205131</v>
      </c>
      <c r="Q1022" s="61"/>
      <c r="R1022" s="61"/>
      <c r="S1022" s="62"/>
      <c r="T1022" s="62"/>
      <c r="U1022" s="62"/>
      <c r="V1022" s="62"/>
      <c r="W1022" s="62"/>
      <c r="X1022" s="63"/>
    </row>
    <row r="1023" spans="1:24" ht="14.4" x14ac:dyDescent="0.2">
      <c r="A1023" s="100" t="s">
        <v>709</v>
      </c>
      <c r="B1023" s="100" t="s">
        <v>710</v>
      </c>
      <c r="C1023" s="98" t="str">
        <f t="shared" si="31"/>
        <v>21375801 CENTRO NACIONAL DE LA MÚSICA</v>
      </c>
      <c r="D1023" s="100" t="s">
        <v>685</v>
      </c>
      <c r="E1023" s="100" t="s">
        <v>686</v>
      </c>
      <c r="F1023" s="100" t="s">
        <v>686</v>
      </c>
      <c r="G1023" s="101">
        <v>2983156575</v>
      </c>
      <c r="H1023" s="101">
        <v>3025042767</v>
      </c>
      <c r="I1023" s="46">
        <v>3025042767</v>
      </c>
      <c r="J1023" s="46">
        <v>0</v>
      </c>
      <c r="K1023" s="46">
        <v>0</v>
      </c>
      <c r="L1023" s="46">
        <v>0</v>
      </c>
      <c r="M1023" s="101">
        <v>2803654166.1300001</v>
      </c>
      <c r="N1023" s="101">
        <v>2802466003.96</v>
      </c>
      <c r="O1023" s="101">
        <v>221388600.87</v>
      </c>
      <c r="P1023" s="94">
        <f t="shared" si="32"/>
        <v>0.92681472034540668</v>
      </c>
      <c r="Q1023" s="61"/>
      <c r="R1023" s="61"/>
      <c r="S1023" s="62"/>
      <c r="T1023" s="62"/>
      <c r="U1023" s="62"/>
      <c r="V1023" s="62"/>
      <c r="W1023" s="62"/>
      <c r="X1023" s="63"/>
    </row>
    <row r="1024" spans="1:24" ht="14.4" x14ac:dyDescent="0.2">
      <c r="A1024" s="47" t="s">
        <v>709</v>
      </c>
      <c r="B1024" s="47" t="s">
        <v>710</v>
      </c>
      <c r="C1024" s="91" t="str">
        <f t="shared" si="31"/>
        <v>21375801 CENTRO NACIONAL DE LA MÚSICA</v>
      </c>
      <c r="D1024" s="47" t="s">
        <v>685</v>
      </c>
      <c r="E1024" s="47" t="s">
        <v>10</v>
      </c>
      <c r="F1024" s="47" t="s">
        <v>11</v>
      </c>
      <c r="G1024" s="46">
        <v>2458692440</v>
      </c>
      <c r="H1024" s="46">
        <v>2415288248</v>
      </c>
      <c r="I1024" s="46">
        <v>2415288248</v>
      </c>
      <c r="J1024" s="46">
        <v>0</v>
      </c>
      <c r="K1024" s="46">
        <v>0</v>
      </c>
      <c r="L1024" s="46">
        <v>0</v>
      </c>
      <c r="M1024" s="46">
        <v>2282905941.0799999</v>
      </c>
      <c r="N1024" s="46">
        <v>2282905941.0799999</v>
      </c>
      <c r="O1024" s="46">
        <v>132382306.92</v>
      </c>
      <c r="P1024" s="92">
        <f t="shared" si="32"/>
        <v>0.94518985175801673</v>
      </c>
      <c r="Q1024" s="61"/>
      <c r="R1024" s="61"/>
      <c r="S1024" s="62"/>
      <c r="T1024" s="62"/>
      <c r="U1024" s="62"/>
      <c r="V1024" s="62"/>
      <c r="W1024" s="62"/>
      <c r="X1024" s="63"/>
    </row>
    <row r="1025" spans="1:24" ht="14.4" x14ac:dyDescent="0.2">
      <c r="A1025" s="47" t="s">
        <v>709</v>
      </c>
      <c r="B1025" s="47" t="s">
        <v>710</v>
      </c>
      <c r="C1025" s="74" t="str">
        <f t="shared" si="31"/>
        <v>21375801 CENTRO NACIONAL DE LA MÚSICA</v>
      </c>
      <c r="D1025" s="47" t="s">
        <v>685</v>
      </c>
      <c r="E1025" s="47" t="s">
        <v>12</v>
      </c>
      <c r="F1025" s="47" t="s">
        <v>13</v>
      </c>
      <c r="G1025" s="46">
        <v>1217425824</v>
      </c>
      <c r="H1025" s="46">
        <v>1247939506</v>
      </c>
      <c r="I1025" s="46">
        <v>1247939506</v>
      </c>
      <c r="J1025" s="46">
        <v>0</v>
      </c>
      <c r="K1025" s="46">
        <v>0</v>
      </c>
      <c r="L1025" s="46">
        <v>0</v>
      </c>
      <c r="M1025" s="46">
        <v>1159614919.55</v>
      </c>
      <c r="N1025" s="46">
        <v>1159614919.55</v>
      </c>
      <c r="O1025" s="46">
        <v>88324586.450000003</v>
      </c>
      <c r="P1025" s="78">
        <f t="shared" si="32"/>
        <v>0.92922366346658469</v>
      </c>
      <c r="Q1025" s="61"/>
      <c r="R1025" s="61"/>
      <c r="S1025" s="62"/>
      <c r="T1025" s="62"/>
      <c r="U1025" s="62"/>
      <c r="V1025" s="62"/>
      <c r="W1025" s="62"/>
      <c r="X1025" s="63"/>
    </row>
    <row r="1026" spans="1:24" ht="14.4" x14ac:dyDescent="0.2">
      <c r="A1026" s="47" t="s">
        <v>709</v>
      </c>
      <c r="B1026" s="47" t="s">
        <v>710</v>
      </c>
      <c r="C1026" s="74" t="str">
        <f t="shared" si="31"/>
        <v>21375801 CENTRO NACIONAL DE LA MÚSICA</v>
      </c>
      <c r="D1026" s="47" t="s">
        <v>685</v>
      </c>
      <c r="E1026" s="47" t="s">
        <v>14</v>
      </c>
      <c r="F1026" s="47" t="s">
        <v>15</v>
      </c>
      <c r="G1026" s="46">
        <v>1185425824</v>
      </c>
      <c r="H1026" s="46">
        <v>1224939506</v>
      </c>
      <c r="I1026" s="46">
        <v>1224939506</v>
      </c>
      <c r="J1026" s="46">
        <v>0</v>
      </c>
      <c r="K1026" s="46">
        <v>0</v>
      </c>
      <c r="L1026" s="46">
        <v>0</v>
      </c>
      <c r="M1026" s="46">
        <v>1156917479.55</v>
      </c>
      <c r="N1026" s="46">
        <v>1156917479.55</v>
      </c>
      <c r="O1026" s="46">
        <v>68022026.450000003</v>
      </c>
      <c r="P1026" s="78">
        <f t="shared" si="32"/>
        <v>0.94446907286701554</v>
      </c>
      <c r="Q1026" s="61"/>
      <c r="R1026" s="61"/>
      <c r="S1026" s="62"/>
      <c r="T1026" s="62"/>
      <c r="U1026" s="62"/>
      <c r="V1026" s="62"/>
      <c r="W1026" s="62"/>
      <c r="X1026" s="63"/>
    </row>
    <row r="1027" spans="1:24" ht="14.4" x14ac:dyDescent="0.2">
      <c r="A1027" s="47" t="s">
        <v>709</v>
      </c>
      <c r="B1027" s="47" t="s">
        <v>710</v>
      </c>
      <c r="C1027" s="74" t="str">
        <f t="shared" si="31"/>
        <v>21375801 CENTRO NACIONAL DE LA MÚSICA</v>
      </c>
      <c r="D1027" s="47" t="s">
        <v>685</v>
      </c>
      <c r="E1027" s="47" t="s">
        <v>18</v>
      </c>
      <c r="F1027" s="47" t="s">
        <v>19</v>
      </c>
      <c r="G1027" s="46">
        <v>32000000</v>
      </c>
      <c r="H1027" s="46">
        <v>23000000</v>
      </c>
      <c r="I1027" s="46">
        <v>23000000</v>
      </c>
      <c r="J1027" s="46">
        <v>0</v>
      </c>
      <c r="K1027" s="46">
        <v>0</v>
      </c>
      <c r="L1027" s="46">
        <v>0</v>
      </c>
      <c r="M1027" s="46">
        <v>2697440</v>
      </c>
      <c r="N1027" s="46">
        <v>2697440</v>
      </c>
      <c r="O1027" s="46">
        <v>20302560</v>
      </c>
      <c r="P1027" s="78">
        <f t="shared" si="32"/>
        <v>0.11728</v>
      </c>
      <c r="Q1027" s="61"/>
      <c r="R1027" s="61"/>
      <c r="S1027" s="62"/>
      <c r="T1027" s="62"/>
      <c r="U1027" s="62"/>
      <c r="V1027" s="62"/>
      <c r="W1027" s="62"/>
      <c r="X1027" s="63"/>
    </row>
    <row r="1028" spans="1:24" ht="14.4" x14ac:dyDescent="0.2">
      <c r="A1028" s="47" t="s">
        <v>709</v>
      </c>
      <c r="B1028" s="47" t="s">
        <v>710</v>
      </c>
      <c r="C1028" s="74" t="str">
        <f t="shared" si="31"/>
        <v>21375801 CENTRO NACIONAL DE LA MÚSICA</v>
      </c>
      <c r="D1028" s="47" t="s">
        <v>685</v>
      </c>
      <c r="E1028" s="47" t="s">
        <v>20</v>
      </c>
      <c r="F1028" s="47" t="s">
        <v>21</v>
      </c>
      <c r="G1028" s="46">
        <v>10100000</v>
      </c>
      <c r="H1028" s="46">
        <v>10432124</v>
      </c>
      <c r="I1028" s="46">
        <v>10432124</v>
      </c>
      <c r="J1028" s="46">
        <v>0</v>
      </c>
      <c r="K1028" s="46">
        <v>0</v>
      </c>
      <c r="L1028" s="46">
        <v>0</v>
      </c>
      <c r="M1028" s="46">
        <v>10420002.449999999</v>
      </c>
      <c r="N1028" s="46">
        <v>10420002.449999999</v>
      </c>
      <c r="O1028" s="46">
        <v>12121.55</v>
      </c>
      <c r="P1028" s="78">
        <f t="shared" si="32"/>
        <v>0.99883805541421855</v>
      </c>
      <c r="Q1028" s="61"/>
      <c r="R1028" s="61"/>
      <c r="S1028" s="62"/>
      <c r="T1028" s="62"/>
      <c r="U1028" s="62"/>
      <c r="V1028" s="62"/>
      <c r="W1028" s="62"/>
      <c r="X1028" s="63"/>
    </row>
    <row r="1029" spans="1:24" ht="14.4" x14ac:dyDescent="0.2">
      <c r="A1029" s="47" t="s">
        <v>709</v>
      </c>
      <c r="B1029" s="47" t="s">
        <v>710</v>
      </c>
      <c r="C1029" s="74" t="str">
        <f t="shared" si="31"/>
        <v>21375801 CENTRO NACIONAL DE LA MÚSICA</v>
      </c>
      <c r="D1029" s="47" t="s">
        <v>685</v>
      </c>
      <c r="E1029" s="47" t="s">
        <v>22</v>
      </c>
      <c r="F1029" s="47" t="s">
        <v>23</v>
      </c>
      <c r="G1029" s="46">
        <v>10100000</v>
      </c>
      <c r="H1029" s="46">
        <v>10432124</v>
      </c>
      <c r="I1029" s="46">
        <v>10432124</v>
      </c>
      <c r="J1029" s="46">
        <v>0</v>
      </c>
      <c r="K1029" s="46">
        <v>0</v>
      </c>
      <c r="L1029" s="46">
        <v>0</v>
      </c>
      <c r="M1029" s="46">
        <v>10420002.449999999</v>
      </c>
      <c r="N1029" s="46">
        <v>10420002.449999999</v>
      </c>
      <c r="O1029" s="46">
        <v>12121.55</v>
      </c>
      <c r="P1029" s="78">
        <f t="shared" si="32"/>
        <v>0.99883805541421855</v>
      </c>
      <c r="Q1029" s="61"/>
      <c r="R1029" s="61"/>
      <c r="S1029" s="62"/>
      <c r="T1029" s="62"/>
      <c r="U1029" s="62"/>
      <c r="V1029" s="62"/>
      <c r="W1029" s="62"/>
      <c r="X1029" s="63"/>
    </row>
    <row r="1030" spans="1:24" ht="14.4" x14ac:dyDescent="0.2">
      <c r="A1030" s="47" t="s">
        <v>709</v>
      </c>
      <c r="B1030" s="47" t="s">
        <v>710</v>
      </c>
      <c r="C1030" s="74" t="str">
        <f t="shared" ref="C1030:C1093" si="33">+CONCATENATE(A1030," ",B1030)</f>
        <v>21375801 CENTRO NACIONAL DE LA MÚSICA</v>
      </c>
      <c r="D1030" s="47" t="s">
        <v>685</v>
      </c>
      <c r="E1030" s="47" t="s">
        <v>26</v>
      </c>
      <c r="F1030" s="47" t="s">
        <v>27</v>
      </c>
      <c r="G1030" s="46">
        <v>844862950</v>
      </c>
      <c r="H1030" s="46">
        <v>774763003</v>
      </c>
      <c r="I1030" s="46">
        <v>774763003</v>
      </c>
      <c r="J1030" s="46">
        <v>0</v>
      </c>
      <c r="K1030" s="46">
        <v>0</v>
      </c>
      <c r="L1030" s="46">
        <v>0</v>
      </c>
      <c r="M1030" s="46">
        <v>748346572.69000006</v>
      </c>
      <c r="N1030" s="46">
        <v>748346572.69000006</v>
      </c>
      <c r="O1030" s="46">
        <v>26416430.309999999</v>
      </c>
      <c r="P1030" s="78">
        <f t="shared" ref="P1030:P1093" si="34">+IFERROR(M1030/H1030,0)</f>
        <v>0.96590385678238178</v>
      </c>
      <c r="Q1030" s="61"/>
      <c r="R1030" s="61"/>
      <c r="S1030" s="62"/>
      <c r="T1030" s="62"/>
      <c r="U1030" s="62"/>
      <c r="V1030" s="62"/>
      <c r="W1030" s="62"/>
      <c r="X1030" s="63"/>
    </row>
    <row r="1031" spans="1:24" ht="14.4" x14ac:dyDescent="0.2">
      <c r="A1031" s="47" t="s">
        <v>709</v>
      </c>
      <c r="B1031" s="47" t="s">
        <v>710</v>
      </c>
      <c r="C1031" s="74" t="str">
        <f t="shared" si="33"/>
        <v>21375801 CENTRO NACIONAL DE LA MÚSICA</v>
      </c>
      <c r="D1031" s="47" t="s">
        <v>685</v>
      </c>
      <c r="E1031" s="47" t="s">
        <v>28</v>
      </c>
      <c r="F1031" s="47" t="s">
        <v>29</v>
      </c>
      <c r="G1031" s="46">
        <v>320900000</v>
      </c>
      <c r="H1031" s="46">
        <v>310451412</v>
      </c>
      <c r="I1031" s="46">
        <v>310451412</v>
      </c>
      <c r="J1031" s="46">
        <v>0</v>
      </c>
      <c r="K1031" s="46">
        <v>0</v>
      </c>
      <c r="L1031" s="46">
        <v>0</v>
      </c>
      <c r="M1031" s="46">
        <v>303577301.35000002</v>
      </c>
      <c r="N1031" s="46">
        <v>303577301.35000002</v>
      </c>
      <c r="O1031" s="46">
        <v>6874110.6500000004</v>
      </c>
      <c r="P1031" s="78">
        <f t="shared" si="34"/>
        <v>0.97785769243014431</v>
      </c>
      <c r="Q1031" s="61"/>
      <c r="R1031" s="61"/>
      <c r="S1031" s="62"/>
      <c r="T1031" s="62"/>
      <c r="U1031" s="62"/>
      <c r="V1031" s="62"/>
      <c r="W1031" s="62"/>
      <c r="X1031" s="63"/>
    </row>
    <row r="1032" spans="1:24" ht="14.4" x14ac:dyDescent="0.2">
      <c r="A1032" s="47" t="s">
        <v>709</v>
      </c>
      <c r="B1032" s="47" t="s">
        <v>710</v>
      </c>
      <c r="C1032" s="74" t="str">
        <f t="shared" si="33"/>
        <v>21375801 CENTRO NACIONAL DE LA MÚSICA</v>
      </c>
      <c r="D1032" s="47" t="s">
        <v>685</v>
      </c>
      <c r="E1032" s="47" t="s">
        <v>30</v>
      </c>
      <c r="F1032" s="47" t="s">
        <v>31</v>
      </c>
      <c r="G1032" s="46">
        <v>82727670</v>
      </c>
      <c r="H1032" s="46">
        <v>85727670</v>
      </c>
      <c r="I1032" s="46">
        <v>85727670</v>
      </c>
      <c r="J1032" s="46">
        <v>0</v>
      </c>
      <c r="K1032" s="46">
        <v>0</v>
      </c>
      <c r="L1032" s="46">
        <v>0</v>
      </c>
      <c r="M1032" s="46">
        <v>80875267.049999997</v>
      </c>
      <c r="N1032" s="46">
        <v>80875267.049999997</v>
      </c>
      <c r="O1032" s="46">
        <v>4852402.95</v>
      </c>
      <c r="P1032" s="78">
        <f t="shared" si="34"/>
        <v>0.94339747073494473</v>
      </c>
      <c r="Q1032" s="61"/>
      <c r="R1032" s="61"/>
      <c r="S1032" s="62"/>
      <c r="T1032" s="62"/>
      <c r="U1032" s="62"/>
      <c r="V1032" s="62"/>
      <c r="W1032" s="62"/>
      <c r="X1032" s="63"/>
    </row>
    <row r="1033" spans="1:24" ht="14.4" x14ac:dyDescent="0.2">
      <c r="A1033" s="47" t="s">
        <v>709</v>
      </c>
      <c r="B1033" s="47" t="s">
        <v>710</v>
      </c>
      <c r="C1033" s="74" t="str">
        <f t="shared" si="33"/>
        <v>21375801 CENTRO NACIONAL DE LA MÚSICA</v>
      </c>
      <c r="D1033" s="47" t="s">
        <v>685</v>
      </c>
      <c r="E1033" s="47" t="s">
        <v>32</v>
      </c>
      <c r="F1033" s="47" t="s">
        <v>33</v>
      </c>
      <c r="G1033" s="46">
        <v>159304558</v>
      </c>
      <c r="H1033" s="46">
        <v>158053459</v>
      </c>
      <c r="I1033" s="46">
        <v>158053459</v>
      </c>
      <c r="J1033" s="46">
        <v>0</v>
      </c>
      <c r="K1033" s="46">
        <v>0</v>
      </c>
      <c r="L1033" s="46">
        <v>0</v>
      </c>
      <c r="M1033" s="46">
        <v>147312352.77000001</v>
      </c>
      <c r="N1033" s="46">
        <v>147312352.77000001</v>
      </c>
      <c r="O1033" s="46">
        <v>10741106.23</v>
      </c>
      <c r="P1033" s="78">
        <f t="shared" si="34"/>
        <v>0.9320413086941679</v>
      </c>
      <c r="Q1033" s="61"/>
      <c r="R1033" s="61"/>
      <c r="S1033" s="62"/>
      <c r="T1033" s="62"/>
      <c r="U1033" s="62"/>
      <c r="V1033" s="62"/>
      <c r="W1033" s="62"/>
      <c r="X1033" s="63"/>
    </row>
    <row r="1034" spans="1:24" ht="14.4" x14ac:dyDescent="0.2">
      <c r="A1034" s="47" t="s">
        <v>709</v>
      </c>
      <c r="B1034" s="47" t="s">
        <v>710</v>
      </c>
      <c r="C1034" s="74" t="str">
        <f t="shared" si="33"/>
        <v>21375801 CENTRO NACIONAL DE LA MÚSICA</v>
      </c>
      <c r="D1034" s="47" t="s">
        <v>685</v>
      </c>
      <c r="E1034" s="47" t="s">
        <v>34</v>
      </c>
      <c r="F1034" s="47" t="s">
        <v>35</v>
      </c>
      <c r="G1034" s="46">
        <v>188230722</v>
      </c>
      <c r="H1034" s="46">
        <v>126530462</v>
      </c>
      <c r="I1034" s="46">
        <v>126530462</v>
      </c>
      <c r="J1034" s="46">
        <v>0</v>
      </c>
      <c r="K1034" s="46">
        <v>0</v>
      </c>
      <c r="L1034" s="46">
        <v>0</v>
      </c>
      <c r="M1034" s="46">
        <v>124953623.64</v>
      </c>
      <c r="N1034" s="46">
        <v>124953623.64</v>
      </c>
      <c r="O1034" s="46">
        <v>1576838.36</v>
      </c>
      <c r="P1034" s="78">
        <f t="shared" si="34"/>
        <v>0.98753787558287742</v>
      </c>
      <c r="Q1034" s="61"/>
      <c r="R1034" s="61"/>
      <c r="S1034" s="62"/>
      <c r="T1034" s="62"/>
      <c r="U1034" s="62"/>
      <c r="V1034" s="62"/>
      <c r="W1034" s="62"/>
      <c r="X1034" s="63"/>
    </row>
    <row r="1035" spans="1:24" ht="14.4" x14ac:dyDescent="0.2">
      <c r="A1035" s="47" t="s">
        <v>709</v>
      </c>
      <c r="B1035" s="47" t="s">
        <v>710</v>
      </c>
      <c r="C1035" s="74" t="str">
        <f t="shared" si="33"/>
        <v>21375801 CENTRO NACIONAL DE LA MÚSICA</v>
      </c>
      <c r="D1035" s="47" t="s">
        <v>685</v>
      </c>
      <c r="E1035" s="47" t="s">
        <v>36</v>
      </c>
      <c r="F1035" s="47" t="s">
        <v>37</v>
      </c>
      <c r="G1035" s="46">
        <v>93700000</v>
      </c>
      <c r="H1035" s="46">
        <v>94000000</v>
      </c>
      <c r="I1035" s="46">
        <v>94000000</v>
      </c>
      <c r="J1035" s="46">
        <v>0</v>
      </c>
      <c r="K1035" s="46">
        <v>0</v>
      </c>
      <c r="L1035" s="46">
        <v>0</v>
      </c>
      <c r="M1035" s="46">
        <v>91628027.879999995</v>
      </c>
      <c r="N1035" s="46">
        <v>91628027.879999995</v>
      </c>
      <c r="O1035" s="46">
        <v>2371972.12</v>
      </c>
      <c r="P1035" s="78">
        <f t="shared" si="34"/>
        <v>0.97476625404255313</v>
      </c>
      <c r="Q1035" s="61"/>
      <c r="R1035" s="61"/>
      <c r="S1035" s="62"/>
      <c r="T1035" s="62"/>
      <c r="U1035" s="62"/>
      <c r="V1035" s="62"/>
      <c r="W1035" s="62"/>
      <c r="X1035" s="63"/>
    </row>
    <row r="1036" spans="1:24" ht="14.4" x14ac:dyDescent="0.2">
      <c r="A1036" s="47" t="s">
        <v>709</v>
      </c>
      <c r="B1036" s="47" t="s">
        <v>710</v>
      </c>
      <c r="C1036" s="74" t="str">
        <f t="shared" si="33"/>
        <v>21375801 CENTRO NACIONAL DE LA MÚSICA</v>
      </c>
      <c r="D1036" s="47" t="s">
        <v>685</v>
      </c>
      <c r="E1036" s="47" t="s">
        <v>38</v>
      </c>
      <c r="F1036" s="47" t="s">
        <v>39</v>
      </c>
      <c r="G1036" s="46">
        <v>186525711</v>
      </c>
      <c r="H1036" s="46">
        <v>184468619</v>
      </c>
      <c r="I1036" s="46">
        <v>184468619</v>
      </c>
      <c r="J1036" s="46">
        <v>0</v>
      </c>
      <c r="K1036" s="46">
        <v>0</v>
      </c>
      <c r="L1036" s="46">
        <v>0</v>
      </c>
      <c r="M1036" s="46">
        <v>177617389</v>
      </c>
      <c r="N1036" s="46">
        <v>177617389</v>
      </c>
      <c r="O1036" s="46">
        <v>6851230</v>
      </c>
      <c r="P1036" s="78">
        <f t="shared" si="34"/>
        <v>0.96285964497842313</v>
      </c>
      <c r="Q1036" s="61"/>
      <c r="R1036" s="61"/>
      <c r="S1036" s="62"/>
      <c r="T1036" s="62"/>
      <c r="U1036" s="62"/>
      <c r="V1036" s="62"/>
      <c r="W1036" s="62"/>
      <c r="X1036" s="63"/>
    </row>
    <row r="1037" spans="1:24" ht="14.4" x14ac:dyDescent="0.2">
      <c r="A1037" s="47" t="s">
        <v>709</v>
      </c>
      <c r="B1037" s="47" t="s">
        <v>710</v>
      </c>
      <c r="C1037" s="74" t="str">
        <f t="shared" si="33"/>
        <v>21375801 CENTRO NACIONAL DE LA MÚSICA</v>
      </c>
      <c r="D1037" s="47" t="s">
        <v>685</v>
      </c>
      <c r="E1037" s="47" t="s">
        <v>53</v>
      </c>
      <c r="F1037" s="47" t="s">
        <v>41</v>
      </c>
      <c r="G1037" s="46">
        <v>176960290</v>
      </c>
      <c r="H1037" s="46">
        <v>175008690</v>
      </c>
      <c r="I1037" s="46">
        <v>175008690</v>
      </c>
      <c r="J1037" s="46">
        <v>0</v>
      </c>
      <c r="K1037" s="46">
        <v>0</v>
      </c>
      <c r="L1037" s="46">
        <v>0</v>
      </c>
      <c r="M1037" s="46">
        <v>168481568</v>
      </c>
      <c r="N1037" s="46">
        <v>168481568</v>
      </c>
      <c r="O1037" s="46">
        <v>6527122</v>
      </c>
      <c r="P1037" s="78">
        <f t="shared" si="34"/>
        <v>0.96270401201220346</v>
      </c>
      <c r="Q1037" s="61"/>
      <c r="R1037" s="61"/>
      <c r="S1037" s="62"/>
      <c r="T1037" s="62"/>
      <c r="U1037" s="62"/>
      <c r="V1037" s="62"/>
      <c r="W1037" s="62"/>
      <c r="X1037" s="63"/>
    </row>
    <row r="1038" spans="1:24" ht="14.4" x14ac:dyDescent="0.2">
      <c r="A1038" s="47" t="s">
        <v>709</v>
      </c>
      <c r="B1038" s="47" t="s">
        <v>710</v>
      </c>
      <c r="C1038" s="74" t="str">
        <f t="shared" si="33"/>
        <v>21375801 CENTRO NACIONAL DE LA MÚSICA</v>
      </c>
      <c r="D1038" s="47" t="s">
        <v>685</v>
      </c>
      <c r="E1038" s="47" t="s">
        <v>74</v>
      </c>
      <c r="F1038" s="47" t="s">
        <v>62</v>
      </c>
      <c r="G1038" s="46">
        <v>9565421</v>
      </c>
      <c r="H1038" s="46">
        <v>9459929</v>
      </c>
      <c r="I1038" s="46">
        <v>9459929</v>
      </c>
      <c r="J1038" s="46">
        <v>0</v>
      </c>
      <c r="K1038" s="46">
        <v>0</v>
      </c>
      <c r="L1038" s="46">
        <v>0</v>
      </c>
      <c r="M1038" s="46">
        <v>9135821</v>
      </c>
      <c r="N1038" s="46">
        <v>9135821</v>
      </c>
      <c r="O1038" s="46">
        <v>324108</v>
      </c>
      <c r="P1038" s="78">
        <f t="shared" si="34"/>
        <v>0.96573885491106748</v>
      </c>
      <c r="Q1038" s="61"/>
      <c r="R1038" s="61"/>
      <c r="S1038" s="62"/>
      <c r="T1038" s="62"/>
      <c r="U1038" s="62"/>
      <c r="V1038" s="62"/>
      <c r="W1038" s="62"/>
      <c r="X1038" s="63"/>
    </row>
    <row r="1039" spans="1:24" ht="14.4" x14ac:dyDescent="0.2">
      <c r="A1039" s="47" t="s">
        <v>709</v>
      </c>
      <c r="B1039" s="47" t="s">
        <v>710</v>
      </c>
      <c r="C1039" s="74" t="str">
        <f t="shared" si="33"/>
        <v>21375801 CENTRO NACIONAL DE LA MÚSICA</v>
      </c>
      <c r="D1039" s="47" t="s">
        <v>685</v>
      </c>
      <c r="E1039" s="47" t="s">
        <v>83</v>
      </c>
      <c r="F1039" s="47" t="s">
        <v>84</v>
      </c>
      <c r="G1039" s="46">
        <v>199777955</v>
      </c>
      <c r="H1039" s="46">
        <v>197684996</v>
      </c>
      <c r="I1039" s="46">
        <v>197684996</v>
      </c>
      <c r="J1039" s="46">
        <v>0</v>
      </c>
      <c r="K1039" s="46">
        <v>0</v>
      </c>
      <c r="L1039" s="46">
        <v>0</v>
      </c>
      <c r="M1039" s="46">
        <v>186907057.38999999</v>
      </c>
      <c r="N1039" s="46">
        <v>186907057.38999999</v>
      </c>
      <c r="O1039" s="46">
        <v>10777938.609999999</v>
      </c>
      <c r="P1039" s="78">
        <f t="shared" si="34"/>
        <v>0.94547922792279082</v>
      </c>
      <c r="Q1039" s="61"/>
      <c r="R1039" s="61"/>
      <c r="S1039" s="62"/>
      <c r="T1039" s="62"/>
      <c r="U1039" s="62"/>
      <c r="V1039" s="62"/>
      <c r="W1039" s="62"/>
      <c r="X1039" s="63"/>
    </row>
    <row r="1040" spans="1:24" ht="14.4" x14ac:dyDescent="0.2">
      <c r="A1040" s="47" t="s">
        <v>709</v>
      </c>
      <c r="B1040" s="47" t="s">
        <v>710</v>
      </c>
      <c r="C1040" s="74" t="str">
        <f t="shared" si="33"/>
        <v>21375801 CENTRO NACIONAL DE LA MÚSICA</v>
      </c>
      <c r="D1040" s="47" t="s">
        <v>685</v>
      </c>
      <c r="E1040" s="47" t="s">
        <v>98</v>
      </c>
      <c r="F1040" s="47" t="s">
        <v>86</v>
      </c>
      <c r="G1040" s="46">
        <v>103689165</v>
      </c>
      <c r="H1040" s="46">
        <v>102545633</v>
      </c>
      <c r="I1040" s="46">
        <v>102545633</v>
      </c>
      <c r="J1040" s="46">
        <v>0</v>
      </c>
      <c r="K1040" s="46">
        <v>0</v>
      </c>
      <c r="L1040" s="46">
        <v>0</v>
      </c>
      <c r="M1040" s="46">
        <v>98621772</v>
      </c>
      <c r="N1040" s="46">
        <v>98621772</v>
      </c>
      <c r="O1040" s="46">
        <v>3923861</v>
      </c>
      <c r="P1040" s="78">
        <f t="shared" si="34"/>
        <v>0.96173546463943516</v>
      </c>
      <c r="Q1040" s="61"/>
      <c r="R1040" s="61"/>
      <c r="S1040" s="62"/>
      <c r="T1040" s="62"/>
      <c r="U1040" s="62"/>
      <c r="V1040" s="62"/>
      <c r="W1040" s="62"/>
      <c r="X1040" s="63"/>
    </row>
    <row r="1041" spans="1:24" ht="14.4" x14ac:dyDescent="0.2">
      <c r="A1041" s="47" t="s">
        <v>709</v>
      </c>
      <c r="B1041" s="47" t="s">
        <v>710</v>
      </c>
      <c r="C1041" s="74" t="str">
        <f t="shared" si="33"/>
        <v>21375801 CENTRO NACIONAL DE LA MÚSICA</v>
      </c>
      <c r="D1041" s="47" t="s">
        <v>685</v>
      </c>
      <c r="E1041" s="47" t="s">
        <v>119</v>
      </c>
      <c r="F1041" s="47" t="s">
        <v>107</v>
      </c>
      <c r="G1041" s="46">
        <v>57392527</v>
      </c>
      <c r="H1041" s="46">
        <v>56759576</v>
      </c>
      <c r="I1041" s="46">
        <v>56759576</v>
      </c>
      <c r="J1041" s="46">
        <v>0</v>
      </c>
      <c r="K1041" s="46">
        <v>0</v>
      </c>
      <c r="L1041" s="46">
        <v>0</v>
      </c>
      <c r="M1041" s="46">
        <v>54478188</v>
      </c>
      <c r="N1041" s="46">
        <v>54478188</v>
      </c>
      <c r="O1041" s="46">
        <v>2281388</v>
      </c>
      <c r="P1041" s="78">
        <f t="shared" si="34"/>
        <v>0.95980611271655725</v>
      </c>
      <c r="Q1041" s="61"/>
      <c r="R1041" s="61"/>
      <c r="S1041" s="62"/>
      <c r="T1041" s="62"/>
      <c r="U1041" s="62"/>
      <c r="V1041" s="62"/>
      <c r="W1041" s="62"/>
      <c r="X1041" s="63"/>
    </row>
    <row r="1042" spans="1:24" ht="14.4" x14ac:dyDescent="0.2">
      <c r="A1042" s="47" t="s">
        <v>709</v>
      </c>
      <c r="B1042" s="47" t="s">
        <v>710</v>
      </c>
      <c r="C1042" s="74" t="str">
        <f t="shared" si="33"/>
        <v>21375801 CENTRO NACIONAL DE LA MÚSICA</v>
      </c>
      <c r="D1042" s="47" t="s">
        <v>685</v>
      </c>
      <c r="E1042" s="47" t="s">
        <v>140</v>
      </c>
      <c r="F1042" s="47" t="s">
        <v>128</v>
      </c>
      <c r="G1042" s="46">
        <v>28696263</v>
      </c>
      <c r="H1042" s="46">
        <v>28379787</v>
      </c>
      <c r="I1042" s="46">
        <v>28379787</v>
      </c>
      <c r="J1042" s="46">
        <v>0</v>
      </c>
      <c r="K1042" s="46">
        <v>0</v>
      </c>
      <c r="L1042" s="46">
        <v>0</v>
      </c>
      <c r="M1042" s="46">
        <v>27421729</v>
      </c>
      <c r="N1042" s="46">
        <v>27421729</v>
      </c>
      <c r="O1042" s="46">
        <v>958058</v>
      </c>
      <c r="P1042" s="78">
        <f t="shared" si="34"/>
        <v>0.96624153662605006</v>
      </c>
      <c r="Q1042" s="61"/>
      <c r="R1042" s="61"/>
      <c r="S1042" s="62"/>
      <c r="T1042" s="62"/>
      <c r="U1042" s="62"/>
      <c r="V1042" s="62"/>
      <c r="W1042" s="62"/>
      <c r="X1042" s="63"/>
    </row>
    <row r="1043" spans="1:24" ht="14.4" x14ac:dyDescent="0.2">
      <c r="A1043" s="47" t="s">
        <v>709</v>
      </c>
      <c r="B1043" s="47" t="s">
        <v>710</v>
      </c>
      <c r="C1043" s="74" t="str">
        <f t="shared" si="33"/>
        <v>21375801 CENTRO NACIONAL DE LA MÚSICA</v>
      </c>
      <c r="D1043" s="47" t="s">
        <v>685</v>
      </c>
      <c r="E1043" s="47" t="s">
        <v>156</v>
      </c>
      <c r="F1043" s="47" t="s">
        <v>149</v>
      </c>
      <c r="G1043" s="46">
        <v>10000000</v>
      </c>
      <c r="H1043" s="46">
        <v>10000000</v>
      </c>
      <c r="I1043" s="46">
        <v>10000000</v>
      </c>
      <c r="J1043" s="46">
        <v>0</v>
      </c>
      <c r="K1043" s="46">
        <v>0</v>
      </c>
      <c r="L1043" s="46">
        <v>0</v>
      </c>
      <c r="M1043" s="46">
        <v>6385368.3899999997</v>
      </c>
      <c r="N1043" s="46">
        <v>6385368.3899999997</v>
      </c>
      <c r="O1043" s="46">
        <v>3614631.61</v>
      </c>
      <c r="P1043" s="78">
        <f t="shared" si="34"/>
        <v>0.63853683899999991</v>
      </c>
      <c r="Q1043" s="61"/>
      <c r="R1043" s="61"/>
      <c r="S1043" s="62"/>
      <c r="T1043" s="62"/>
      <c r="U1043" s="62"/>
      <c r="V1043" s="62"/>
      <c r="W1043" s="62"/>
      <c r="X1043" s="63"/>
    </row>
    <row r="1044" spans="1:24" ht="14.4" x14ac:dyDescent="0.2">
      <c r="A1044" s="47" t="s">
        <v>709</v>
      </c>
      <c r="B1044" s="47" t="s">
        <v>710</v>
      </c>
      <c r="C1044" s="74" t="str">
        <f t="shared" si="33"/>
        <v>21375801 CENTRO NACIONAL DE LA MÚSICA</v>
      </c>
      <c r="D1044" s="47" t="s">
        <v>685</v>
      </c>
      <c r="E1044" s="47" t="s">
        <v>166</v>
      </c>
      <c r="F1044" s="47" t="s">
        <v>167</v>
      </c>
      <c r="G1044" s="46">
        <v>369354401</v>
      </c>
      <c r="H1044" s="46">
        <v>448186377</v>
      </c>
      <c r="I1044" s="46">
        <v>448186377</v>
      </c>
      <c r="J1044" s="46">
        <v>0</v>
      </c>
      <c r="K1044" s="46">
        <v>0</v>
      </c>
      <c r="L1044" s="46">
        <v>0</v>
      </c>
      <c r="M1044" s="46">
        <v>398861819.33999997</v>
      </c>
      <c r="N1044" s="46">
        <v>398861819.33999997</v>
      </c>
      <c r="O1044" s="46">
        <v>49324557.659999996</v>
      </c>
      <c r="P1044" s="78">
        <f t="shared" si="34"/>
        <v>0.88994632547700125</v>
      </c>
      <c r="Q1044" s="61"/>
      <c r="R1044" s="61"/>
      <c r="S1044" s="62"/>
      <c r="T1044" s="62"/>
      <c r="U1044" s="62"/>
      <c r="V1044" s="62"/>
      <c r="W1044" s="62"/>
      <c r="X1044" s="63"/>
    </row>
    <row r="1045" spans="1:24" ht="14.4" x14ac:dyDescent="0.2">
      <c r="A1045" s="47" t="s">
        <v>709</v>
      </c>
      <c r="B1045" s="47" t="s">
        <v>710</v>
      </c>
      <c r="C1045" s="74" t="str">
        <f t="shared" si="33"/>
        <v>21375801 CENTRO NACIONAL DE LA MÚSICA</v>
      </c>
      <c r="D1045" s="47" t="s">
        <v>685</v>
      </c>
      <c r="E1045" s="47" t="s">
        <v>168</v>
      </c>
      <c r="F1045" s="47" t="s">
        <v>169</v>
      </c>
      <c r="G1045" s="46">
        <v>24460508</v>
      </c>
      <c r="H1045" s="46">
        <v>21990508</v>
      </c>
      <c r="I1045" s="46">
        <v>21990508</v>
      </c>
      <c r="J1045" s="46">
        <v>0</v>
      </c>
      <c r="K1045" s="46">
        <v>0</v>
      </c>
      <c r="L1045" s="46">
        <v>0</v>
      </c>
      <c r="M1045" s="46">
        <v>16930186.73</v>
      </c>
      <c r="N1045" s="46">
        <v>16930186.73</v>
      </c>
      <c r="O1045" s="46">
        <v>5060321.2699999996</v>
      </c>
      <c r="P1045" s="78">
        <f t="shared" si="34"/>
        <v>0.76988611313572208</v>
      </c>
      <c r="Q1045" s="61"/>
      <c r="R1045" s="61"/>
      <c r="S1045" s="62"/>
      <c r="T1045" s="62"/>
      <c r="U1045" s="62"/>
      <c r="V1045" s="62"/>
      <c r="W1045" s="62"/>
      <c r="X1045" s="63"/>
    </row>
    <row r="1046" spans="1:24" ht="14.4" x14ac:dyDescent="0.2">
      <c r="A1046" s="47" t="s">
        <v>709</v>
      </c>
      <c r="B1046" s="47" t="s">
        <v>710</v>
      </c>
      <c r="C1046" s="74" t="str">
        <f t="shared" si="33"/>
        <v>21375801 CENTRO NACIONAL DE LA MÚSICA</v>
      </c>
      <c r="D1046" s="47" t="s">
        <v>685</v>
      </c>
      <c r="E1046" s="47" t="s">
        <v>174</v>
      </c>
      <c r="F1046" s="47" t="s">
        <v>175</v>
      </c>
      <c r="G1046" s="46">
        <v>24460508</v>
      </c>
      <c r="H1046" s="46">
        <v>21990508</v>
      </c>
      <c r="I1046" s="46">
        <v>21990508</v>
      </c>
      <c r="J1046" s="46">
        <v>0</v>
      </c>
      <c r="K1046" s="46">
        <v>0</v>
      </c>
      <c r="L1046" s="46">
        <v>0</v>
      </c>
      <c r="M1046" s="46">
        <v>16930186.73</v>
      </c>
      <c r="N1046" s="46">
        <v>16930186.73</v>
      </c>
      <c r="O1046" s="46">
        <v>5060321.2699999996</v>
      </c>
      <c r="P1046" s="78">
        <f t="shared" si="34"/>
        <v>0.76988611313572208</v>
      </c>
      <c r="Q1046" s="61"/>
      <c r="R1046" s="61"/>
      <c r="S1046" s="62"/>
      <c r="T1046" s="62"/>
      <c r="U1046" s="62"/>
      <c r="V1046" s="62"/>
      <c r="W1046" s="62"/>
      <c r="X1046" s="63"/>
    </row>
    <row r="1047" spans="1:24" ht="14.4" x14ac:dyDescent="0.2">
      <c r="A1047" s="47" t="s">
        <v>709</v>
      </c>
      <c r="B1047" s="47" t="s">
        <v>710</v>
      </c>
      <c r="C1047" s="74" t="str">
        <f t="shared" si="33"/>
        <v>21375801 CENTRO NACIONAL DE LA MÚSICA</v>
      </c>
      <c r="D1047" s="47" t="s">
        <v>685</v>
      </c>
      <c r="E1047" s="47" t="s">
        <v>180</v>
      </c>
      <c r="F1047" s="47" t="s">
        <v>181</v>
      </c>
      <c r="G1047" s="46">
        <v>42080000</v>
      </c>
      <c r="H1047" s="46">
        <v>41380000</v>
      </c>
      <c r="I1047" s="46">
        <v>41380000</v>
      </c>
      <c r="J1047" s="46">
        <v>0</v>
      </c>
      <c r="K1047" s="46">
        <v>0</v>
      </c>
      <c r="L1047" s="46">
        <v>0</v>
      </c>
      <c r="M1047" s="46">
        <v>27158721.559999999</v>
      </c>
      <c r="N1047" s="46">
        <v>27158721.559999999</v>
      </c>
      <c r="O1047" s="46">
        <v>14221278.439999999</v>
      </c>
      <c r="P1047" s="78">
        <f t="shared" si="34"/>
        <v>0.65632483228612848</v>
      </c>
      <c r="Q1047" s="61"/>
      <c r="R1047" s="61"/>
      <c r="S1047" s="62"/>
      <c r="T1047" s="62"/>
      <c r="U1047" s="62"/>
      <c r="V1047" s="62"/>
      <c r="W1047" s="62"/>
      <c r="X1047" s="63"/>
    </row>
    <row r="1048" spans="1:24" ht="14.4" x14ac:dyDescent="0.2">
      <c r="A1048" s="47" t="s">
        <v>709</v>
      </c>
      <c r="B1048" s="47" t="s">
        <v>710</v>
      </c>
      <c r="C1048" s="74" t="str">
        <f t="shared" si="33"/>
        <v>21375801 CENTRO NACIONAL DE LA MÚSICA</v>
      </c>
      <c r="D1048" s="47" t="s">
        <v>685</v>
      </c>
      <c r="E1048" s="47" t="s">
        <v>182</v>
      </c>
      <c r="F1048" s="47" t="s">
        <v>183</v>
      </c>
      <c r="G1048" s="46">
        <v>12600000</v>
      </c>
      <c r="H1048" s="46">
        <v>12600000</v>
      </c>
      <c r="I1048" s="46">
        <v>12600000</v>
      </c>
      <c r="J1048" s="46">
        <v>0</v>
      </c>
      <c r="K1048" s="46">
        <v>0</v>
      </c>
      <c r="L1048" s="46">
        <v>0</v>
      </c>
      <c r="M1048" s="46">
        <v>7325809</v>
      </c>
      <c r="N1048" s="46">
        <v>7325809</v>
      </c>
      <c r="O1048" s="46">
        <v>5274191</v>
      </c>
      <c r="P1048" s="78">
        <f t="shared" si="34"/>
        <v>0.58141341269841273</v>
      </c>
      <c r="Q1048" s="61"/>
      <c r="R1048" s="61"/>
      <c r="S1048" s="62"/>
      <c r="T1048" s="62"/>
      <c r="U1048" s="62"/>
      <c r="V1048" s="62"/>
      <c r="W1048" s="62"/>
      <c r="X1048" s="63"/>
    </row>
    <row r="1049" spans="1:24" ht="14.4" x14ac:dyDescent="0.2">
      <c r="A1049" s="47" t="s">
        <v>709</v>
      </c>
      <c r="B1049" s="47" t="s">
        <v>710</v>
      </c>
      <c r="C1049" s="74" t="str">
        <f t="shared" si="33"/>
        <v>21375801 CENTRO NACIONAL DE LA MÚSICA</v>
      </c>
      <c r="D1049" s="47" t="s">
        <v>685</v>
      </c>
      <c r="E1049" s="47" t="s">
        <v>184</v>
      </c>
      <c r="F1049" s="47" t="s">
        <v>185</v>
      </c>
      <c r="G1049" s="46">
        <v>13000000</v>
      </c>
      <c r="H1049" s="46">
        <v>13000000</v>
      </c>
      <c r="I1049" s="46">
        <v>13000000</v>
      </c>
      <c r="J1049" s="46">
        <v>0</v>
      </c>
      <c r="K1049" s="46">
        <v>0</v>
      </c>
      <c r="L1049" s="46">
        <v>0</v>
      </c>
      <c r="M1049" s="46">
        <v>8610910</v>
      </c>
      <c r="N1049" s="46">
        <v>8610910</v>
      </c>
      <c r="O1049" s="46">
        <v>4389090</v>
      </c>
      <c r="P1049" s="78">
        <f t="shared" si="34"/>
        <v>0.66237769230769228</v>
      </c>
      <c r="Q1049" s="61"/>
      <c r="R1049" s="61"/>
      <c r="S1049" s="62"/>
      <c r="T1049" s="62"/>
      <c r="U1049" s="62"/>
      <c r="V1049" s="62"/>
      <c r="W1049" s="62"/>
      <c r="X1049" s="63"/>
    </row>
    <row r="1050" spans="1:24" ht="14.4" x14ac:dyDescent="0.2">
      <c r="A1050" s="47" t="s">
        <v>709</v>
      </c>
      <c r="B1050" s="47" t="s">
        <v>710</v>
      </c>
      <c r="C1050" s="74" t="str">
        <f t="shared" si="33"/>
        <v>21375801 CENTRO NACIONAL DE LA MÚSICA</v>
      </c>
      <c r="D1050" s="47" t="s">
        <v>685</v>
      </c>
      <c r="E1050" s="47" t="s">
        <v>186</v>
      </c>
      <c r="F1050" s="47" t="s">
        <v>187</v>
      </c>
      <c r="G1050" s="46">
        <v>480000</v>
      </c>
      <c r="H1050" s="46">
        <v>180000</v>
      </c>
      <c r="I1050" s="46">
        <v>180000</v>
      </c>
      <c r="J1050" s="46">
        <v>0</v>
      </c>
      <c r="K1050" s="46">
        <v>0</v>
      </c>
      <c r="L1050" s="46">
        <v>0</v>
      </c>
      <c r="M1050" s="46">
        <v>0</v>
      </c>
      <c r="N1050" s="46">
        <v>0</v>
      </c>
      <c r="O1050" s="46">
        <v>180000</v>
      </c>
      <c r="P1050" s="78">
        <f t="shared" si="34"/>
        <v>0</v>
      </c>
      <c r="Q1050" s="61"/>
      <c r="R1050" s="61"/>
      <c r="S1050" s="62"/>
      <c r="T1050" s="62"/>
      <c r="U1050" s="62"/>
      <c r="V1050" s="62"/>
      <c r="W1050" s="62"/>
      <c r="X1050" s="63"/>
    </row>
    <row r="1051" spans="1:24" ht="14.4" x14ac:dyDescent="0.2">
      <c r="A1051" s="47" t="s">
        <v>709</v>
      </c>
      <c r="B1051" s="47" t="s">
        <v>710</v>
      </c>
      <c r="C1051" s="74" t="str">
        <f t="shared" si="33"/>
        <v>21375801 CENTRO NACIONAL DE LA MÚSICA</v>
      </c>
      <c r="D1051" s="47" t="s">
        <v>685</v>
      </c>
      <c r="E1051" s="47" t="s">
        <v>188</v>
      </c>
      <c r="F1051" s="47" t="s">
        <v>189</v>
      </c>
      <c r="G1051" s="46">
        <v>16000000</v>
      </c>
      <c r="H1051" s="46">
        <v>15000000</v>
      </c>
      <c r="I1051" s="46">
        <v>15000000</v>
      </c>
      <c r="J1051" s="46">
        <v>0</v>
      </c>
      <c r="K1051" s="46">
        <v>0</v>
      </c>
      <c r="L1051" s="46">
        <v>0</v>
      </c>
      <c r="M1051" s="46">
        <v>10669568.029999999</v>
      </c>
      <c r="N1051" s="46">
        <v>10669568.029999999</v>
      </c>
      <c r="O1051" s="46">
        <v>4330431.97</v>
      </c>
      <c r="P1051" s="78">
        <f t="shared" si="34"/>
        <v>0.71130453533333327</v>
      </c>
      <c r="Q1051" s="61"/>
      <c r="R1051" s="61"/>
      <c r="S1051" s="62"/>
      <c r="T1051" s="62"/>
      <c r="U1051" s="62"/>
      <c r="V1051" s="62"/>
      <c r="W1051" s="62"/>
      <c r="X1051" s="63"/>
    </row>
    <row r="1052" spans="1:24" ht="14.4" x14ac:dyDescent="0.2">
      <c r="A1052" s="47" t="s">
        <v>709</v>
      </c>
      <c r="B1052" s="47" t="s">
        <v>710</v>
      </c>
      <c r="C1052" s="74" t="str">
        <f t="shared" si="33"/>
        <v>21375801 CENTRO NACIONAL DE LA MÚSICA</v>
      </c>
      <c r="D1052" s="47" t="s">
        <v>685</v>
      </c>
      <c r="E1052" s="47" t="s">
        <v>190</v>
      </c>
      <c r="F1052" s="47" t="s">
        <v>191</v>
      </c>
      <c r="G1052" s="46">
        <v>0</v>
      </c>
      <c r="H1052" s="46">
        <v>600000</v>
      </c>
      <c r="I1052" s="46">
        <v>600000</v>
      </c>
      <c r="J1052" s="46">
        <v>0</v>
      </c>
      <c r="K1052" s="46">
        <v>0</v>
      </c>
      <c r="L1052" s="46">
        <v>0</v>
      </c>
      <c r="M1052" s="46">
        <v>552434.53</v>
      </c>
      <c r="N1052" s="46">
        <v>552434.53</v>
      </c>
      <c r="O1052" s="46">
        <v>47565.47</v>
      </c>
      <c r="P1052" s="78">
        <f t="shared" si="34"/>
        <v>0.92072421666666671</v>
      </c>
      <c r="Q1052" s="61"/>
      <c r="R1052" s="61"/>
      <c r="S1052" s="62"/>
      <c r="T1052" s="62"/>
      <c r="U1052" s="62"/>
      <c r="V1052" s="62"/>
      <c r="W1052" s="62"/>
      <c r="X1052" s="63"/>
    </row>
    <row r="1053" spans="1:24" ht="14.4" x14ac:dyDescent="0.2">
      <c r="A1053" s="47" t="s">
        <v>709</v>
      </c>
      <c r="B1053" s="47" t="s">
        <v>710</v>
      </c>
      <c r="C1053" s="74" t="str">
        <f t="shared" si="33"/>
        <v>21375801 CENTRO NACIONAL DE LA MÚSICA</v>
      </c>
      <c r="D1053" s="47" t="s">
        <v>685</v>
      </c>
      <c r="E1053" s="47" t="s">
        <v>192</v>
      </c>
      <c r="F1053" s="47" t="s">
        <v>193</v>
      </c>
      <c r="G1053" s="46">
        <v>14070088</v>
      </c>
      <c r="H1053" s="46">
        <v>21290088</v>
      </c>
      <c r="I1053" s="46">
        <v>21290088</v>
      </c>
      <c r="J1053" s="46">
        <v>0</v>
      </c>
      <c r="K1053" s="46">
        <v>0</v>
      </c>
      <c r="L1053" s="46">
        <v>0</v>
      </c>
      <c r="M1053" s="46">
        <v>16339872.720000001</v>
      </c>
      <c r="N1053" s="46">
        <v>16339872.720000001</v>
      </c>
      <c r="O1053" s="46">
        <v>4950215.28</v>
      </c>
      <c r="P1053" s="78">
        <f t="shared" si="34"/>
        <v>0.76748732649672469</v>
      </c>
      <c r="Q1053" s="61"/>
      <c r="R1053" s="61"/>
      <c r="S1053" s="62"/>
      <c r="T1053" s="62"/>
      <c r="U1053" s="62"/>
      <c r="V1053" s="62"/>
      <c r="W1053" s="62"/>
      <c r="X1053" s="63"/>
    </row>
    <row r="1054" spans="1:24" ht="14.4" x14ac:dyDescent="0.2">
      <c r="A1054" s="47" t="s">
        <v>709</v>
      </c>
      <c r="B1054" s="47" t="s">
        <v>710</v>
      </c>
      <c r="C1054" s="74" t="str">
        <f t="shared" si="33"/>
        <v>21375801 CENTRO NACIONAL DE LA MÚSICA</v>
      </c>
      <c r="D1054" s="47" t="s">
        <v>685</v>
      </c>
      <c r="E1054" s="47" t="s">
        <v>194</v>
      </c>
      <c r="F1054" s="47" t="s">
        <v>195</v>
      </c>
      <c r="G1054" s="46">
        <v>500000</v>
      </c>
      <c r="H1054" s="46">
        <v>200000</v>
      </c>
      <c r="I1054" s="46">
        <v>200000</v>
      </c>
      <c r="J1054" s="46">
        <v>0</v>
      </c>
      <c r="K1054" s="46">
        <v>0</v>
      </c>
      <c r="L1054" s="46">
        <v>0</v>
      </c>
      <c r="M1054" s="46">
        <v>146186.29999999999</v>
      </c>
      <c r="N1054" s="46">
        <v>146186.29999999999</v>
      </c>
      <c r="O1054" s="46">
        <v>53813.7</v>
      </c>
      <c r="P1054" s="78">
        <f t="shared" si="34"/>
        <v>0.73093149999999996</v>
      </c>
      <c r="Q1054" s="61"/>
      <c r="R1054" s="61"/>
      <c r="S1054" s="62"/>
      <c r="T1054" s="62"/>
      <c r="U1054" s="62"/>
      <c r="V1054" s="62"/>
      <c r="W1054" s="62"/>
      <c r="X1054" s="63"/>
    </row>
    <row r="1055" spans="1:24" ht="14.4" x14ac:dyDescent="0.2">
      <c r="A1055" s="47" t="s">
        <v>709</v>
      </c>
      <c r="B1055" s="47" t="s">
        <v>710</v>
      </c>
      <c r="C1055" s="74" t="str">
        <f t="shared" si="33"/>
        <v>21375801 CENTRO NACIONAL DE LA MÚSICA</v>
      </c>
      <c r="D1055" s="47" t="s">
        <v>685</v>
      </c>
      <c r="E1055" s="47" t="s">
        <v>196</v>
      </c>
      <c r="F1055" s="47" t="s">
        <v>197</v>
      </c>
      <c r="G1055" s="46">
        <v>700000</v>
      </c>
      <c r="H1055" s="46">
        <v>0</v>
      </c>
      <c r="I1055" s="46">
        <v>0</v>
      </c>
      <c r="J1055" s="46">
        <v>0</v>
      </c>
      <c r="K1055" s="46">
        <v>0</v>
      </c>
      <c r="L1055" s="46">
        <v>0</v>
      </c>
      <c r="M1055" s="46">
        <v>0</v>
      </c>
      <c r="N1055" s="46">
        <v>0</v>
      </c>
      <c r="O1055" s="46">
        <v>0</v>
      </c>
      <c r="P1055" s="78">
        <f t="shared" si="34"/>
        <v>0</v>
      </c>
      <c r="Q1055" s="61"/>
      <c r="R1055" s="61"/>
      <c r="S1055" s="62"/>
      <c r="T1055" s="62"/>
      <c r="U1055" s="62"/>
      <c r="V1055" s="62"/>
      <c r="W1055" s="62"/>
      <c r="X1055" s="63"/>
    </row>
    <row r="1056" spans="1:24" ht="14.4" x14ac:dyDescent="0.2">
      <c r="A1056" s="47" t="s">
        <v>709</v>
      </c>
      <c r="B1056" s="47" t="s">
        <v>710</v>
      </c>
      <c r="C1056" s="74" t="str">
        <f t="shared" si="33"/>
        <v>21375801 CENTRO NACIONAL DE LA MÚSICA</v>
      </c>
      <c r="D1056" s="47" t="s">
        <v>685</v>
      </c>
      <c r="E1056" s="47" t="s">
        <v>198</v>
      </c>
      <c r="F1056" s="47" t="s">
        <v>199</v>
      </c>
      <c r="G1056" s="46">
        <v>400000</v>
      </c>
      <c r="H1056" s="46">
        <v>400000</v>
      </c>
      <c r="I1056" s="46">
        <v>400000</v>
      </c>
      <c r="J1056" s="46">
        <v>0</v>
      </c>
      <c r="K1056" s="46">
        <v>0</v>
      </c>
      <c r="L1056" s="46">
        <v>0</v>
      </c>
      <c r="M1056" s="46">
        <v>138670.44</v>
      </c>
      <c r="N1056" s="46">
        <v>138670.44</v>
      </c>
      <c r="O1056" s="46">
        <v>261329.56</v>
      </c>
      <c r="P1056" s="78">
        <f t="shared" si="34"/>
        <v>0.34667609999999999</v>
      </c>
      <c r="Q1056" s="61"/>
      <c r="R1056" s="61"/>
      <c r="S1056" s="62"/>
      <c r="T1056" s="62"/>
      <c r="U1056" s="62"/>
      <c r="V1056" s="62"/>
      <c r="W1056" s="62"/>
      <c r="X1056" s="63"/>
    </row>
    <row r="1057" spans="1:24" ht="14.4" x14ac:dyDescent="0.2">
      <c r="A1057" s="47" t="s">
        <v>709</v>
      </c>
      <c r="B1057" s="47" t="s">
        <v>710</v>
      </c>
      <c r="C1057" s="74" t="str">
        <f t="shared" si="33"/>
        <v>21375801 CENTRO NACIONAL DE LA MÚSICA</v>
      </c>
      <c r="D1057" s="47" t="s">
        <v>685</v>
      </c>
      <c r="E1057" s="47" t="s">
        <v>200</v>
      </c>
      <c r="F1057" s="47" t="s">
        <v>201</v>
      </c>
      <c r="G1057" s="46">
        <v>7000000</v>
      </c>
      <c r="H1057" s="46">
        <v>14900000</v>
      </c>
      <c r="I1057" s="46">
        <v>14900000</v>
      </c>
      <c r="J1057" s="46">
        <v>0</v>
      </c>
      <c r="K1057" s="46">
        <v>0</v>
      </c>
      <c r="L1057" s="46">
        <v>0</v>
      </c>
      <c r="M1057" s="46">
        <v>10407028.800000001</v>
      </c>
      <c r="N1057" s="46">
        <v>10407028.800000001</v>
      </c>
      <c r="O1057" s="46">
        <v>4492971.2</v>
      </c>
      <c r="P1057" s="78">
        <f t="shared" si="34"/>
        <v>0.69845830872483228</v>
      </c>
      <c r="Q1057" s="61"/>
      <c r="R1057" s="61"/>
      <c r="S1057" s="62"/>
      <c r="T1057" s="62"/>
      <c r="U1057" s="62"/>
      <c r="V1057" s="62"/>
      <c r="W1057" s="62"/>
      <c r="X1057" s="63"/>
    </row>
    <row r="1058" spans="1:24" ht="14.4" x14ac:dyDescent="0.2">
      <c r="A1058" s="47" t="s">
        <v>709</v>
      </c>
      <c r="B1058" s="47" t="s">
        <v>710</v>
      </c>
      <c r="C1058" s="74" t="str">
        <f t="shared" si="33"/>
        <v>21375801 CENTRO NACIONAL DE LA MÚSICA</v>
      </c>
      <c r="D1058" s="47" t="s">
        <v>685</v>
      </c>
      <c r="E1058" s="47" t="s">
        <v>204</v>
      </c>
      <c r="F1058" s="47" t="s">
        <v>205</v>
      </c>
      <c r="G1058" s="46">
        <v>5470088</v>
      </c>
      <c r="H1058" s="46">
        <v>5790088</v>
      </c>
      <c r="I1058" s="46">
        <v>5790088</v>
      </c>
      <c r="J1058" s="46">
        <v>0</v>
      </c>
      <c r="K1058" s="46">
        <v>0</v>
      </c>
      <c r="L1058" s="46">
        <v>0</v>
      </c>
      <c r="M1058" s="46">
        <v>5647987.1799999997</v>
      </c>
      <c r="N1058" s="46">
        <v>5647987.1799999997</v>
      </c>
      <c r="O1058" s="46">
        <v>142100.82</v>
      </c>
      <c r="P1058" s="78">
        <f t="shared" si="34"/>
        <v>0.97545791704720197</v>
      </c>
      <c r="Q1058" s="61"/>
      <c r="R1058" s="61"/>
      <c r="S1058" s="62"/>
      <c r="T1058" s="62"/>
      <c r="U1058" s="62"/>
      <c r="V1058" s="62"/>
      <c r="W1058" s="62"/>
      <c r="X1058" s="63"/>
    </row>
    <row r="1059" spans="1:24" ht="14.4" x14ac:dyDescent="0.2">
      <c r="A1059" s="47" t="s">
        <v>709</v>
      </c>
      <c r="B1059" s="47" t="s">
        <v>710</v>
      </c>
      <c r="C1059" s="74" t="str">
        <f t="shared" si="33"/>
        <v>21375801 CENTRO NACIONAL DE LA MÚSICA</v>
      </c>
      <c r="D1059" s="47" t="s">
        <v>685</v>
      </c>
      <c r="E1059" s="47" t="s">
        <v>208</v>
      </c>
      <c r="F1059" s="47" t="s">
        <v>209</v>
      </c>
      <c r="G1059" s="46">
        <v>233093805</v>
      </c>
      <c r="H1059" s="46">
        <v>297203805</v>
      </c>
      <c r="I1059" s="46">
        <v>297203805</v>
      </c>
      <c r="J1059" s="46">
        <v>0</v>
      </c>
      <c r="K1059" s="46">
        <v>0</v>
      </c>
      <c r="L1059" s="46">
        <v>0</v>
      </c>
      <c r="M1059" s="46">
        <v>275965200.5</v>
      </c>
      <c r="N1059" s="46">
        <v>275965200.5</v>
      </c>
      <c r="O1059" s="46">
        <v>21238604.5</v>
      </c>
      <c r="P1059" s="78">
        <f t="shared" si="34"/>
        <v>0.92853858482733764</v>
      </c>
      <c r="Q1059" s="61"/>
      <c r="R1059" s="61"/>
      <c r="S1059" s="62"/>
      <c r="T1059" s="62"/>
      <c r="U1059" s="62"/>
      <c r="V1059" s="62"/>
      <c r="W1059" s="62"/>
      <c r="X1059" s="63"/>
    </row>
    <row r="1060" spans="1:24" ht="14.4" x14ac:dyDescent="0.2">
      <c r="A1060" s="47" t="s">
        <v>709</v>
      </c>
      <c r="B1060" s="47" t="s">
        <v>710</v>
      </c>
      <c r="C1060" s="74" t="str">
        <f t="shared" si="33"/>
        <v>21375801 CENTRO NACIONAL DE LA MÚSICA</v>
      </c>
      <c r="D1060" s="47" t="s">
        <v>685</v>
      </c>
      <c r="E1060" s="47" t="s">
        <v>214</v>
      </c>
      <c r="F1060" s="47" t="s">
        <v>215</v>
      </c>
      <c r="G1060" s="46">
        <v>0</v>
      </c>
      <c r="H1060" s="46">
        <v>200000</v>
      </c>
      <c r="I1060" s="46">
        <v>200000</v>
      </c>
      <c r="J1060" s="46">
        <v>0</v>
      </c>
      <c r="K1060" s="46">
        <v>0</v>
      </c>
      <c r="L1060" s="46">
        <v>0</v>
      </c>
      <c r="M1060" s="46">
        <v>190125</v>
      </c>
      <c r="N1060" s="46">
        <v>190125</v>
      </c>
      <c r="O1060" s="46">
        <v>9875</v>
      </c>
      <c r="P1060" s="78">
        <f t="shared" si="34"/>
        <v>0.95062500000000005</v>
      </c>
      <c r="Q1060" s="61"/>
      <c r="R1060" s="61"/>
      <c r="S1060" s="62"/>
      <c r="T1060" s="62"/>
      <c r="U1060" s="62"/>
      <c r="V1060" s="62"/>
      <c r="W1060" s="62"/>
      <c r="X1060" s="63"/>
    </row>
    <row r="1061" spans="1:24" ht="14.4" x14ac:dyDescent="0.2">
      <c r="A1061" s="47" t="s">
        <v>709</v>
      </c>
      <c r="B1061" s="47" t="s">
        <v>710</v>
      </c>
      <c r="C1061" s="74" t="str">
        <f t="shared" si="33"/>
        <v>21375801 CENTRO NACIONAL DE LA MÚSICA</v>
      </c>
      <c r="D1061" s="47" t="s">
        <v>685</v>
      </c>
      <c r="E1061" s="47" t="s">
        <v>218</v>
      </c>
      <c r="F1061" s="47" t="s">
        <v>219</v>
      </c>
      <c r="G1061" s="46">
        <v>0</v>
      </c>
      <c r="H1061" s="46">
        <v>30000000</v>
      </c>
      <c r="I1061" s="46">
        <v>30000000</v>
      </c>
      <c r="J1061" s="46">
        <v>0</v>
      </c>
      <c r="K1061" s="46">
        <v>0</v>
      </c>
      <c r="L1061" s="46">
        <v>0</v>
      </c>
      <c r="M1061" s="46">
        <v>26340913.5</v>
      </c>
      <c r="N1061" s="46">
        <v>26340913.5</v>
      </c>
      <c r="O1061" s="46">
        <v>3659086.5</v>
      </c>
      <c r="P1061" s="78">
        <f t="shared" si="34"/>
        <v>0.87803045000000002</v>
      </c>
      <c r="Q1061" s="61"/>
      <c r="R1061" s="61"/>
      <c r="S1061" s="62"/>
      <c r="T1061" s="62"/>
      <c r="U1061" s="62"/>
      <c r="V1061" s="62"/>
      <c r="W1061" s="62"/>
      <c r="X1061" s="63"/>
    </row>
    <row r="1062" spans="1:24" ht="14.4" x14ac:dyDescent="0.2">
      <c r="A1062" s="47" t="s">
        <v>709</v>
      </c>
      <c r="B1062" s="47" t="s">
        <v>710</v>
      </c>
      <c r="C1062" s="74" t="str">
        <f t="shared" si="33"/>
        <v>21375801 CENTRO NACIONAL DE LA MÚSICA</v>
      </c>
      <c r="D1062" s="47" t="s">
        <v>685</v>
      </c>
      <c r="E1062" s="47" t="s">
        <v>220</v>
      </c>
      <c r="F1062" s="47" t="s">
        <v>221</v>
      </c>
      <c r="G1062" s="46">
        <v>92502110</v>
      </c>
      <c r="H1062" s="46">
        <v>92502110</v>
      </c>
      <c r="I1062" s="46">
        <v>92502110</v>
      </c>
      <c r="J1062" s="46">
        <v>0</v>
      </c>
      <c r="K1062" s="46">
        <v>0</v>
      </c>
      <c r="L1062" s="46">
        <v>0</v>
      </c>
      <c r="M1062" s="46">
        <v>83322914.989999995</v>
      </c>
      <c r="N1062" s="46">
        <v>83322914.989999995</v>
      </c>
      <c r="O1062" s="46">
        <v>9179195.0099999998</v>
      </c>
      <c r="P1062" s="78">
        <f t="shared" si="34"/>
        <v>0.90076772292005014</v>
      </c>
      <c r="Q1062" s="61"/>
      <c r="R1062" s="61"/>
      <c r="S1062" s="62"/>
      <c r="T1062" s="62"/>
      <c r="U1062" s="62"/>
      <c r="V1062" s="62"/>
      <c r="W1062" s="62"/>
      <c r="X1062" s="63"/>
    </row>
    <row r="1063" spans="1:24" ht="14.4" x14ac:dyDescent="0.2">
      <c r="A1063" s="47" t="s">
        <v>709</v>
      </c>
      <c r="B1063" s="47" t="s">
        <v>710</v>
      </c>
      <c r="C1063" s="74" t="str">
        <f t="shared" si="33"/>
        <v>21375801 CENTRO NACIONAL DE LA MÚSICA</v>
      </c>
      <c r="D1063" s="47" t="s">
        <v>685</v>
      </c>
      <c r="E1063" s="47" t="s">
        <v>222</v>
      </c>
      <c r="F1063" s="47" t="s">
        <v>223</v>
      </c>
      <c r="G1063" s="46">
        <v>140591695</v>
      </c>
      <c r="H1063" s="46">
        <v>174501695</v>
      </c>
      <c r="I1063" s="46">
        <v>174501695</v>
      </c>
      <c r="J1063" s="46">
        <v>0</v>
      </c>
      <c r="K1063" s="46">
        <v>0</v>
      </c>
      <c r="L1063" s="46">
        <v>0</v>
      </c>
      <c r="M1063" s="46">
        <v>166111247.00999999</v>
      </c>
      <c r="N1063" s="46">
        <v>166111247.00999999</v>
      </c>
      <c r="O1063" s="46">
        <v>8390447.9900000002</v>
      </c>
      <c r="P1063" s="78">
        <f t="shared" si="34"/>
        <v>0.95191767054182475</v>
      </c>
      <c r="Q1063" s="61"/>
      <c r="R1063" s="61"/>
      <c r="S1063" s="62"/>
      <c r="T1063" s="62"/>
      <c r="U1063" s="62"/>
      <c r="V1063" s="62"/>
      <c r="W1063" s="62"/>
      <c r="X1063" s="63"/>
    </row>
    <row r="1064" spans="1:24" ht="14.4" x14ac:dyDescent="0.2">
      <c r="A1064" s="47" t="s">
        <v>709</v>
      </c>
      <c r="B1064" s="47" t="s">
        <v>710</v>
      </c>
      <c r="C1064" s="74" t="str">
        <f t="shared" si="33"/>
        <v>21375801 CENTRO NACIONAL DE LA MÚSICA</v>
      </c>
      <c r="D1064" s="47" t="s">
        <v>685</v>
      </c>
      <c r="E1064" s="47" t="s">
        <v>224</v>
      </c>
      <c r="F1064" s="47" t="s">
        <v>225</v>
      </c>
      <c r="G1064" s="46">
        <v>26350000</v>
      </c>
      <c r="H1064" s="46">
        <v>30621976</v>
      </c>
      <c r="I1064" s="46">
        <v>30621976</v>
      </c>
      <c r="J1064" s="46">
        <v>0</v>
      </c>
      <c r="K1064" s="46">
        <v>0</v>
      </c>
      <c r="L1064" s="46">
        <v>0</v>
      </c>
      <c r="M1064" s="46">
        <v>27469872.629999999</v>
      </c>
      <c r="N1064" s="46">
        <v>27469872.629999999</v>
      </c>
      <c r="O1064" s="46">
        <v>3152103.37</v>
      </c>
      <c r="P1064" s="78">
        <f t="shared" si="34"/>
        <v>0.89706401147986004</v>
      </c>
      <c r="Q1064" s="61"/>
      <c r="R1064" s="61"/>
      <c r="S1064" s="62"/>
      <c r="T1064" s="62"/>
      <c r="U1064" s="62"/>
      <c r="V1064" s="62"/>
      <c r="W1064" s="62"/>
      <c r="X1064" s="63"/>
    </row>
    <row r="1065" spans="1:24" ht="14.4" x14ac:dyDescent="0.2">
      <c r="A1065" s="47" t="s">
        <v>709</v>
      </c>
      <c r="B1065" s="47" t="s">
        <v>710</v>
      </c>
      <c r="C1065" s="74" t="str">
        <f t="shared" si="33"/>
        <v>21375801 CENTRO NACIONAL DE LA MÚSICA</v>
      </c>
      <c r="D1065" s="47" t="s">
        <v>685</v>
      </c>
      <c r="E1065" s="47" t="s">
        <v>226</v>
      </c>
      <c r="F1065" s="47" t="s">
        <v>227</v>
      </c>
      <c r="G1065" s="46">
        <v>8350000</v>
      </c>
      <c r="H1065" s="46">
        <v>12621976</v>
      </c>
      <c r="I1065" s="46">
        <v>12621976</v>
      </c>
      <c r="J1065" s="46">
        <v>0</v>
      </c>
      <c r="K1065" s="46">
        <v>0</v>
      </c>
      <c r="L1065" s="46">
        <v>0</v>
      </c>
      <c r="M1065" s="46">
        <v>9849859.9600000009</v>
      </c>
      <c r="N1065" s="46">
        <v>9849859.9600000009</v>
      </c>
      <c r="O1065" s="46">
        <v>2772116.04</v>
      </c>
      <c r="P1065" s="78">
        <f t="shared" si="34"/>
        <v>0.78037384637714424</v>
      </c>
      <c r="Q1065" s="61"/>
      <c r="R1065" s="61"/>
      <c r="S1065" s="62"/>
      <c r="T1065" s="62"/>
      <c r="U1065" s="62"/>
      <c r="V1065" s="62"/>
      <c r="W1065" s="62"/>
      <c r="X1065" s="63"/>
    </row>
    <row r="1066" spans="1:24" ht="14.4" x14ac:dyDescent="0.2">
      <c r="A1066" s="47" t="s">
        <v>709</v>
      </c>
      <c r="B1066" s="47" t="s">
        <v>710</v>
      </c>
      <c r="C1066" s="74" t="str">
        <f t="shared" si="33"/>
        <v>21375801 CENTRO NACIONAL DE LA MÚSICA</v>
      </c>
      <c r="D1066" s="47" t="s">
        <v>685</v>
      </c>
      <c r="E1066" s="47" t="s">
        <v>228</v>
      </c>
      <c r="F1066" s="47" t="s">
        <v>229</v>
      </c>
      <c r="G1066" s="46">
        <v>18000000</v>
      </c>
      <c r="H1066" s="46">
        <v>18000000</v>
      </c>
      <c r="I1066" s="46">
        <v>18000000</v>
      </c>
      <c r="J1066" s="46">
        <v>0</v>
      </c>
      <c r="K1066" s="46">
        <v>0</v>
      </c>
      <c r="L1066" s="46">
        <v>0</v>
      </c>
      <c r="M1066" s="46">
        <v>17620012.670000002</v>
      </c>
      <c r="N1066" s="46">
        <v>17620012.670000002</v>
      </c>
      <c r="O1066" s="46">
        <v>379987.33</v>
      </c>
      <c r="P1066" s="78">
        <f t="shared" si="34"/>
        <v>0.97888959277777787</v>
      </c>
      <c r="Q1066" s="61"/>
      <c r="R1066" s="61"/>
      <c r="S1066" s="62"/>
      <c r="T1066" s="62"/>
      <c r="U1066" s="62"/>
      <c r="V1066" s="62"/>
      <c r="W1066" s="62"/>
      <c r="X1066" s="63"/>
    </row>
    <row r="1067" spans="1:24" ht="14.4" x14ac:dyDescent="0.2">
      <c r="A1067" s="47" t="s">
        <v>709</v>
      </c>
      <c r="B1067" s="47" t="s">
        <v>710</v>
      </c>
      <c r="C1067" s="74" t="str">
        <f t="shared" si="33"/>
        <v>21375801 CENTRO NACIONAL DE LA MÚSICA</v>
      </c>
      <c r="D1067" s="47" t="s">
        <v>685</v>
      </c>
      <c r="E1067" s="47" t="s">
        <v>234</v>
      </c>
      <c r="F1067" s="47" t="s">
        <v>235</v>
      </c>
      <c r="G1067" s="46">
        <v>10000000</v>
      </c>
      <c r="H1067" s="46">
        <v>12150000</v>
      </c>
      <c r="I1067" s="46">
        <v>12150000</v>
      </c>
      <c r="J1067" s="46">
        <v>0</v>
      </c>
      <c r="K1067" s="46">
        <v>0</v>
      </c>
      <c r="L1067" s="46">
        <v>0</v>
      </c>
      <c r="M1067" s="46">
        <v>11895465.27</v>
      </c>
      <c r="N1067" s="46">
        <v>11895465.27</v>
      </c>
      <c r="O1067" s="46">
        <v>254534.73</v>
      </c>
      <c r="P1067" s="78">
        <f t="shared" si="34"/>
        <v>0.97905063950617277</v>
      </c>
      <c r="Q1067" s="61"/>
      <c r="R1067" s="61"/>
      <c r="S1067" s="62"/>
      <c r="T1067" s="62"/>
      <c r="U1067" s="62"/>
      <c r="V1067" s="62"/>
      <c r="W1067" s="62"/>
      <c r="X1067" s="63"/>
    </row>
    <row r="1068" spans="1:24" ht="14.4" x14ac:dyDescent="0.2">
      <c r="A1068" s="47" t="s">
        <v>709</v>
      </c>
      <c r="B1068" s="47" t="s">
        <v>710</v>
      </c>
      <c r="C1068" s="74" t="str">
        <f t="shared" si="33"/>
        <v>21375801 CENTRO NACIONAL DE LA MÚSICA</v>
      </c>
      <c r="D1068" s="47" t="s">
        <v>685</v>
      </c>
      <c r="E1068" s="47" t="s">
        <v>236</v>
      </c>
      <c r="F1068" s="47" t="s">
        <v>237</v>
      </c>
      <c r="G1068" s="46">
        <v>10000000</v>
      </c>
      <c r="H1068" s="46">
        <v>12150000</v>
      </c>
      <c r="I1068" s="46">
        <v>12150000</v>
      </c>
      <c r="J1068" s="46">
        <v>0</v>
      </c>
      <c r="K1068" s="46">
        <v>0</v>
      </c>
      <c r="L1068" s="46">
        <v>0</v>
      </c>
      <c r="M1068" s="46">
        <v>11895465.27</v>
      </c>
      <c r="N1068" s="46">
        <v>11895465.27</v>
      </c>
      <c r="O1068" s="46">
        <v>254534.73</v>
      </c>
      <c r="P1068" s="78">
        <f t="shared" si="34"/>
        <v>0.97905063950617277</v>
      </c>
      <c r="Q1068" s="61"/>
      <c r="R1068" s="61"/>
      <c r="S1068" s="62"/>
      <c r="T1068" s="62"/>
      <c r="U1068" s="62"/>
      <c r="V1068" s="62"/>
      <c r="W1068" s="62"/>
      <c r="X1068" s="63"/>
    </row>
    <row r="1069" spans="1:24" ht="14.4" x14ac:dyDescent="0.2">
      <c r="A1069" s="47" t="s">
        <v>709</v>
      </c>
      <c r="B1069" s="47" t="s">
        <v>710</v>
      </c>
      <c r="C1069" s="74" t="str">
        <f t="shared" si="33"/>
        <v>21375801 CENTRO NACIONAL DE LA MÚSICA</v>
      </c>
      <c r="D1069" s="47" t="s">
        <v>685</v>
      </c>
      <c r="E1069" s="47" t="s">
        <v>238</v>
      </c>
      <c r="F1069" s="47" t="s">
        <v>239</v>
      </c>
      <c r="G1069" s="46">
        <v>1050000</v>
      </c>
      <c r="H1069" s="46">
        <v>1050000</v>
      </c>
      <c r="I1069" s="46">
        <v>1050000</v>
      </c>
      <c r="J1069" s="46">
        <v>0</v>
      </c>
      <c r="K1069" s="46">
        <v>0</v>
      </c>
      <c r="L1069" s="46">
        <v>0</v>
      </c>
      <c r="M1069" s="46">
        <v>1045250</v>
      </c>
      <c r="N1069" s="46">
        <v>1045250</v>
      </c>
      <c r="O1069" s="46">
        <v>4750</v>
      </c>
      <c r="P1069" s="78">
        <f t="shared" si="34"/>
        <v>0.99547619047619051</v>
      </c>
      <c r="Q1069" s="61"/>
      <c r="R1069" s="61"/>
      <c r="S1069" s="62"/>
      <c r="T1069" s="62"/>
      <c r="U1069" s="62"/>
      <c r="V1069" s="62"/>
      <c r="W1069" s="62"/>
      <c r="X1069" s="63"/>
    </row>
    <row r="1070" spans="1:24" ht="14.4" x14ac:dyDescent="0.2">
      <c r="A1070" s="47" t="s">
        <v>709</v>
      </c>
      <c r="B1070" s="47" t="s">
        <v>710</v>
      </c>
      <c r="C1070" s="74" t="str">
        <f t="shared" si="33"/>
        <v>21375801 CENTRO NACIONAL DE LA MÚSICA</v>
      </c>
      <c r="D1070" s="47" t="s">
        <v>685</v>
      </c>
      <c r="E1070" s="47" t="s">
        <v>240</v>
      </c>
      <c r="F1070" s="47" t="s">
        <v>241</v>
      </c>
      <c r="G1070" s="46">
        <v>1050000</v>
      </c>
      <c r="H1070" s="46">
        <v>1050000</v>
      </c>
      <c r="I1070" s="46">
        <v>1050000</v>
      </c>
      <c r="J1070" s="46">
        <v>0</v>
      </c>
      <c r="K1070" s="46">
        <v>0</v>
      </c>
      <c r="L1070" s="46">
        <v>0</v>
      </c>
      <c r="M1070" s="46">
        <v>1045250</v>
      </c>
      <c r="N1070" s="46">
        <v>1045250</v>
      </c>
      <c r="O1070" s="46">
        <v>4750</v>
      </c>
      <c r="P1070" s="78">
        <f t="shared" si="34"/>
        <v>0.99547619047619051</v>
      </c>
      <c r="Q1070" s="61"/>
      <c r="R1070" s="61"/>
      <c r="S1070" s="62"/>
      <c r="T1070" s="62"/>
      <c r="U1070" s="62"/>
      <c r="V1070" s="62"/>
      <c r="W1070" s="62"/>
      <c r="X1070" s="63"/>
    </row>
    <row r="1071" spans="1:24" ht="14.4" x14ac:dyDescent="0.2">
      <c r="A1071" s="47" t="s">
        <v>709</v>
      </c>
      <c r="B1071" s="47" t="s">
        <v>710</v>
      </c>
      <c r="C1071" s="74" t="str">
        <f t="shared" si="33"/>
        <v>21375801 CENTRO NACIONAL DE LA MÚSICA</v>
      </c>
      <c r="D1071" s="47" t="s">
        <v>685</v>
      </c>
      <c r="E1071" s="47" t="s">
        <v>246</v>
      </c>
      <c r="F1071" s="47" t="s">
        <v>247</v>
      </c>
      <c r="G1071" s="46">
        <v>18200000</v>
      </c>
      <c r="H1071" s="46">
        <v>22300000</v>
      </c>
      <c r="I1071" s="46">
        <v>22300000</v>
      </c>
      <c r="J1071" s="46">
        <v>0</v>
      </c>
      <c r="K1071" s="46">
        <v>0</v>
      </c>
      <c r="L1071" s="46">
        <v>0</v>
      </c>
      <c r="M1071" s="46">
        <v>21875043.93</v>
      </c>
      <c r="N1071" s="46">
        <v>21875043.93</v>
      </c>
      <c r="O1071" s="46">
        <v>424956.07</v>
      </c>
      <c r="P1071" s="78">
        <f t="shared" si="34"/>
        <v>0.98094367399103133</v>
      </c>
      <c r="Q1071" s="61"/>
      <c r="R1071" s="61"/>
      <c r="S1071" s="62"/>
      <c r="T1071" s="62"/>
      <c r="U1071" s="62"/>
      <c r="V1071" s="62"/>
      <c r="W1071" s="62"/>
      <c r="X1071" s="63"/>
    </row>
    <row r="1072" spans="1:24" ht="14.4" x14ac:dyDescent="0.2">
      <c r="A1072" s="47" t="s">
        <v>709</v>
      </c>
      <c r="B1072" s="47" t="s">
        <v>710</v>
      </c>
      <c r="C1072" s="74" t="str">
        <f t="shared" si="33"/>
        <v>21375801 CENTRO NACIONAL DE LA MÚSICA</v>
      </c>
      <c r="D1072" s="47" t="s">
        <v>685</v>
      </c>
      <c r="E1072" s="47" t="s">
        <v>248</v>
      </c>
      <c r="F1072" s="47" t="s">
        <v>249</v>
      </c>
      <c r="G1072" s="46">
        <v>11000000</v>
      </c>
      <c r="H1072" s="46">
        <v>12100000</v>
      </c>
      <c r="I1072" s="46">
        <v>12100000</v>
      </c>
      <c r="J1072" s="46">
        <v>0</v>
      </c>
      <c r="K1072" s="46">
        <v>0</v>
      </c>
      <c r="L1072" s="46">
        <v>0</v>
      </c>
      <c r="M1072" s="46">
        <v>12098871.49</v>
      </c>
      <c r="N1072" s="46">
        <v>12098871.49</v>
      </c>
      <c r="O1072" s="46">
        <v>1128.51</v>
      </c>
      <c r="P1072" s="78">
        <f t="shared" si="34"/>
        <v>0.99990673471074387</v>
      </c>
      <c r="Q1072" s="61"/>
      <c r="R1072" s="61"/>
      <c r="S1072" s="62"/>
      <c r="T1072" s="62"/>
      <c r="U1072" s="62"/>
      <c r="V1072" s="62"/>
      <c r="W1072" s="62"/>
      <c r="X1072" s="63"/>
    </row>
    <row r="1073" spans="1:24" ht="14.4" x14ac:dyDescent="0.2">
      <c r="A1073" s="47" t="s">
        <v>709</v>
      </c>
      <c r="B1073" s="47" t="s">
        <v>710</v>
      </c>
      <c r="C1073" s="74" t="str">
        <f t="shared" si="33"/>
        <v>21375801 CENTRO NACIONAL DE LA MÚSICA</v>
      </c>
      <c r="D1073" s="47" t="s">
        <v>685</v>
      </c>
      <c r="E1073" s="47" t="s">
        <v>254</v>
      </c>
      <c r="F1073" s="47" t="s">
        <v>255</v>
      </c>
      <c r="G1073" s="46">
        <v>3000000</v>
      </c>
      <c r="H1073" s="46">
        <v>3500000</v>
      </c>
      <c r="I1073" s="46">
        <v>3500000</v>
      </c>
      <c r="J1073" s="46">
        <v>0</v>
      </c>
      <c r="K1073" s="46">
        <v>0</v>
      </c>
      <c r="L1073" s="46">
        <v>0</v>
      </c>
      <c r="M1073" s="46">
        <v>3407222.75</v>
      </c>
      <c r="N1073" s="46">
        <v>3407222.75</v>
      </c>
      <c r="O1073" s="46">
        <v>92777.25</v>
      </c>
      <c r="P1073" s="78">
        <f t="shared" si="34"/>
        <v>0.97349221428571431</v>
      </c>
      <c r="Q1073" s="61"/>
      <c r="R1073" s="61"/>
      <c r="S1073" s="62"/>
      <c r="T1073" s="62"/>
      <c r="U1073" s="62"/>
      <c r="V1073" s="62"/>
      <c r="W1073" s="62"/>
      <c r="X1073" s="63"/>
    </row>
    <row r="1074" spans="1:24" ht="14.4" x14ac:dyDescent="0.2">
      <c r="A1074" s="47" t="s">
        <v>709</v>
      </c>
      <c r="B1074" s="47" t="s">
        <v>710</v>
      </c>
      <c r="C1074" s="74" t="str">
        <f t="shared" si="33"/>
        <v>21375801 CENTRO NACIONAL DE LA MÚSICA</v>
      </c>
      <c r="D1074" s="47" t="s">
        <v>685</v>
      </c>
      <c r="E1074" s="47" t="s">
        <v>258</v>
      </c>
      <c r="F1074" s="47" t="s">
        <v>259</v>
      </c>
      <c r="G1074" s="46">
        <v>1700000</v>
      </c>
      <c r="H1074" s="46">
        <v>2200000</v>
      </c>
      <c r="I1074" s="46">
        <v>2200000</v>
      </c>
      <c r="J1074" s="46">
        <v>0</v>
      </c>
      <c r="K1074" s="46">
        <v>0</v>
      </c>
      <c r="L1074" s="46">
        <v>0</v>
      </c>
      <c r="M1074" s="46">
        <v>2155163.5699999998</v>
      </c>
      <c r="N1074" s="46">
        <v>2155163.5699999998</v>
      </c>
      <c r="O1074" s="46">
        <v>44836.43</v>
      </c>
      <c r="P1074" s="78">
        <f t="shared" si="34"/>
        <v>0.9796198045454545</v>
      </c>
      <c r="Q1074" s="61"/>
      <c r="R1074" s="61"/>
      <c r="S1074" s="62"/>
      <c r="T1074" s="62"/>
      <c r="U1074" s="62"/>
      <c r="V1074" s="62"/>
      <c r="W1074" s="62"/>
      <c r="X1074" s="63"/>
    </row>
    <row r="1075" spans="1:24" ht="14.4" x14ac:dyDescent="0.2">
      <c r="A1075" s="47" t="s">
        <v>709</v>
      </c>
      <c r="B1075" s="47" t="s">
        <v>710</v>
      </c>
      <c r="C1075" s="74" t="str">
        <f t="shared" si="33"/>
        <v>21375801 CENTRO NACIONAL DE LA MÚSICA</v>
      </c>
      <c r="D1075" s="47" t="s">
        <v>685</v>
      </c>
      <c r="E1075" s="47" t="s">
        <v>262</v>
      </c>
      <c r="F1075" s="47" t="s">
        <v>263</v>
      </c>
      <c r="G1075" s="46">
        <v>2500000</v>
      </c>
      <c r="H1075" s="46">
        <v>4500000</v>
      </c>
      <c r="I1075" s="46">
        <v>4500000</v>
      </c>
      <c r="J1075" s="46">
        <v>0</v>
      </c>
      <c r="K1075" s="46">
        <v>0</v>
      </c>
      <c r="L1075" s="46">
        <v>0</v>
      </c>
      <c r="M1075" s="46">
        <v>4213786.12</v>
      </c>
      <c r="N1075" s="46">
        <v>4213786.12</v>
      </c>
      <c r="O1075" s="46">
        <v>286213.88</v>
      </c>
      <c r="P1075" s="78">
        <f t="shared" si="34"/>
        <v>0.9363969155555556</v>
      </c>
      <c r="Q1075" s="61"/>
      <c r="R1075" s="61"/>
      <c r="S1075" s="62"/>
      <c r="T1075" s="62"/>
      <c r="U1075" s="62"/>
      <c r="V1075" s="62"/>
      <c r="W1075" s="62"/>
      <c r="X1075" s="63"/>
    </row>
    <row r="1076" spans="1:24" ht="14.4" x14ac:dyDescent="0.2">
      <c r="A1076" s="47" t="s">
        <v>709</v>
      </c>
      <c r="B1076" s="47" t="s">
        <v>710</v>
      </c>
      <c r="C1076" s="74" t="str">
        <f t="shared" si="33"/>
        <v>21375801 CENTRO NACIONAL DE LA MÚSICA</v>
      </c>
      <c r="D1076" s="47" t="s">
        <v>685</v>
      </c>
      <c r="E1076" s="47" t="s">
        <v>264</v>
      </c>
      <c r="F1076" s="47" t="s">
        <v>265</v>
      </c>
      <c r="G1076" s="46">
        <v>50000</v>
      </c>
      <c r="H1076" s="46">
        <v>200000</v>
      </c>
      <c r="I1076" s="46">
        <v>200000</v>
      </c>
      <c r="J1076" s="46">
        <v>0</v>
      </c>
      <c r="K1076" s="46">
        <v>0</v>
      </c>
      <c r="L1076" s="46">
        <v>0</v>
      </c>
      <c r="M1076" s="46">
        <v>182206</v>
      </c>
      <c r="N1076" s="46">
        <v>182206</v>
      </c>
      <c r="O1076" s="46">
        <v>17794</v>
      </c>
      <c r="P1076" s="78">
        <f t="shared" si="34"/>
        <v>0.91103000000000001</v>
      </c>
      <c r="Q1076" s="61"/>
      <c r="R1076" s="61"/>
      <c r="S1076" s="62"/>
      <c r="T1076" s="62"/>
      <c r="U1076" s="62"/>
      <c r="V1076" s="62"/>
      <c r="W1076" s="62"/>
      <c r="X1076" s="63"/>
    </row>
    <row r="1077" spans="1:24" ht="14.4" x14ac:dyDescent="0.2">
      <c r="A1077" s="47" t="s">
        <v>709</v>
      </c>
      <c r="B1077" s="47" t="s">
        <v>710</v>
      </c>
      <c r="C1077" s="74" t="str">
        <f t="shared" si="33"/>
        <v>21375801 CENTRO NACIONAL DE LA MÚSICA</v>
      </c>
      <c r="D1077" s="47" t="s">
        <v>685</v>
      </c>
      <c r="E1077" s="47" t="s">
        <v>268</v>
      </c>
      <c r="F1077" s="47" t="s">
        <v>269</v>
      </c>
      <c r="G1077" s="46">
        <v>50000</v>
      </c>
      <c r="H1077" s="46">
        <v>200000</v>
      </c>
      <c r="I1077" s="46">
        <v>200000</v>
      </c>
      <c r="J1077" s="46">
        <v>0</v>
      </c>
      <c r="K1077" s="46">
        <v>0</v>
      </c>
      <c r="L1077" s="46">
        <v>0</v>
      </c>
      <c r="M1077" s="46">
        <v>182206</v>
      </c>
      <c r="N1077" s="46">
        <v>182206</v>
      </c>
      <c r="O1077" s="46">
        <v>17794</v>
      </c>
      <c r="P1077" s="78">
        <f t="shared" si="34"/>
        <v>0.91103000000000001</v>
      </c>
      <c r="Q1077" s="61"/>
      <c r="R1077" s="61"/>
      <c r="S1077" s="62"/>
      <c r="T1077" s="62"/>
      <c r="U1077" s="62"/>
      <c r="V1077" s="62"/>
      <c r="W1077" s="62"/>
      <c r="X1077" s="63"/>
    </row>
    <row r="1078" spans="1:24" ht="14.4" x14ac:dyDescent="0.2">
      <c r="A1078" s="47" t="s">
        <v>709</v>
      </c>
      <c r="B1078" s="47" t="s">
        <v>710</v>
      </c>
      <c r="C1078" s="74" t="str">
        <f t="shared" si="33"/>
        <v>21375801 CENTRO NACIONAL DE LA MÚSICA</v>
      </c>
      <c r="D1078" s="47" t="s">
        <v>685</v>
      </c>
      <c r="E1078" s="47" t="s">
        <v>278</v>
      </c>
      <c r="F1078" s="47" t="s">
        <v>279</v>
      </c>
      <c r="G1078" s="46">
        <v>9270000</v>
      </c>
      <c r="H1078" s="46">
        <v>9270000</v>
      </c>
      <c r="I1078" s="46">
        <v>9270000</v>
      </c>
      <c r="J1078" s="46">
        <v>0</v>
      </c>
      <c r="K1078" s="46">
        <v>0</v>
      </c>
      <c r="L1078" s="46">
        <v>0</v>
      </c>
      <c r="M1078" s="46">
        <v>7660276.5800000001</v>
      </c>
      <c r="N1078" s="46">
        <v>7660276.5800000001</v>
      </c>
      <c r="O1078" s="46">
        <v>1609723.42</v>
      </c>
      <c r="P1078" s="78">
        <f t="shared" si="34"/>
        <v>0.82635130312837113</v>
      </c>
      <c r="Q1078" s="61"/>
      <c r="R1078" s="61"/>
      <c r="S1078" s="62"/>
      <c r="T1078" s="62"/>
      <c r="U1078" s="62"/>
      <c r="V1078" s="62"/>
      <c r="W1078" s="62"/>
      <c r="X1078" s="63"/>
    </row>
    <row r="1079" spans="1:24" ht="14.4" x14ac:dyDescent="0.2">
      <c r="A1079" s="47" t="s">
        <v>709</v>
      </c>
      <c r="B1079" s="47" t="s">
        <v>710</v>
      </c>
      <c r="C1079" s="74" t="str">
        <f t="shared" si="33"/>
        <v>21375801 CENTRO NACIONAL DE LA MÚSICA</v>
      </c>
      <c r="D1079" s="47" t="s">
        <v>685</v>
      </c>
      <c r="E1079" s="47" t="s">
        <v>280</v>
      </c>
      <c r="F1079" s="47" t="s">
        <v>281</v>
      </c>
      <c r="G1079" s="46">
        <v>3420000</v>
      </c>
      <c r="H1079" s="46">
        <v>2620000</v>
      </c>
      <c r="I1079" s="46">
        <v>2620000</v>
      </c>
      <c r="J1079" s="46">
        <v>0</v>
      </c>
      <c r="K1079" s="46">
        <v>0</v>
      </c>
      <c r="L1079" s="46">
        <v>0</v>
      </c>
      <c r="M1079" s="46">
        <v>2373436.77</v>
      </c>
      <c r="N1079" s="46">
        <v>2373436.77</v>
      </c>
      <c r="O1079" s="46">
        <v>246563.23</v>
      </c>
      <c r="P1079" s="78">
        <f t="shared" si="34"/>
        <v>0.90589189694656491</v>
      </c>
      <c r="Q1079" s="61"/>
      <c r="R1079" s="61"/>
      <c r="S1079" s="62"/>
      <c r="T1079" s="62"/>
      <c r="U1079" s="62"/>
      <c r="V1079" s="62"/>
      <c r="W1079" s="62"/>
      <c r="X1079" s="63"/>
    </row>
    <row r="1080" spans="1:24" ht="14.4" x14ac:dyDescent="0.2">
      <c r="A1080" s="47" t="s">
        <v>709</v>
      </c>
      <c r="B1080" s="47" t="s">
        <v>710</v>
      </c>
      <c r="C1080" s="74" t="str">
        <f t="shared" si="33"/>
        <v>21375801 CENTRO NACIONAL DE LA MÚSICA</v>
      </c>
      <c r="D1080" s="47" t="s">
        <v>685</v>
      </c>
      <c r="E1080" s="47" t="s">
        <v>282</v>
      </c>
      <c r="F1080" s="47" t="s">
        <v>283</v>
      </c>
      <c r="G1080" s="46">
        <v>3000000</v>
      </c>
      <c r="H1080" s="46">
        <v>2200000</v>
      </c>
      <c r="I1080" s="46">
        <v>2200000</v>
      </c>
      <c r="J1080" s="46">
        <v>0</v>
      </c>
      <c r="K1080" s="46">
        <v>0</v>
      </c>
      <c r="L1080" s="46">
        <v>0</v>
      </c>
      <c r="M1080" s="46">
        <v>1970354.99</v>
      </c>
      <c r="N1080" s="46">
        <v>1970354.99</v>
      </c>
      <c r="O1080" s="46">
        <v>229645.01</v>
      </c>
      <c r="P1080" s="78">
        <f t="shared" si="34"/>
        <v>0.89561590454545459</v>
      </c>
      <c r="Q1080" s="61"/>
      <c r="R1080" s="61"/>
      <c r="S1080" s="62"/>
      <c r="T1080" s="62"/>
      <c r="U1080" s="62"/>
      <c r="V1080" s="62"/>
      <c r="W1080" s="62"/>
      <c r="X1080" s="63"/>
    </row>
    <row r="1081" spans="1:24" ht="14.4" x14ac:dyDescent="0.2">
      <c r="A1081" s="47" t="s">
        <v>709</v>
      </c>
      <c r="B1081" s="47" t="s">
        <v>710</v>
      </c>
      <c r="C1081" s="74" t="str">
        <f t="shared" si="33"/>
        <v>21375801 CENTRO NACIONAL DE LA MÚSICA</v>
      </c>
      <c r="D1081" s="47" t="s">
        <v>685</v>
      </c>
      <c r="E1081" s="47" t="s">
        <v>286</v>
      </c>
      <c r="F1081" s="47" t="s">
        <v>287</v>
      </c>
      <c r="G1081" s="46">
        <v>400000</v>
      </c>
      <c r="H1081" s="46">
        <v>400000</v>
      </c>
      <c r="I1081" s="46">
        <v>400000</v>
      </c>
      <c r="J1081" s="46">
        <v>0</v>
      </c>
      <c r="K1081" s="46">
        <v>0</v>
      </c>
      <c r="L1081" s="46">
        <v>0</v>
      </c>
      <c r="M1081" s="46">
        <v>399581.78</v>
      </c>
      <c r="N1081" s="46">
        <v>399581.78</v>
      </c>
      <c r="O1081" s="46">
        <v>418.22</v>
      </c>
      <c r="P1081" s="78">
        <f t="shared" si="34"/>
        <v>0.99895445000000005</v>
      </c>
      <c r="Q1081" s="61"/>
      <c r="R1081" s="61"/>
      <c r="S1081" s="62"/>
      <c r="T1081" s="62"/>
      <c r="U1081" s="62"/>
      <c r="V1081" s="62"/>
      <c r="W1081" s="62"/>
      <c r="X1081" s="63"/>
    </row>
    <row r="1082" spans="1:24" ht="14.4" x14ac:dyDescent="0.2">
      <c r="A1082" s="47" t="s">
        <v>709</v>
      </c>
      <c r="B1082" s="47" t="s">
        <v>710</v>
      </c>
      <c r="C1082" s="74" t="str">
        <f t="shared" si="33"/>
        <v>21375801 CENTRO NACIONAL DE LA MÚSICA</v>
      </c>
      <c r="D1082" s="47" t="s">
        <v>685</v>
      </c>
      <c r="E1082" s="47" t="s">
        <v>288</v>
      </c>
      <c r="F1082" s="47" t="s">
        <v>289</v>
      </c>
      <c r="G1082" s="46">
        <v>20000</v>
      </c>
      <c r="H1082" s="46">
        <v>20000</v>
      </c>
      <c r="I1082" s="46">
        <v>20000</v>
      </c>
      <c r="J1082" s="46">
        <v>0</v>
      </c>
      <c r="K1082" s="46">
        <v>0</v>
      </c>
      <c r="L1082" s="46">
        <v>0</v>
      </c>
      <c r="M1082" s="46">
        <v>3500</v>
      </c>
      <c r="N1082" s="46">
        <v>3500</v>
      </c>
      <c r="O1082" s="46">
        <v>16500</v>
      </c>
      <c r="P1082" s="78">
        <f t="shared" si="34"/>
        <v>0.17499999999999999</v>
      </c>
      <c r="Q1082" s="61"/>
      <c r="R1082" s="61"/>
      <c r="S1082" s="62"/>
      <c r="T1082" s="62"/>
      <c r="U1082" s="62"/>
      <c r="V1082" s="62"/>
      <c r="W1082" s="62"/>
      <c r="X1082" s="63"/>
    </row>
    <row r="1083" spans="1:24" ht="14.4" x14ac:dyDescent="0.2">
      <c r="A1083" s="47" t="s">
        <v>709</v>
      </c>
      <c r="B1083" s="47" t="s">
        <v>710</v>
      </c>
      <c r="C1083" s="74" t="str">
        <f t="shared" si="33"/>
        <v>21375801 CENTRO NACIONAL DE LA MÚSICA</v>
      </c>
      <c r="D1083" s="47" t="s">
        <v>685</v>
      </c>
      <c r="E1083" s="47" t="s">
        <v>290</v>
      </c>
      <c r="F1083" s="47" t="s">
        <v>291</v>
      </c>
      <c r="G1083" s="46">
        <v>120000</v>
      </c>
      <c r="H1083" s="46">
        <v>120000</v>
      </c>
      <c r="I1083" s="46">
        <v>120000</v>
      </c>
      <c r="J1083" s="46">
        <v>0</v>
      </c>
      <c r="K1083" s="46">
        <v>0</v>
      </c>
      <c r="L1083" s="46">
        <v>0</v>
      </c>
      <c r="M1083" s="46">
        <v>118916</v>
      </c>
      <c r="N1083" s="46">
        <v>118916</v>
      </c>
      <c r="O1083" s="46">
        <v>1084</v>
      </c>
      <c r="P1083" s="78">
        <f t="shared" si="34"/>
        <v>0.99096666666666666</v>
      </c>
      <c r="Q1083" s="61"/>
      <c r="R1083" s="61"/>
      <c r="S1083" s="62"/>
      <c r="T1083" s="62"/>
      <c r="U1083" s="62"/>
      <c r="V1083" s="62"/>
      <c r="W1083" s="62"/>
      <c r="X1083" s="63"/>
    </row>
    <row r="1084" spans="1:24" ht="14.4" x14ac:dyDescent="0.2">
      <c r="A1084" s="47" t="s">
        <v>709</v>
      </c>
      <c r="B1084" s="47" t="s">
        <v>710</v>
      </c>
      <c r="C1084" s="74" t="str">
        <f t="shared" si="33"/>
        <v>21375801 CENTRO NACIONAL DE LA MÚSICA</v>
      </c>
      <c r="D1084" s="47" t="s">
        <v>685</v>
      </c>
      <c r="E1084" s="47" t="s">
        <v>294</v>
      </c>
      <c r="F1084" s="47" t="s">
        <v>295</v>
      </c>
      <c r="G1084" s="46">
        <v>120000</v>
      </c>
      <c r="H1084" s="46">
        <v>120000</v>
      </c>
      <c r="I1084" s="46">
        <v>120000</v>
      </c>
      <c r="J1084" s="46">
        <v>0</v>
      </c>
      <c r="K1084" s="46">
        <v>0</v>
      </c>
      <c r="L1084" s="46">
        <v>0</v>
      </c>
      <c r="M1084" s="46">
        <v>118916</v>
      </c>
      <c r="N1084" s="46">
        <v>118916</v>
      </c>
      <c r="O1084" s="46">
        <v>1084</v>
      </c>
      <c r="P1084" s="78">
        <f t="shared" si="34"/>
        <v>0.99096666666666666</v>
      </c>
      <c r="Q1084" s="61"/>
      <c r="R1084" s="61"/>
      <c r="S1084" s="62"/>
      <c r="T1084" s="62"/>
      <c r="U1084" s="62"/>
      <c r="V1084" s="62"/>
      <c r="W1084" s="62"/>
      <c r="X1084" s="63"/>
    </row>
    <row r="1085" spans="1:24" ht="14.4" x14ac:dyDescent="0.2">
      <c r="A1085" s="47" t="s">
        <v>709</v>
      </c>
      <c r="B1085" s="47" t="s">
        <v>710</v>
      </c>
      <c r="C1085" s="74" t="str">
        <f t="shared" si="33"/>
        <v>21375801 CENTRO NACIONAL DE LA MÚSICA</v>
      </c>
      <c r="D1085" s="47" t="s">
        <v>685</v>
      </c>
      <c r="E1085" s="47" t="s">
        <v>296</v>
      </c>
      <c r="F1085" s="47" t="s">
        <v>297</v>
      </c>
      <c r="G1085" s="46">
        <v>250000</v>
      </c>
      <c r="H1085" s="46">
        <v>250000</v>
      </c>
      <c r="I1085" s="46">
        <v>250000</v>
      </c>
      <c r="J1085" s="46">
        <v>0</v>
      </c>
      <c r="K1085" s="46">
        <v>0</v>
      </c>
      <c r="L1085" s="46">
        <v>0</v>
      </c>
      <c r="M1085" s="46">
        <v>245700</v>
      </c>
      <c r="N1085" s="46">
        <v>245700</v>
      </c>
      <c r="O1085" s="46">
        <v>4300</v>
      </c>
      <c r="P1085" s="78">
        <f t="shared" si="34"/>
        <v>0.98280000000000001</v>
      </c>
      <c r="Q1085" s="61"/>
      <c r="R1085" s="61"/>
      <c r="S1085" s="62"/>
      <c r="T1085" s="62"/>
      <c r="U1085" s="62"/>
      <c r="V1085" s="62"/>
      <c r="W1085" s="62"/>
      <c r="X1085" s="63"/>
    </row>
    <row r="1086" spans="1:24" ht="14.4" x14ac:dyDescent="0.2">
      <c r="A1086" s="47" t="s">
        <v>709</v>
      </c>
      <c r="B1086" s="47" t="s">
        <v>710</v>
      </c>
      <c r="C1086" s="74" t="str">
        <f t="shared" si="33"/>
        <v>21375801 CENTRO NACIONAL DE LA MÚSICA</v>
      </c>
      <c r="D1086" s="47" t="s">
        <v>685</v>
      </c>
      <c r="E1086" s="47" t="s">
        <v>302</v>
      </c>
      <c r="F1086" s="47" t="s">
        <v>303</v>
      </c>
      <c r="G1086" s="46">
        <v>20000</v>
      </c>
      <c r="H1086" s="46">
        <v>20000</v>
      </c>
      <c r="I1086" s="46">
        <v>20000</v>
      </c>
      <c r="J1086" s="46">
        <v>0</v>
      </c>
      <c r="K1086" s="46">
        <v>0</v>
      </c>
      <c r="L1086" s="46">
        <v>0</v>
      </c>
      <c r="M1086" s="46">
        <v>20000</v>
      </c>
      <c r="N1086" s="46">
        <v>20000</v>
      </c>
      <c r="O1086" s="46">
        <v>0</v>
      </c>
      <c r="P1086" s="78">
        <f t="shared" si="34"/>
        <v>1</v>
      </c>
      <c r="Q1086" s="61"/>
      <c r="R1086" s="61"/>
      <c r="S1086" s="62"/>
      <c r="T1086" s="62"/>
      <c r="U1086" s="62"/>
      <c r="V1086" s="62"/>
      <c r="W1086" s="62"/>
      <c r="X1086" s="63"/>
    </row>
    <row r="1087" spans="1:24" ht="14.4" x14ac:dyDescent="0.2">
      <c r="A1087" s="47" t="s">
        <v>709</v>
      </c>
      <c r="B1087" s="47" t="s">
        <v>710</v>
      </c>
      <c r="C1087" s="74" t="str">
        <f t="shared" si="33"/>
        <v>21375801 CENTRO NACIONAL DE LA MÚSICA</v>
      </c>
      <c r="D1087" s="47" t="s">
        <v>685</v>
      </c>
      <c r="E1087" s="47" t="s">
        <v>304</v>
      </c>
      <c r="F1087" s="47" t="s">
        <v>305</v>
      </c>
      <c r="G1087" s="46">
        <v>40000</v>
      </c>
      <c r="H1087" s="46">
        <v>40000</v>
      </c>
      <c r="I1087" s="46">
        <v>40000</v>
      </c>
      <c r="J1087" s="46">
        <v>0</v>
      </c>
      <c r="K1087" s="46">
        <v>0</v>
      </c>
      <c r="L1087" s="46">
        <v>0</v>
      </c>
      <c r="M1087" s="46">
        <v>39100</v>
      </c>
      <c r="N1087" s="46">
        <v>39100</v>
      </c>
      <c r="O1087" s="46">
        <v>900</v>
      </c>
      <c r="P1087" s="78">
        <f t="shared" si="34"/>
        <v>0.97750000000000004</v>
      </c>
      <c r="Q1087" s="61"/>
      <c r="R1087" s="61"/>
      <c r="S1087" s="62"/>
      <c r="T1087" s="62"/>
      <c r="U1087" s="62"/>
      <c r="V1087" s="62"/>
      <c r="W1087" s="62"/>
      <c r="X1087" s="63"/>
    </row>
    <row r="1088" spans="1:24" ht="14.4" x14ac:dyDescent="0.2">
      <c r="A1088" s="47" t="s">
        <v>709</v>
      </c>
      <c r="B1088" s="47" t="s">
        <v>710</v>
      </c>
      <c r="C1088" s="74" t="str">
        <f t="shared" si="33"/>
        <v>21375801 CENTRO NACIONAL DE LA MÚSICA</v>
      </c>
      <c r="D1088" s="47" t="s">
        <v>685</v>
      </c>
      <c r="E1088" s="47" t="s">
        <v>306</v>
      </c>
      <c r="F1088" s="47" t="s">
        <v>307</v>
      </c>
      <c r="G1088" s="46">
        <v>20000</v>
      </c>
      <c r="H1088" s="46">
        <v>20000</v>
      </c>
      <c r="I1088" s="46">
        <v>20000</v>
      </c>
      <c r="J1088" s="46">
        <v>0</v>
      </c>
      <c r="K1088" s="46">
        <v>0</v>
      </c>
      <c r="L1088" s="46">
        <v>0</v>
      </c>
      <c r="M1088" s="46">
        <v>18300</v>
      </c>
      <c r="N1088" s="46">
        <v>18300</v>
      </c>
      <c r="O1088" s="46">
        <v>1700</v>
      </c>
      <c r="P1088" s="78">
        <f t="shared" si="34"/>
        <v>0.91500000000000004</v>
      </c>
      <c r="Q1088" s="61"/>
      <c r="R1088" s="61"/>
      <c r="S1088" s="62"/>
      <c r="T1088" s="62"/>
      <c r="U1088" s="62"/>
      <c r="V1088" s="62"/>
      <c r="W1088" s="62"/>
      <c r="X1088" s="63"/>
    </row>
    <row r="1089" spans="1:24" ht="14.4" x14ac:dyDescent="0.2">
      <c r="A1089" s="47" t="s">
        <v>709</v>
      </c>
      <c r="B1089" s="47" t="s">
        <v>710</v>
      </c>
      <c r="C1089" s="74" t="str">
        <f t="shared" si="33"/>
        <v>21375801 CENTRO NACIONAL DE LA MÚSICA</v>
      </c>
      <c r="D1089" s="47" t="s">
        <v>685</v>
      </c>
      <c r="E1089" s="47" t="s">
        <v>308</v>
      </c>
      <c r="F1089" s="47" t="s">
        <v>309</v>
      </c>
      <c r="G1089" s="46">
        <v>20000</v>
      </c>
      <c r="H1089" s="46">
        <v>20000</v>
      </c>
      <c r="I1089" s="46">
        <v>20000</v>
      </c>
      <c r="J1089" s="46">
        <v>0</v>
      </c>
      <c r="K1089" s="46">
        <v>0</v>
      </c>
      <c r="L1089" s="46">
        <v>0</v>
      </c>
      <c r="M1089" s="46">
        <v>18300</v>
      </c>
      <c r="N1089" s="46">
        <v>18300</v>
      </c>
      <c r="O1089" s="46">
        <v>1700</v>
      </c>
      <c r="P1089" s="78">
        <f t="shared" si="34"/>
        <v>0.91500000000000004</v>
      </c>
      <c r="Q1089" s="61"/>
      <c r="R1089" s="61"/>
      <c r="S1089" s="62"/>
      <c r="T1089" s="62"/>
      <c r="U1089" s="62"/>
      <c r="V1089" s="62"/>
      <c r="W1089" s="62"/>
      <c r="X1089" s="63"/>
    </row>
    <row r="1090" spans="1:24" ht="14.4" x14ac:dyDescent="0.2">
      <c r="A1090" s="47" t="s">
        <v>709</v>
      </c>
      <c r="B1090" s="47" t="s">
        <v>710</v>
      </c>
      <c r="C1090" s="74" t="str">
        <f t="shared" si="33"/>
        <v>21375801 CENTRO NACIONAL DE LA MÚSICA</v>
      </c>
      <c r="D1090" s="47" t="s">
        <v>685</v>
      </c>
      <c r="E1090" s="47" t="s">
        <v>310</v>
      </c>
      <c r="F1090" s="47" t="s">
        <v>311</v>
      </c>
      <c r="G1090" s="46">
        <v>150000</v>
      </c>
      <c r="H1090" s="46">
        <v>150000</v>
      </c>
      <c r="I1090" s="46">
        <v>150000</v>
      </c>
      <c r="J1090" s="46">
        <v>0</v>
      </c>
      <c r="K1090" s="46">
        <v>0</v>
      </c>
      <c r="L1090" s="46">
        <v>0</v>
      </c>
      <c r="M1090" s="46">
        <v>150000</v>
      </c>
      <c r="N1090" s="46">
        <v>150000</v>
      </c>
      <c r="O1090" s="46">
        <v>0</v>
      </c>
      <c r="P1090" s="78">
        <f t="shared" si="34"/>
        <v>1</v>
      </c>
      <c r="Q1090" s="61"/>
      <c r="R1090" s="61"/>
      <c r="S1090" s="62"/>
      <c r="T1090" s="62"/>
      <c r="U1090" s="62"/>
      <c r="V1090" s="62"/>
      <c r="W1090" s="62"/>
      <c r="X1090" s="63"/>
    </row>
    <row r="1091" spans="1:24" ht="14.4" x14ac:dyDescent="0.2">
      <c r="A1091" s="47" t="s">
        <v>709</v>
      </c>
      <c r="B1091" s="47" t="s">
        <v>710</v>
      </c>
      <c r="C1091" s="74" t="str">
        <f t="shared" si="33"/>
        <v>21375801 CENTRO NACIONAL DE LA MÚSICA</v>
      </c>
      <c r="D1091" s="47" t="s">
        <v>685</v>
      </c>
      <c r="E1091" s="47" t="s">
        <v>312</v>
      </c>
      <c r="F1091" s="47" t="s">
        <v>313</v>
      </c>
      <c r="G1091" s="46">
        <v>2130000</v>
      </c>
      <c r="H1091" s="46">
        <v>2130000</v>
      </c>
      <c r="I1091" s="46">
        <v>2130000</v>
      </c>
      <c r="J1091" s="46">
        <v>0</v>
      </c>
      <c r="K1091" s="46">
        <v>0</v>
      </c>
      <c r="L1091" s="46">
        <v>0</v>
      </c>
      <c r="M1091" s="46">
        <v>913162.01</v>
      </c>
      <c r="N1091" s="46">
        <v>913162.01</v>
      </c>
      <c r="O1091" s="46">
        <v>1216837.99</v>
      </c>
      <c r="P1091" s="78">
        <f t="shared" si="34"/>
        <v>0.428714558685446</v>
      </c>
      <c r="Q1091" s="61"/>
      <c r="R1091" s="61"/>
      <c r="S1091" s="62"/>
      <c r="T1091" s="62"/>
      <c r="U1091" s="62"/>
      <c r="V1091" s="62"/>
      <c r="W1091" s="62"/>
      <c r="X1091" s="63"/>
    </row>
    <row r="1092" spans="1:24" ht="14.4" x14ac:dyDescent="0.2">
      <c r="A1092" s="47" t="s">
        <v>709</v>
      </c>
      <c r="B1092" s="47" t="s">
        <v>710</v>
      </c>
      <c r="C1092" s="74" t="str">
        <f t="shared" si="33"/>
        <v>21375801 CENTRO NACIONAL DE LA MÚSICA</v>
      </c>
      <c r="D1092" s="47" t="s">
        <v>685</v>
      </c>
      <c r="E1092" s="47" t="s">
        <v>314</v>
      </c>
      <c r="F1092" s="47" t="s">
        <v>315</v>
      </c>
      <c r="G1092" s="46">
        <v>130000</v>
      </c>
      <c r="H1092" s="46">
        <v>130000</v>
      </c>
      <c r="I1092" s="46">
        <v>130000</v>
      </c>
      <c r="J1092" s="46">
        <v>0</v>
      </c>
      <c r="K1092" s="46">
        <v>0</v>
      </c>
      <c r="L1092" s="46">
        <v>0</v>
      </c>
      <c r="M1092" s="46">
        <v>125714.41</v>
      </c>
      <c r="N1092" s="46">
        <v>125714.41</v>
      </c>
      <c r="O1092" s="46">
        <v>4285.59</v>
      </c>
      <c r="P1092" s="78">
        <f t="shared" si="34"/>
        <v>0.96703392307692315</v>
      </c>
      <c r="Q1092" s="61"/>
      <c r="R1092" s="61"/>
      <c r="S1092" s="62"/>
      <c r="T1092" s="62"/>
      <c r="U1092" s="62"/>
      <c r="V1092" s="62"/>
      <c r="W1092" s="62"/>
      <c r="X1092" s="63"/>
    </row>
    <row r="1093" spans="1:24" ht="14.4" x14ac:dyDescent="0.2">
      <c r="A1093" s="47" t="s">
        <v>709</v>
      </c>
      <c r="B1093" s="47" t="s">
        <v>710</v>
      </c>
      <c r="C1093" s="74" t="str">
        <f t="shared" si="33"/>
        <v>21375801 CENTRO NACIONAL DE LA MÚSICA</v>
      </c>
      <c r="D1093" s="47" t="s">
        <v>685</v>
      </c>
      <c r="E1093" s="47" t="s">
        <v>316</v>
      </c>
      <c r="F1093" s="47" t="s">
        <v>317</v>
      </c>
      <c r="G1093" s="46">
        <v>2000000</v>
      </c>
      <c r="H1093" s="46">
        <v>2000000</v>
      </c>
      <c r="I1093" s="46">
        <v>2000000</v>
      </c>
      <c r="J1093" s="46">
        <v>0</v>
      </c>
      <c r="K1093" s="46">
        <v>0</v>
      </c>
      <c r="L1093" s="46">
        <v>0</v>
      </c>
      <c r="M1093" s="46">
        <v>787447.6</v>
      </c>
      <c r="N1093" s="46">
        <v>787447.6</v>
      </c>
      <c r="O1093" s="46">
        <v>1212552.3999999999</v>
      </c>
      <c r="P1093" s="78">
        <f t="shared" si="34"/>
        <v>0.39372380000000001</v>
      </c>
      <c r="Q1093" s="61"/>
      <c r="R1093" s="61"/>
      <c r="S1093" s="62"/>
      <c r="T1093" s="62"/>
      <c r="U1093" s="62"/>
      <c r="V1093" s="62"/>
      <c r="W1093" s="62"/>
      <c r="X1093" s="63"/>
    </row>
    <row r="1094" spans="1:24" ht="14.4" x14ac:dyDescent="0.2">
      <c r="A1094" s="47" t="s">
        <v>709</v>
      </c>
      <c r="B1094" s="47" t="s">
        <v>710</v>
      </c>
      <c r="C1094" s="75" t="str">
        <f t="shared" ref="C1094:C1157" si="35">+CONCATENATE(A1094," ",B1094)</f>
        <v>21375801 CENTRO NACIONAL DE LA MÚSICA</v>
      </c>
      <c r="D1094" s="47" t="s">
        <v>685</v>
      </c>
      <c r="E1094" s="47" t="s">
        <v>318</v>
      </c>
      <c r="F1094" s="47" t="s">
        <v>319</v>
      </c>
      <c r="G1094" s="46">
        <v>3350000</v>
      </c>
      <c r="H1094" s="46">
        <v>4150000</v>
      </c>
      <c r="I1094" s="46">
        <v>4150000</v>
      </c>
      <c r="J1094" s="46">
        <v>0</v>
      </c>
      <c r="K1094" s="46">
        <v>0</v>
      </c>
      <c r="L1094" s="46">
        <v>0</v>
      </c>
      <c r="M1094" s="46">
        <v>4009061.8</v>
      </c>
      <c r="N1094" s="46">
        <v>4009061.8</v>
      </c>
      <c r="O1094" s="46">
        <v>140938.20000000001</v>
      </c>
      <c r="P1094" s="78">
        <f t="shared" ref="P1094:P1157" si="36">+IFERROR(M1094/H1094,0)</f>
        <v>0.9660389879518072</v>
      </c>
      <c r="Q1094" s="61"/>
      <c r="R1094" s="61"/>
      <c r="S1094" s="62"/>
      <c r="T1094" s="62"/>
      <c r="U1094" s="62"/>
      <c r="V1094" s="62"/>
      <c r="W1094" s="62"/>
      <c r="X1094" s="63"/>
    </row>
    <row r="1095" spans="1:24" ht="14.4" x14ac:dyDescent="0.2">
      <c r="A1095" s="47" t="s">
        <v>709</v>
      </c>
      <c r="B1095" s="47" t="s">
        <v>710</v>
      </c>
      <c r="C1095" s="74" t="str">
        <f t="shared" si="35"/>
        <v>21375801 CENTRO NACIONAL DE LA MÚSICA</v>
      </c>
      <c r="D1095" s="47" t="s">
        <v>685</v>
      </c>
      <c r="E1095" s="47" t="s">
        <v>320</v>
      </c>
      <c r="F1095" s="47" t="s">
        <v>321</v>
      </c>
      <c r="G1095" s="46">
        <v>300000</v>
      </c>
      <c r="H1095" s="46">
        <v>600000</v>
      </c>
      <c r="I1095" s="46">
        <v>600000</v>
      </c>
      <c r="J1095" s="46">
        <v>0</v>
      </c>
      <c r="K1095" s="46">
        <v>0</v>
      </c>
      <c r="L1095" s="46">
        <v>0</v>
      </c>
      <c r="M1095" s="46">
        <v>546437.24</v>
      </c>
      <c r="N1095" s="46">
        <v>546437.24</v>
      </c>
      <c r="O1095" s="46">
        <v>53562.76</v>
      </c>
      <c r="P1095" s="78">
        <f t="shared" si="36"/>
        <v>0.91072873333333326</v>
      </c>
      <c r="Q1095" s="61"/>
      <c r="R1095" s="61"/>
      <c r="S1095" s="62"/>
      <c r="T1095" s="62"/>
      <c r="U1095" s="62"/>
      <c r="V1095" s="62"/>
      <c r="W1095" s="62"/>
      <c r="X1095" s="63"/>
    </row>
    <row r="1096" spans="1:24" ht="14.4" x14ac:dyDescent="0.2">
      <c r="A1096" s="47" t="s">
        <v>709</v>
      </c>
      <c r="B1096" s="47" t="s">
        <v>710</v>
      </c>
      <c r="C1096" s="74" t="str">
        <f t="shared" si="35"/>
        <v>21375801 CENTRO NACIONAL DE LA MÚSICA</v>
      </c>
      <c r="D1096" s="47" t="s">
        <v>685</v>
      </c>
      <c r="E1096" s="47" t="s">
        <v>324</v>
      </c>
      <c r="F1096" s="47" t="s">
        <v>325</v>
      </c>
      <c r="G1096" s="46">
        <v>1000000</v>
      </c>
      <c r="H1096" s="46">
        <v>800000</v>
      </c>
      <c r="I1096" s="46">
        <v>800000</v>
      </c>
      <c r="J1096" s="46">
        <v>0</v>
      </c>
      <c r="K1096" s="46">
        <v>0</v>
      </c>
      <c r="L1096" s="46">
        <v>0</v>
      </c>
      <c r="M1096" s="46">
        <v>722303.75</v>
      </c>
      <c r="N1096" s="46">
        <v>722303.75</v>
      </c>
      <c r="O1096" s="46">
        <v>77696.25</v>
      </c>
      <c r="P1096" s="78">
        <f t="shared" si="36"/>
        <v>0.90287968750000003</v>
      </c>
      <c r="Q1096" s="61"/>
      <c r="R1096" s="61"/>
      <c r="S1096" s="62"/>
      <c r="T1096" s="62"/>
      <c r="U1096" s="62"/>
      <c r="V1096" s="62"/>
      <c r="W1096" s="62"/>
      <c r="X1096" s="63"/>
    </row>
    <row r="1097" spans="1:24" ht="14.4" x14ac:dyDescent="0.2">
      <c r="A1097" s="47" t="s">
        <v>709</v>
      </c>
      <c r="B1097" s="47" t="s">
        <v>710</v>
      </c>
      <c r="C1097" s="74" t="str">
        <f t="shared" si="35"/>
        <v>21375801 CENTRO NACIONAL DE LA MÚSICA</v>
      </c>
      <c r="D1097" s="47" t="s">
        <v>685</v>
      </c>
      <c r="E1097" s="47" t="s">
        <v>328</v>
      </c>
      <c r="F1097" s="47" t="s">
        <v>329</v>
      </c>
      <c r="G1097" s="46">
        <v>2000000</v>
      </c>
      <c r="H1097" s="46">
        <v>2700000</v>
      </c>
      <c r="I1097" s="46">
        <v>2700000</v>
      </c>
      <c r="J1097" s="46">
        <v>0</v>
      </c>
      <c r="K1097" s="46">
        <v>0</v>
      </c>
      <c r="L1097" s="46">
        <v>0</v>
      </c>
      <c r="M1097" s="46">
        <v>2691700.8</v>
      </c>
      <c r="N1097" s="46">
        <v>2691700.8</v>
      </c>
      <c r="O1097" s="46">
        <v>8299.2000000000007</v>
      </c>
      <c r="P1097" s="78">
        <f t="shared" si="36"/>
        <v>0.99692622222222216</v>
      </c>
      <c r="Q1097" s="61"/>
      <c r="R1097" s="61"/>
      <c r="S1097" s="62"/>
      <c r="T1097" s="62"/>
      <c r="U1097" s="62"/>
      <c r="V1097" s="62"/>
      <c r="W1097" s="62"/>
      <c r="X1097" s="63"/>
    </row>
    <row r="1098" spans="1:24" ht="14.4" x14ac:dyDescent="0.2">
      <c r="A1098" s="47" t="s">
        <v>709</v>
      </c>
      <c r="B1098" s="47" t="s">
        <v>710</v>
      </c>
      <c r="C1098" s="74" t="str">
        <f t="shared" si="35"/>
        <v>21375801 CENTRO NACIONAL DE LA MÚSICA</v>
      </c>
      <c r="D1098" s="47" t="s">
        <v>685</v>
      </c>
      <c r="E1098" s="47" t="s">
        <v>330</v>
      </c>
      <c r="F1098" s="47" t="s">
        <v>331</v>
      </c>
      <c r="G1098" s="46">
        <v>50000</v>
      </c>
      <c r="H1098" s="46">
        <v>50000</v>
      </c>
      <c r="I1098" s="46">
        <v>50000</v>
      </c>
      <c r="J1098" s="46">
        <v>0</v>
      </c>
      <c r="K1098" s="46">
        <v>0</v>
      </c>
      <c r="L1098" s="46">
        <v>0</v>
      </c>
      <c r="M1098" s="46">
        <v>48620.01</v>
      </c>
      <c r="N1098" s="46">
        <v>48620.01</v>
      </c>
      <c r="O1098" s="46">
        <v>1379.99</v>
      </c>
      <c r="P1098" s="78">
        <f t="shared" si="36"/>
        <v>0.97240020000000005</v>
      </c>
      <c r="Q1098" s="61"/>
      <c r="R1098" s="61"/>
      <c r="S1098" s="62"/>
      <c r="T1098" s="62"/>
      <c r="U1098" s="62"/>
      <c r="V1098" s="62"/>
      <c r="W1098" s="62"/>
      <c r="X1098" s="63"/>
    </row>
    <row r="1099" spans="1:24" ht="14.4" x14ac:dyDescent="0.2">
      <c r="A1099" s="47" t="s">
        <v>709</v>
      </c>
      <c r="B1099" s="47" t="s">
        <v>710</v>
      </c>
      <c r="C1099" s="74" t="str">
        <f t="shared" si="35"/>
        <v>21375801 CENTRO NACIONAL DE LA MÚSICA</v>
      </c>
      <c r="D1099" s="47" t="s">
        <v>685</v>
      </c>
      <c r="E1099" s="47" t="s">
        <v>372</v>
      </c>
      <c r="F1099" s="47" t="s">
        <v>373</v>
      </c>
      <c r="G1099" s="46">
        <v>113839734</v>
      </c>
      <c r="H1099" s="46">
        <v>120298142</v>
      </c>
      <c r="I1099" s="46">
        <v>120298142</v>
      </c>
      <c r="J1099" s="46">
        <v>0</v>
      </c>
      <c r="K1099" s="46">
        <v>0</v>
      </c>
      <c r="L1099" s="46">
        <v>0</v>
      </c>
      <c r="M1099" s="46">
        <v>86091217.799999997</v>
      </c>
      <c r="N1099" s="46">
        <v>86091217.799999997</v>
      </c>
      <c r="O1099" s="46">
        <v>34206924.200000003</v>
      </c>
      <c r="P1099" s="78">
        <f t="shared" si="36"/>
        <v>0.71564877369427693</v>
      </c>
      <c r="Q1099" s="61"/>
      <c r="R1099" s="61"/>
      <c r="S1099" s="62"/>
      <c r="T1099" s="62"/>
      <c r="U1099" s="62"/>
      <c r="V1099" s="62"/>
      <c r="W1099" s="62"/>
      <c r="X1099" s="63"/>
    </row>
    <row r="1100" spans="1:24" ht="14.4" x14ac:dyDescent="0.2">
      <c r="A1100" s="47" t="s">
        <v>709</v>
      </c>
      <c r="B1100" s="47" t="s">
        <v>710</v>
      </c>
      <c r="C1100" s="74" t="str">
        <f t="shared" si="35"/>
        <v>21375801 CENTRO NACIONAL DE LA MÚSICA</v>
      </c>
      <c r="D1100" s="47" t="s">
        <v>685</v>
      </c>
      <c r="E1100" s="47" t="s">
        <v>374</v>
      </c>
      <c r="F1100" s="47" t="s">
        <v>375</v>
      </c>
      <c r="G1100" s="46">
        <v>34818132</v>
      </c>
      <c r="H1100" s="46">
        <v>34434142</v>
      </c>
      <c r="I1100" s="46">
        <v>34434142</v>
      </c>
      <c r="J1100" s="46">
        <v>0</v>
      </c>
      <c r="K1100" s="46">
        <v>0</v>
      </c>
      <c r="L1100" s="46">
        <v>0</v>
      </c>
      <c r="M1100" s="46">
        <v>32021854.109999999</v>
      </c>
      <c r="N1100" s="46">
        <v>32021854.109999999</v>
      </c>
      <c r="O1100" s="46">
        <v>2412287.89</v>
      </c>
      <c r="P1100" s="78">
        <f t="shared" si="36"/>
        <v>0.92994488173975698</v>
      </c>
      <c r="Q1100" s="61"/>
      <c r="R1100" s="61"/>
      <c r="S1100" s="62"/>
      <c r="T1100" s="62"/>
      <c r="U1100" s="62"/>
      <c r="V1100" s="62"/>
      <c r="W1100" s="62"/>
      <c r="X1100" s="63"/>
    </row>
    <row r="1101" spans="1:24" ht="14.4" x14ac:dyDescent="0.2">
      <c r="A1101" s="47" t="s">
        <v>709</v>
      </c>
      <c r="B1101" s="47" t="s">
        <v>710</v>
      </c>
      <c r="C1101" s="74" t="str">
        <f t="shared" si="35"/>
        <v>21375801 CENTRO NACIONAL DE LA MÚSICA</v>
      </c>
      <c r="D1101" s="47" t="s">
        <v>685</v>
      </c>
      <c r="E1101" s="47" t="s">
        <v>389</v>
      </c>
      <c r="F1101" s="47" t="s">
        <v>377</v>
      </c>
      <c r="G1101" s="46">
        <v>30035422</v>
      </c>
      <c r="H1101" s="46">
        <v>29704178</v>
      </c>
      <c r="I1101" s="46">
        <v>29704178</v>
      </c>
      <c r="J1101" s="46">
        <v>0</v>
      </c>
      <c r="K1101" s="46">
        <v>0</v>
      </c>
      <c r="L1101" s="46">
        <v>0</v>
      </c>
      <c r="M1101" s="46">
        <v>27623247.77</v>
      </c>
      <c r="N1101" s="46">
        <v>27623247.77</v>
      </c>
      <c r="O1101" s="46">
        <v>2080930.23</v>
      </c>
      <c r="P1101" s="78">
        <f t="shared" si="36"/>
        <v>0.92994486398512688</v>
      </c>
      <c r="Q1101" s="61"/>
      <c r="R1101" s="61"/>
      <c r="S1101" s="62"/>
      <c r="T1101" s="62"/>
      <c r="U1101" s="62"/>
      <c r="V1101" s="62"/>
      <c r="W1101" s="62"/>
      <c r="X1101" s="63"/>
    </row>
    <row r="1102" spans="1:24" ht="14.4" x14ac:dyDescent="0.2">
      <c r="A1102" s="47" t="s">
        <v>709</v>
      </c>
      <c r="B1102" s="47" t="s">
        <v>710</v>
      </c>
      <c r="C1102" s="74" t="str">
        <f t="shared" si="35"/>
        <v>21375801 CENTRO NACIONAL DE LA MÚSICA</v>
      </c>
      <c r="D1102" s="47" t="s">
        <v>685</v>
      </c>
      <c r="E1102" s="47" t="s">
        <v>410</v>
      </c>
      <c r="F1102" s="47" t="s">
        <v>398</v>
      </c>
      <c r="G1102" s="46">
        <v>4782710</v>
      </c>
      <c r="H1102" s="46">
        <v>4729964</v>
      </c>
      <c r="I1102" s="46">
        <v>4729964</v>
      </c>
      <c r="J1102" s="46">
        <v>0</v>
      </c>
      <c r="K1102" s="46">
        <v>0</v>
      </c>
      <c r="L1102" s="46">
        <v>0</v>
      </c>
      <c r="M1102" s="46">
        <v>4398606.34</v>
      </c>
      <c r="N1102" s="46">
        <v>4398606.34</v>
      </c>
      <c r="O1102" s="46">
        <v>331357.65999999997</v>
      </c>
      <c r="P1102" s="78">
        <f t="shared" si="36"/>
        <v>0.92994499323884916</v>
      </c>
      <c r="Q1102" s="61"/>
      <c r="R1102" s="61"/>
      <c r="S1102" s="62"/>
      <c r="T1102" s="62"/>
      <c r="U1102" s="62"/>
      <c r="V1102" s="62"/>
      <c r="W1102" s="62"/>
      <c r="X1102" s="63"/>
    </row>
    <row r="1103" spans="1:24" ht="14.4" x14ac:dyDescent="0.2">
      <c r="A1103" s="47" t="s">
        <v>709</v>
      </c>
      <c r="B1103" s="47" t="s">
        <v>710</v>
      </c>
      <c r="C1103" s="74" t="str">
        <f t="shared" si="35"/>
        <v>21375801 CENTRO NACIONAL DE LA MÚSICA</v>
      </c>
      <c r="D1103" s="47" t="s">
        <v>685</v>
      </c>
      <c r="E1103" s="47" t="s">
        <v>602</v>
      </c>
      <c r="F1103" s="47" t="s">
        <v>603</v>
      </c>
      <c r="G1103" s="46">
        <v>15500000</v>
      </c>
      <c r="H1103" s="46">
        <v>15500000</v>
      </c>
      <c r="I1103" s="46">
        <v>15500000</v>
      </c>
      <c r="J1103" s="46">
        <v>0</v>
      </c>
      <c r="K1103" s="46">
        <v>0</v>
      </c>
      <c r="L1103" s="46">
        <v>0</v>
      </c>
      <c r="M1103" s="46">
        <v>8416800</v>
      </c>
      <c r="N1103" s="46">
        <v>8416800</v>
      </c>
      <c r="O1103" s="46">
        <v>7083200</v>
      </c>
      <c r="P1103" s="78">
        <f t="shared" si="36"/>
        <v>0.54301935483870967</v>
      </c>
      <c r="Q1103" s="61"/>
      <c r="R1103" s="61"/>
      <c r="S1103" s="62"/>
      <c r="T1103" s="62"/>
      <c r="U1103" s="62"/>
      <c r="V1103" s="62"/>
      <c r="W1103" s="62"/>
      <c r="X1103" s="63"/>
    </row>
    <row r="1104" spans="1:24" ht="14.4" x14ac:dyDescent="0.2">
      <c r="A1104" s="47" t="s">
        <v>709</v>
      </c>
      <c r="B1104" s="47" t="s">
        <v>710</v>
      </c>
      <c r="C1104" s="74" t="str">
        <f t="shared" si="35"/>
        <v>21375801 CENTRO NACIONAL DE LA MÚSICA</v>
      </c>
      <c r="D1104" s="47" t="s">
        <v>685</v>
      </c>
      <c r="E1104" s="47" t="s">
        <v>606</v>
      </c>
      <c r="F1104" s="47" t="s">
        <v>607</v>
      </c>
      <c r="G1104" s="46">
        <v>15500000</v>
      </c>
      <c r="H1104" s="46">
        <v>15500000</v>
      </c>
      <c r="I1104" s="46">
        <v>15500000</v>
      </c>
      <c r="J1104" s="46">
        <v>0</v>
      </c>
      <c r="K1104" s="46">
        <v>0</v>
      </c>
      <c r="L1104" s="46">
        <v>0</v>
      </c>
      <c r="M1104" s="46">
        <v>8416800</v>
      </c>
      <c r="N1104" s="46">
        <v>8416800</v>
      </c>
      <c r="O1104" s="46">
        <v>7083200</v>
      </c>
      <c r="P1104" s="78">
        <f t="shared" si="36"/>
        <v>0.54301935483870967</v>
      </c>
      <c r="Q1104" s="61"/>
      <c r="R1104" s="61"/>
      <c r="S1104" s="62"/>
      <c r="T1104" s="62"/>
      <c r="U1104" s="62"/>
      <c r="V1104" s="62"/>
      <c r="W1104" s="62"/>
      <c r="X1104" s="63"/>
    </row>
    <row r="1105" spans="1:24" ht="14.4" x14ac:dyDescent="0.2">
      <c r="A1105" s="47" t="s">
        <v>709</v>
      </c>
      <c r="B1105" s="47" t="s">
        <v>710</v>
      </c>
      <c r="C1105" s="74" t="str">
        <f t="shared" si="35"/>
        <v>21375801 CENTRO NACIONAL DE LA MÚSICA</v>
      </c>
      <c r="D1105" s="47" t="s">
        <v>685</v>
      </c>
      <c r="E1105" s="47" t="s">
        <v>608</v>
      </c>
      <c r="F1105" s="47" t="s">
        <v>609</v>
      </c>
      <c r="G1105" s="46">
        <v>36900000</v>
      </c>
      <c r="H1105" s="46">
        <v>36900000</v>
      </c>
      <c r="I1105" s="46">
        <v>36900000</v>
      </c>
      <c r="J1105" s="46">
        <v>0</v>
      </c>
      <c r="K1105" s="46">
        <v>0</v>
      </c>
      <c r="L1105" s="46">
        <v>0</v>
      </c>
      <c r="M1105" s="46">
        <v>20188563.690000001</v>
      </c>
      <c r="N1105" s="46">
        <v>20188563.690000001</v>
      </c>
      <c r="O1105" s="46">
        <v>16711436.310000001</v>
      </c>
      <c r="P1105" s="78">
        <f t="shared" si="36"/>
        <v>0.54711554715447153</v>
      </c>
      <c r="Q1105" s="61"/>
      <c r="R1105" s="61"/>
      <c r="S1105" s="62"/>
      <c r="T1105" s="62"/>
      <c r="U1105" s="62"/>
      <c r="V1105" s="62"/>
      <c r="W1105" s="62"/>
      <c r="X1105" s="63"/>
    </row>
    <row r="1106" spans="1:24" ht="14.4" x14ac:dyDescent="0.2">
      <c r="A1106" s="47" t="s">
        <v>709</v>
      </c>
      <c r="B1106" s="47" t="s">
        <v>710</v>
      </c>
      <c r="C1106" s="74" t="str">
        <f t="shared" si="35"/>
        <v>21375801 CENTRO NACIONAL DE LA MÚSICA</v>
      </c>
      <c r="D1106" s="47" t="s">
        <v>685</v>
      </c>
      <c r="E1106" s="47" t="s">
        <v>610</v>
      </c>
      <c r="F1106" s="47" t="s">
        <v>611</v>
      </c>
      <c r="G1106" s="46">
        <v>18900000</v>
      </c>
      <c r="H1106" s="46">
        <v>18900000</v>
      </c>
      <c r="I1106" s="46">
        <v>18900000</v>
      </c>
      <c r="J1106" s="46">
        <v>0</v>
      </c>
      <c r="K1106" s="46">
        <v>0</v>
      </c>
      <c r="L1106" s="46">
        <v>0</v>
      </c>
      <c r="M1106" s="46">
        <v>14598195.140000001</v>
      </c>
      <c r="N1106" s="46">
        <v>14598195.140000001</v>
      </c>
      <c r="O1106" s="46">
        <v>4301804.8600000003</v>
      </c>
      <c r="P1106" s="78">
        <f t="shared" si="36"/>
        <v>0.77239127724867729</v>
      </c>
      <c r="Q1106" s="61"/>
      <c r="R1106" s="61"/>
      <c r="S1106" s="62"/>
      <c r="T1106" s="62"/>
      <c r="U1106" s="62"/>
      <c r="V1106" s="62"/>
      <c r="W1106" s="62"/>
      <c r="X1106" s="63"/>
    </row>
    <row r="1107" spans="1:24" ht="14.4" x14ac:dyDescent="0.2">
      <c r="A1107" s="47" t="s">
        <v>709</v>
      </c>
      <c r="B1107" s="47" t="s">
        <v>710</v>
      </c>
      <c r="C1107" s="74" t="str">
        <f t="shared" si="35"/>
        <v>21375801 CENTRO NACIONAL DE LA MÚSICA</v>
      </c>
      <c r="D1107" s="47" t="s">
        <v>685</v>
      </c>
      <c r="E1107" s="47" t="s">
        <v>612</v>
      </c>
      <c r="F1107" s="47" t="s">
        <v>613</v>
      </c>
      <c r="G1107" s="46">
        <v>18000000</v>
      </c>
      <c r="H1107" s="46">
        <v>18000000</v>
      </c>
      <c r="I1107" s="46">
        <v>18000000</v>
      </c>
      <c r="J1107" s="46">
        <v>0</v>
      </c>
      <c r="K1107" s="46">
        <v>0</v>
      </c>
      <c r="L1107" s="46">
        <v>0</v>
      </c>
      <c r="M1107" s="46">
        <v>5590368.5499999998</v>
      </c>
      <c r="N1107" s="46">
        <v>5590368.5499999998</v>
      </c>
      <c r="O1107" s="46">
        <v>12409631.449999999</v>
      </c>
      <c r="P1107" s="78">
        <f t="shared" si="36"/>
        <v>0.31057603055555555</v>
      </c>
      <c r="Q1107" s="61"/>
      <c r="R1107" s="61"/>
      <c r="S1107" s="62"/>
      <c r="T1107" s="62"/>
      <c r="U1107" s="62"/>
      <c r="V1107" s="62"/>
      <c r="W1107" s="62"/>
      <c r="X1107" s="63"/>
    </row>
    <row r="1108" spans="1:24" ht="14.4" x14ac:dyDescent="0.2">
      <c r="A1108" s="47" t="s">
        <v>709</v>
      </c>
      <c r="B1108" s="47" t="s">
        <v>710</v>
      </c>
      <c r="C1108" s="75" t="str">
        <f t="shared" si="35"/>
        <v>21375801 CENTRO NACIONAL DE LA MÚSICA</v>
      </c>
      <c r="D1108" s="47" t="s">
        <v>685</v>
      </c>
      <c r="E1108" s="47" t="s">
        <v>632</v>
      </c>
      <c r="F1108" s="47" t="s">
        <v>633</v>
      </c>
      <c r="G1108" s="46">
        <v>0</v>
      </c>
      <c r="H1108" s="46">
        <v>8000000</v>
      </c>
      <c r="I1108" s="46">
        <v>8000000</v>
      </c>
      <c r="J1108" s="46">
        <v>0</v>
      </c>
      <c r="K1108" s="46">
        <v>0</v>
      </c>
      <c r="L1108" s="46">
        <v>0</v>
      </c>
      <c r="M1108" s="46">
        <v>0</v>
      </c>
      <c r="N1108" s="46">
        <v>0</v>
      </c>
      <c r="O1108" s="46">
        <v>8000000</v>
      </c>
      <c r="P1108" s="80">
        <f t="shared" si="36"/>
        <v>0</v>
      </c>
      <c r="Q1108" s="61"/>
      <c r="R1108" s="61"/>
      <c r="S1108" s="62"/>
      <c r="T1108" s="62"/>
      <c r="U1108" s="62"/>
      <c r="V1108" s="62"/>
      <c r="W1108" s="62"/>
      <c r="X1108" s="63"/>
    </row>
    <row r="1109" spans="1:24" ht="14.4" x14ac:dyDescent="0.2">
      <c r="A1109" s="47" t="s">
        <v>709</v>
      </c>
      <c r="B1109" s="47" t="s">
        <v>710</v>
      </c>
      <c r="C1109" s="74" t="str">
        <f t="shared" si="35"/>
        <v>21375801 CENTRO NACIONAL DE LA MÚSICA</v>
      </c>
      <c r="D1109" s="47" t="s">
        <v>685</v>
      </c>
      <c r="E1109" s="47" t="s">
        <v>634</v>
      </c>
      <c r="F1109" s="47" t="s">
        <v>635</v>
      </c>
      <c r="G1109" s="46">
        <v>0</v>
      </c>
      <c r="H1109" s="46">
        <v>8000000</v>
      </c>
      <c r="I1109" s="46">
        <v>8000000</v>
      </c>
      <c r="J1109" s="46">
        <v>0</v>
      </c>
      <c r="K1109" s="46">
        <v>0</v>
      </c>
      <c r="L1109" s="46">
        <v>0</v>
      </c>
      <c r="M1109" s="46">
        <v>0</v>
      </c>
      <c r="N1109" s="46">
        <v>0</v>
      </c>
      <c r="O1109" s="46">
        <v>8000000</v>
      </c>
      <c r="P1109" s="78">
        <f t="shared" si="36"/>
        <v>0</v>
      </c>
      <c r="Q1109" s="61"/>
      <c r="R1109" s="61"/>
      <c r="S1109" s="62"/>
      <c r="T1109" s="62"/>
      <c r="U1109" s="62"/>
      <c r="V1109" s="62"/>
      <c r="W1109" s="62"/>
      <c r="X1109" s="63"/>
    </row>
    <row r="1110" spans="1:24" ht="14.4" x14ac:dyDescent="0.2">
      <c r="A1110" s="47" t="s">
        <v>709</v>
      </c>
      <c r="B1110" s="47" t="s">
        <v>710</v>
      </c>
      <c r="C1110" s="74" t="str">
        <f t="shared" si="35"/>
        <v>21375801 CENTRO NACIONAL DE LA MÚSICA</v>
      </c>
      <c r="D1110" s="47" t="s">
        <v>685</v>
      </c>
      <c r="E1110" s="47" t="s">
        <v>636</v>
      </c>
      <c r="F1110" s="47" t="s">
        <v>637</v>
      </c>
      <c r="G1110" s="46">
        <v>26621602</v>
      </c>
      <c r="H1110" s="46">
        <v>25464000</v>
      </c>
      <c r="I1110" s="46">
        <v>25464000</v>
      </c>
      <c r="J1110" s="46">
        <v>0</v>
      </c>
      <c r="K1110" s="46">
        <v>0</v>
      </c>
      <c r="L1110" s="46">
        <v>0</v>
      </c>
      <c r="M1110" s="46">
        <v>25464000</v>
      </c>
      <c r="N1110" s="46">
        <v>25464000</v>
      </c>
      <c r="O1110" s="46">
        <v>0</v>
      </c>
      <c r="P1110" s="78">
        <f t="shared" si="36"/>
        <v>1</v>
      </c>
      <c r="Q1110" s="61"/>
      <c r="R1110" s="61"/>
      <c r="S1110" s="62"/>
      <c r="T1110" s="62"/>
      <c r="U1110" s="62"/>
      <c r="V1110" s="62"/>
      <c r="W1110" s="62"/>
      <c r="X1110" s="63"/>
    </row>
    <row r="1111" spans="1:24" ht="14.4" x14ac:dyDescent="0.2">
      <c r="A1111" s="47" t="s">
        <v>709</v>
      </c>
      <c r="B1111" s="47" t="s">
        <v>710</v>
      </c>
      <c r="C1111" s="74" t="str">
        <f t="shared" si="35"/>
        <v>21375801 CENTRO NACIONAL DE LA MÚSICA</v>
      </c>
      <c r="D1111" s="47" t="s">
        <v>685</v>
      </c>
      <c r="E1111" s="47" t="s">
        <v>662</v>
      </c>
      <c r="F1111" s="47" t="s">
        <v>663</v>
      </c>
      <c r="G1111" s="46">
        <v>26621602</v>
      </c>
      <c r="H1111" s="46">
        <v>25464000</v>
      </c>
      <c r="I1111" s="46">
        <v>25464000</v>
      </c>
      <c r="J1111" s="46">
        <v>0</v>
      </c>
      <c r="K1111" s="46">
        <v>0</v>
      </c>
      <c r="L1111" s="46">
        <v>0</v>
      </c>
      <c r="M1111" s="46">
        <v>25464000</v>
      </c>
      <c r="N1111" s="46">
        <v>25464000</v>
      </c>
      <c r="O1111" s="46">
        <v>0</v>
      </c>
      <c r="P1111" s="78">
        <f t="shared" si="36"/>
        <v>1</v>
      </c>
      <c r="Q1111" s="61"/>
      <c r="R1111" s="61"/>
      <c r="S1111" s="62"/>
      <c r="T1111" s="62"/>
      <c r="U1111" s="62"/>
      <c r="V1111" s="62"/>
      <c r="W1111" s="62"/>
      <c r="X1111" s="63"/>
    </row>
    <row r="1112" spans="1:24" ht="14.4" x14ac:dyDescent="0.2">
      <c r="A1112" s="47" t="s">
        <v>709</v>
      </c>
      <c r="B1112" s="47" t="s">
        <v>710</v>
      </c>
      <c r="C1112" s="74" t="str">
        <f t="shared" si="35"/>
        <v>21375801 CENTRO NACIONAL DE LA MÚSICA</v>
      </c>
      <c r="D1112" s="47" t="s">
        <v>689</v>
      </c>
      <c r="E1112" s="47" t="s">
        <v>336</v>
      </c>
      <c r="F1112" s="47" t="s">
        <v>337</v>
      </c>
      <c r="G1112" s="46">
        <v>32000000</v>
      </c>
      <c r="H1112" s="46">
        <v>32000000</v>
      </c>
      <c r="I1112" s="46">
        <v>32000000</v>
      </c>
      <c r="J1112" s="46">
        <v>0</v>
      </c>
      <c r="K1112" s="46">
        <v>0</v>
      </c>
      <c r="L1112" s="46">
        <v>0</v>
      </c>
      <c r="M1112" s="46">
        <v>28134911.329999998</v>
      </c>
      <c r="N1112" s="46">
        <v>26946749.16</v>
      </c>
      <c r="O1112" s="46">
        <v>3865088.67</v>
      </c>
      <c r="P1112" s="78">
        <f t="shared" si="36"/>
        <v>0.87921597906249993</v>
      </c>
      <c r="Q1112" s="61"/>
      <c r="R1112" s="61"/>
      <c r="S1112" s="62"/>
      <c r="T1112" s="62"/>
      <c r="U1112" s="62"/>
      <c r="V1112" s="62"/>
      <c r="W1112" s="62"/>
      <c r="X1112" s="63"/>
    </row>
    <row r="1113" spans="1:24" ht="14.4" x14ac:dyDescent="0.2">
      <c r="A1113" s="47" t="s">
        <v>709</v>
      </c>
      <c r="B1113" s="47" t="s">
        <v>710</v>
      </c>
      <c r="C1113" s="74" t="str">
        <f t="shared" si="35"/>
        <v>21375801 CENTRO NACIONAL DE LA MÚSICA</v>
      </c>
      <c r="D1113" s="47" t="s">
        <v>689</v>
      </c>
      <c r="E1113" s="47" t="s">
        <v>338</v>
      </c>
      <c r="F1113" s="47" t="s">
        <v>339</v>
      </c>
      <c r="G1113" s="46">
        <v>29000000</v>
      </c>
      <c r="H1113" s="46">
        <v>24000000</v>
      </c>
      <c r="I1113" s="46">
        <v>24000000</v>
      </c>
      <c r="J1113" s="46">
        <v>0</v>
      </c>
      <c r="K1113" s="46">
        <v>0</v>
      </c>
      <c r="L1113" s="46">
        <v>0</v>
      </c>
      <c r="M1113" s="46">
        <v>21029450.609999999</v>
      </c>
      <c r="N1113" s="46">
        <v>19841288.440000001</v>
      </c>
      <c r="O1113" s="46">
        <v>2970549.39</v>
      </c>
      <c r="P1113" s="78">
        <f t="shared" si="36"/>
        <v>0.87622710874999998</v>
      </c>
      <c r="Q1113" s="61"/>
      <c r="R1113" s="61"/>
      <c r="S1113" s="62"/>
      <c r="T1113" s="62"/>
      <c r="U1113" s="62"/>
      <c r="V1113" s="62"/>
      <c r="W1113" s="62"/>
      <c r="X1113" s="63"/>
    </row>
    <row r="1114" spans="1:24" ht="14.4" x14ac:dyDescent="0.2">
      <c r="A1114" s="47" t="s">
        <v>709</v>
      </c>
      <c r="B1114" s="47" t="s">
        <v>710</v>
      </c>
      <c r="C1114" s="74" t="str">
        <f t="shared" si="35"/>
        <v>21375801 CENTRO NACIONAL DE LA MÚSICA</v>
      </c>
      <c r="D1114" s="47" t="s">
        <v>689</v>
      </c>
      <c r="E1114" s="47" t="s">
        <v>346</v>
      </c>
      <c r="F1114" s="47" t="s">
        <v>347</v>
      </c>
      <c r="G1114" s="46">
        <v>1500000</v>
      </c>
      <c r="H1114" s="46">
        <v>1500000</v>
      </c>
      <c r="I1114" s="46">
        <v>1500000</v>
      </c>
      <c r="J1114" s="46">
        <v>0</v>
      </c>
      <c r="K1114" s="46">
        <v>0</v>
      </c>
      <c r="L1114" s="46">
        <v>0</v>
      </c>
      <c r="M1114" s="46">
        <v>1397693.67</v>
      </c>
      <c r="N1114" s="46">
        <v>1397693.67</v>
      </c>
      <c r="O1114" s="46">
        <v>102306.33</v>
      </c>
      <c r="P1114" s="79">
        <f t="shared" si="36"/>
        <v>0.93179577999999996</v>
      </c>
      <c r="Q1114" s="61"/>
      <c r="R1114" s="61"/>
      <c r="S1114" s="62"/>
      <c r="T1114" s="62"/>
      <c r="U1114" s="62"/>
      <c r="V1114" s="62"/>
      <c r="W1114" s="62"/>
      <c r="X1114" s="63"/>
    </row>
    <row r="1115" spans="1:24" ht="14.4" x14ac:dyDescent="0.2">
      <c r="A1115" s="47" t="s">
        <v>709</v>
      </c>
      <c r="B1115" s="47" t="s">
        <v>710</v>
      </c>
      <c r="C1115" s="74" t="str">
        <f t="shared" si="35"/>
        <v>21375801 CENTRO NACIONAL DE LA MÚSICA</v>
      </c>
      <c r="D1115" s="47" t="s">
        <v>689</v>
      </c>
      <c r="E1115" s="47" t="s">
        <v>348</v>
      </c>
      <c r="F1115" s="47" t="s">
        <v>349</v>
      </c>
      <c r="G1115" s="46">
        <v>12000000</v>
      </c>
      <c r="H1115" s="46">
        <v>5000000</v>
      </c>
      <c r="I1115" s="46">
        <v>5000000</v>
      </c>
      <c r="J1115" s="46">
        <v>0</v>
      </c>
      <c r="K1115" s="46">
        <v>0</v>
      </c>
      <c r="L1115" s="46">
        <v>0</v>
      </c>
      <c r="M1115" s="46">
        <v>2633480.67</v>
      </c>
      <c r="N1115" s="46">
        <v>2633480.67</v>
      </c>
      <c r="O1115" s="46">
        <v>2366519.33</v>
      </c>
      <c r="P1115" s="78">
        <f t="shared" si="36"/>
        <v>0.52669613400000004</v>
      </c>
      <c r="Q1115" s="61"/>
      <c r="R1115" s="61"/>
      <c r="S1115" s="62"/>
      <c r="T1115" s="62"/>
      <c r="U1115" s="62"/>
      <c r="V1115" s="62"/>
      <c r="W1115" s="62"/>
      <c r="X1115" s="63"/>
    </row>
    <row r="1116" spans="1:24" ht="14.4" x14ac:dyDescent="0.2">
      <c r="A1116" s="47" t="s">
        <v>709</v>
      </c>
      <c r="B1116" s="47" t="s">
        <v>710</v>
      </c>
      <c r="C1116" s="74" t="str">
        <f t="shared" si="35"/>
        <v>21375801 CENTRO NACIONAL DE LA MÚSICA</v>
      </c>
      <c r="D1116" s="47" t="s">
        <v>689</v>
      </c>
      <c r="E1116" s="47" t="s">
        <v>352</v>
      </c>
      <c r="F1116" s="47" t="s">
        <v>353</v>
      </c>
      <c r="G1116" s="46">
        <v>14500000</v>
      </c>
      <c r="H1116" s="46">
        <v>14500000</v>
      </c>
      <c r="I1116" s="46">
        <v>14500000</v>
      </c>
      <c r="J1116" s="46">
        <v>0</v>
      </c>
      <c r="K1116" s="46">
        <v>0</v>
      </c>
      <c r="L1116" s="46">
        <v>0</v>
      </c>
      <c r="M1116" s="46">
        <v>14182816.439999999</v>
      </c>
      <c r="N1116" s="46">
        <v>12994654.27</v>
      </c>
      <c r="O1116" s="46">
        <v>317183.56</v>
      </c>
      <c r="P1116" s="78">
        <f t="shared" si="36"/>
        <v>0.97812527172413788</v>
      </c>
      <c r="Q1116" s="61"/>
      <c r="R1116" s="61"/>
      <c r="S1116" s="62"/>
      <c r="T1116" s="62"/>
      <c r="U1116" s="62"/>
      <c r="V1116" s="62"/>
      <c r="W1116" s="62"/>
      <c r="X1116" s="63"/>
    </row>
    <row r="1117" spans="1:24" ht="14.4" x14ac:dyDescent="0.2">
      <c r="A1117" s="47" t="s">
        <v>709</v>
      </c>
      <c r="B1117" s="47" t="s">
        <v>710</v>
      </c>
      <c r="C1117" s="74" t="str">
        <f t="shared" si="35"/>
        <v>21375801 CENTRO NACIONAL DE LA MÚSICA</v>
      </c>
      <c r="D1117" s="47" t="s">
        <v>689</v>
      </c>
      <c r="E1117" s="47" t="s">
        <v>354</v>
      </c>
      <c r="F1117" s="47" t="s">
        <v>355</v>
      </c>
      <c r="G1117" s="46">
        <v>1000000</v>
      </c>
      <c r="H1117" s="46">
        <v>3000000</v>
      </c>
      <c r="I1117" s="46">
        <v>3000000</v>
      </c>
      <c r="J1117" s="46">
        <v>0</v>
      </c>
      <c r="K1117" s="46">
        <v>0</v>
      </c>
      <c r="L1117" s="46">
        <v>0</v>
      </c>
      <c r="M1117" s="46">
        <v>2815459.83</v>
      </c>
      <c r="N1117" s="46">
        <v>2815459.83</v>
      </c>
      <c r="O1117" s="46">
        <v>184540.17</v>
      </c>
      <c r="P1117" s="78">
        <f t="shared" si="36"/>
        <v>0.93848661</v>
      </c>
      <c r="Q1117" s="61"/>
      <c r="R1117" s="61"/>
      <c r="S1117" s="62"/>
      <c r="T1117" s="62"/>
      <c r="U1117" s="62"/>
      <c r="V1117" s="62"/>
      <c r="W1117" s="62"/>
      <c r="X1117" s="63"/>
    </row>
    <row r="1118" spans="1:24" ht="14.4" x14ac:dyDescent="0.2">
      <c r="A1118" s="47" t="s">
        <v>709</v>
      </c>
      <c r="B1118" s="47" t="s">
        <v>710</v>
      </c>
      <c r="C1118" s="74" t="str">
        <f t="shared" si="35"/>
        <v>21375801 CENTRO NACIONAL DE LA MÚSICA</v>
      </c>
      <c r="D1118" s="47" t="s">
        <v>689</v>
      </c>
      <c r="E1118" s="47" t="s">
        <v>356</v>
      </c>
      <c r="F1118" s="47" t="s">
        <v>357</v>
      </c>
      <c r="G1118" s="46">
        <v>0</v>
      </c>
      <c r="H1118" s="46">
        <v>3000000</v>
      </c>
      <c r="I1118" s="46">
        <v>3000000</v>
      </c>
      <c r="J1118" s="46">
        <v>0</v>
      </c>
      <c r="K1118" s="46">
        <v>0</v>
      </c>
      <c r="L1118" s="46">
        <v>0</v>
      </c>
      <c r="M1118" s="46">
        <v>2495040</v>
      </c>
      <c r="N1118" s="46">
        <v>2495040</v>
      </c>
      <c r="O1118" s="46">
        <v>504960</v>
      </c>
      <c r="P1118" s="78">
        <f t="shared" si="36"/>
        <v>0.83167999999999997</v>
      </c>
      <c r="Q1118" s="61"/>
      <c r="R1118" s="61"/>
      <c r="S1118" s="62"/>
      <c r="T1118" s="62"/>
      <c r="U1118" s="62"/>
      <c r="V1118" s="62"/>
      <c r="W1118" s="62"/>
      <c r="X1118" s="63"/>
    </row>
    <row r="1119" spans="1:24" ht="14.4" x14ac:dyDescent="0.2">
      <c r="A1119" s="47" t="s">
        <v>709</v>
      </c>
      <c r="B1119" s="47" t="s">
        <v>710</v>
      </c>
      <c r="C1119" s="74" t="str">
        <f t="shared" si="35"/>
        <v>21375801 CENTRO NACIONAL DE LA MÚSICA</v>
      </c>
      <c r="D1119" s="47" t="s">
        <v>689</v>
      </c>
      <c r="E1119" s="47" t="s">
        <v>362</v>
      </c>
      <c r="F1119" s="47" t="s">
        <v>363</v>
      </c>
      <c r="G1119" s="46">
        <v>0</v>
      </c>
      <c r="H1119" s="46">
        <v>3000000</v>
      </c>
      <c r="I1119" s="46">
        <v>3000000</v>
      </c>
      <c r="J1119" s="46">
        <v>0</v>
      </c>
      <c r="K1119" s="46">
        <v>0</v>
      </c>
      <c r="L1119" s="46">
        <v>0</v>
      </c>
      <c r="M1119" s="46">
        <v>2495040</v>
      </c>
      <c r="N1119" s="46">
        <v>2495040</v>
      </c>
      <c r="O1119" s="46">
        <v>504960</v>
      </c>
      <c r="P1119" s="78">
        <f t="shared" si="36"/>
        <v>0.83167999999999997</v>
      </c>
      <c r="Q1119" s="61"/>
      <c r="R1119" s="61"/>
      <c r="S1119" s="62"/>
      <c r="T1119" s="62"/>
      <c r="U1119" s="62"/>
      <c r="V1119" s="62"/>
      <c r="W1119" s="62"/>
      <c r="X1119" s="63"/>
    </row>
    <row r="1120" spans="1:24" ht="14.4" x14ac:dyDescent="0.2">
      <c r="A1120" s="47" t="s">
        <v>709</v>
      </c>
      <c r="B1120" s="47" t="s">
        <v>710</v>
      </c>
      <c r="C1120" s="74" t="str">
        <f t="shared" si="35"/>
        <v>21375801 CENTRO NACIONAL DE LA MÚSICA</v>
      </c>
      <c r="D1120" s="47" t="s">
        <v>689</v>
      </c>
      <c r="E1120" s="47" t="s">
        <v>364</v>
      </c>
      <c r="F1120" s="47" t="s">
        <v>365</v>
      </c>
      <c r="G1120" s="46">
        <v>3000000</v>
      </c>
      <c r="H1120" s="46">
        <v>5000000</v>
      </c>
      <c r="I1120" s="46">
        <v>5000000</v>
      </c>
      <c r="J1120" s="46">
        <v>0</v>
      </c>
      <c r="K1120" s="46">
        <v>0</v>
      </c>
      <c r="L1120" s="46">
        <v>0</v>
      </c>
      <c r="M1120" s="46">
        <v>4610420.72</v>
      </c>
      <c r="N1120" s="46">
        <v>4610420.72</v>
      </c>
      <c r="O1120" s="46">
        <v>389579.28</v>
      </c>
      <c r="P1120" s="78">
        <f t="shared" si="36"/>
        <v>0.92208414399999994</v>
      </c>
      <c r="Q1120" s="61"/>
      <c r="R1120" s="61"/>
      <c r="S1120" s="62"/>
      <c r="T1120" s="62"/>
      <c r="U1120" s="62"/>
      <c r="V1120" s="62"/>
      <c r="W1120" s="62"/>
      <c r="X1120" s="63"/>
    </row>
    <row r="1121" spans="1:24" ht="14.4" x14ac:dyDescent="0.2">
      <c r="A1121" s="47" t="s">
        <v>709</v>
      </c>
      <c r="B1121" s="47" t="s">
        <v>710</v>
      </c>
      <c r="C1121" s="86" t="str">
        <f t="shared" si="35"/>
        <v>21375801 CENTRO NACIONAL DE LA MÚSICA</v>
      </c>
      <c r="D1121" s="47" t="s">
        <v>689</v>
      </c>
      <c r="E1121" s="47" t="s">
        <v>368</v>
      </c>
      <c r="F1121" s="47" t="s">
        <v>369</v>
      </c>
      <c r="G1121" s="46">
        <v>3000000</v>
      </c>
      <c r="H1121" s="46">
        <v>5000000</v>
      </c>
      <c r="I1121" s="46">
        <v>5000000</v>
      </c>
      <c r="J1121" s="46">
        <v>0</v>
      </c>
      <c r="K1121" s="46">
        <v>0</v>
      </c>
      <c r="L1121" s="46">
        <v>0</v>
      </c>
      <c r="M1121" s="46">
        <v>4610420.72</v>
      </c>
      <c r="N1121" s="46">
        <v>4610420.72</v>
      </c>
      <c r="O1121" s="46">
        <v>389579.28</v>
      </c>
      <c r="P1121" s="87">
        <f t="shared" si="36"/>
        <v>0.92208414399999994</v>
      </c>
      <c r="Q1121" s="61"/>
      <c r="R1121" s="61"/>
      <c r="S1121" s="62"/>
      <c r="T1121" s="62"/>
      <c r="U1121" s="62"/>
      <c r="V1121" s="62"/>
      <c r="W1121" s="62"/>
      <c r="X1121" s="63"/>
    </row>
    <row r="1122" spans="1:24" ht="14.4" x14ac:dyDescent="0.2">
      <c r="A1122" s="100" t="s">
        <v>711</v>
      </c>
      <c r="B1122" s="100" t="s">
        <v>712</v>
      </c>
      <c r="C1122" s="98" t="str">
        <f t="shared" si="35"/>
        <v>21375802 SISTEMA NACIONAL DE EDUCACIÓN MUSICAL</v>
      </c>
      <c r="D1122" s="100" t="s">
        <v>685</v>
      </c>
      <c r="E1122" s="100" t="s">
        <v>686</v>
      </c>
      <c r="F1122" s="100" t="s">
        <v>686</v>
      </c>
      <c r="G1122" s="101">
        <v>3124628367</v>
      </c>
      <c r="H1122" s="101">
        <v>3128782638</v>
      </c>
      <c r="I1122" s="46">
        <v>3128782638</v>
      </c>
      <c r="J1122" s="46">
        <v>0</v>
      </c>
      <c r="K1122" s="46">
        <v>0</v>
      </c>
      <c r="L1122" s="46">
        <v>0</v>
      </c>
      <c r="M1122" s="101">
        <v>2943908764.4400001</v>
      </c>
      <c r="N1122" s="101">
        <v>2844099207.54</v>
      </c>
      <c r="O1122" s="101">
        <v>184873873.56</v>
      </c>
      <c r="P1122" s="94">
        <f t="shared" si="36"/>
        <v>0.94091188332655284</v>
      </c>
      <c r="Q1122" s="61"/>
      <c r="R1122" s="61"/>
      <c r="S1122" s="62"/>
      <c r="T1122" s="62"/>
      <c r="U1122" s="62"/>
      <c r="V1122" s="62"/>
      <c r="W1122" s="62"/>
      <c r="X1122" s="63"/>
    </row>
    <row r="1123" spans="1:24" ht="14.4" x14ac:dyDescent="0.2">
      <c r="A1123" s="47" t="s">
        <v>711</v>
      </c>
      <c r="B1123" s="47" t="s">
        <v>712</v>
      </c>
      <c r="C1123" s="91" t="str">
        <f t="shared" si="35"/>
        <v>21375802 SISTEMA NACIONAL DE EDUCACIÓN MUSICAL</v>
      </c>
      <c r="D1123" s="47" t="s">
        <v>685</v>
      </c>
      <c r="E1123" s="47" t="s">
        <v>10</v>
      </c>
      <c r="F1123" s="47" t="s">
        <v>11</v>
      </c>
      <c r="G1123" s="46">
        <v>2518123061</v>
      </c>
      <c r="H1123" s="46">
        <v>2509829891</v>
      </c>
      <c r="I1123" s="46">
        <v>2509829891</v>
      </c>
      <c r="J1123" s="46">
        <v>0</v>
      </c>
      <c r="K1123" s="46">
        <v>0</v>
      </c>
      <c r="L1123" s="46">
        <v>0</v>
      </c>
      <c r="M1123" s="46">
        <v>2357090988.3200002</v>
      </c>
      <c r="N1123" s="46">
        <v>2311045080.4699998</v>
      </c>
      <c r="O1123" s="46">
        <v>152738902.68000001</v>
      </c>
      <c r="P1123" s="92">
        <f t="shared" si="36"/>
        <v>0.9391437231552201</v>
      </c>
      <c r="Q1123" s="61"/>
      <c r="R1123" s="61"/>
      <c r="S1123" s="62"/>
      <c r="T1123" s="62"/>
      <c r="U1123" s="62"/>
      <c r="V1123" s="62"/>
      <c r="W1123" s="62"/>
      <c r="X1123" s="63"/>
    </row>
    <row r="1124" spans="1:24" ht="14.4" x14ac:dyDescent="0.2">
      <c r="A1124" s="47" t="s">
        <v>711</v>
      </c>
      <c r="B1124" s="47" t="s">
        <v>712</v>
      </c>
      <c r="C1124" s="74" t="str">
        <f t="shared" si="35"/>
        <v>21375802 SISTEMA NACIONAL DE EDUCACIÓN MUSICAL</v>
      </c>
      <c r="D1124" s="47" t="s">
        <v>685</v>
      </c>
      <c r="E1124" s="47" t="s">
        <v>12</v>
      </c>
      <c r="F1124" s="47" t="s">
        <v>13</v>
      </c>
      <c r="G1124" s="46">
        <v>1432974928</v>
      </c>
      <c r="H1124" s="46">
        <v>1475797178</v>
      </c>
      <c r="I1124" s="46">
        <v>1475797178</v>
      </c>
      <c r="J1124" s="46">
        <v>0</v>
      </c>
      <c r="K1124" s="46">
        <v>0</v>
      </c>
      <c r="L1124" s="46">
        <v>0</v>
      </c>
      <c r="M1124" s="46">
        <v>1385408469.1400001</v>
      </c>
      <c r="N1124" s="46">
        <v>1367741711.29</v>
      </c>
      <c r="O1124" s="46">
        <v>90388708.859999999</v>
      </c>
      <c r="P1124" s="78">
        <f t="shared" si="36"/>
        <v>0.93875262115455815</v>
      </c>
      <c r="Q1124" s="61"/>
      <c r="R1124" s="61"/>
      <c r="S1124" s="62"/>
      <c r="T1124" s="62"/>
      <c r="U1124" s="62"/>
      <c r="V1124" s="62"/>
      <c r="W1124" s="62"/>
      <c r="X1124" s="63"/>
    </row>
    <row r="1125" spans="1:24" ht="14.4" x14ac:dyDescent="0.2">
      <c r="A1125" s="47" t="s">
        <v>711</v>
      </c>
      <c r="B1125" s="47" t="s">
        <v>712</v>
      </c>
      <c r="C1125" s="74" t="str">
        <f t="shared" si="35"/>
        <v>21375802 SISTEMA NACIONAL DE EDUCACIÓN MUSICAL</v>
      </c>
      <c r="D1125" s="47" t="s">
        <v>685</v>
      </c>
      <c r="E1125" s="47" t="s">
        <v>14</v>
      </c>
      <c r="F1125" s="47" t="s">
        <v>15</v>
      </c>
      <c r="G1125" s="46">
        <v>1432974928</v>
      </c>
      <c r="H1125" s="46">
        <v>1475797178</v>
      </c>
      <c r="I1125" s="46">
        <v>1475797178</v>
      </c>
      <c r="J1125" s="46">
        <v>0</v>
      </c>
      <c r="K1125" s="46">
        <v>0</v>
      </c>
      <c r="L1125" s="46">
        <v>0</v>
      </c>
      <c r="M1125" s="46">
        <v>1385408469.1400001</v>
      </c>
      <c r="N1125" s="46">
        <v>1367741711.29</v>
      </c>
      <c r="O1125" s="46">
        <v>90388708.859999999</v>
      </c>
      <c r="P1125" s="78">
        <f t="shared" si="36"/>
        <v>0.93875262115455815</v>
      </c>
      <c r="Q1125" s="61"/>
      <c r="R1125" s="61"/>
      <c r="S1125" s="62"/>
      <c r="T1125" s="62"/>
      <c r="U1125" s="62"/>
      <c r="V1125" s="62"/>
      <c r="W1125" s="62"/>
      <c r="X1125" s="63"/>
    </row>
    <row r="1126" spans="1:24" ht="14.4" x14ac:dyDescent="0.2">
      <c r="A1126" s="47" t="s">
        <v>711</v>
      </c>
      <c r="B1126" s="47" t="s">
        <v>712</v>
      </c>
      <c r="C1126" s="74" t="str">
        <f t="shared" si="35"/>
        <v>21375802 SISTEMA NACIONAL DE EDUCACIÓN MUSICAL</v>
      </c>
      <c r="D1126" s="47" t="s">
        <v>685</v>
      </c>
      <c r="E1126" s="47" t="s">
        <v>20</v>
      </c>
      <c r="F1126" s="47" t="s">
        <v>21</v>
      </c>
      <c r="G1126" s="46">
        <v>6000000</v>
      </c>
      <c r="H1126" s="46">
        <v>7080737</v>
      </c>
      <c r="I1126" s="46">
        <v>7080737</v>
      </c>
      <c r="J1126" s="46">
        <v>0</v>
      </c>
      <c r="K1126" s="46">
        <v>0</v>
      </c>
      <c r="L1126" s="46">
        <v>0</v>
      </c>
      <c r="M1126" s="46">
        <v>6284134.1200000001</v>
      </c>
      <c r="N1126" s="46">
        <v>6284134.1200000001</v>
      </c>
      <c r="O1126" s="46">
        <v>796602.88</v>
      </c>
      <c r="P1126" s="78">
        <f t="shared" si="36"/>
        <v>0.88749718002518663</v>
      </c>
      <c r="Q1126" s="61"/>
      <c r="R1126" s="61"/>
      <c r="S1126" s="62"/>
      <c r="T1126" s="62"/>
      <c r="U1126" s="62"/>
      <c r="V1126" s="62"/>
      <c r="W1126" s="62"/>
      <c r="X1126" s="63"/>
    </row>
    <row r="1127" spans="1:24" ht="14.4" x14ac:dyDescent="0.2">
      <c r="A1127" s="47" t="s">
        <v>711</v>
      </c>
      <c r="B1127" s="47" t="s">
        <v>712</v>
      </c>
      <c r="C1127" s="74" t="str">
        <f t="shared" si="35"/>
        <v>21375802 SISTEMA NACIONAL DE EDUCACIÓN MUSICAL</v>
      </c>
      <c r="D1127" s="47" t="s">
        <v>685</v>
      </c>
      <c r="E1127" s="47" t="s">
        <v>22</v>
      </c>
      <c r="F1127" s="47" t="s">
        <v>23</v>
      </c>
      <c r="G1127" s="46">
        <v>6000000</v>
      </c>
      <c r="H1127" s="46">
        <v>7080737</v>
      </c>
      <c r="I1127" s="46">
        <v>7080737</v>
      </c>
      <c r="J1127" s="46">
        <v>0</v>
      </c>
      <c r="K1127" s="46">
        <v>0</v>
      </c>
      <c r="L1127" s="46">
        <v>0</v>
      </c>
      <c r="M1127" s="46">
        <v>6284134.1200000001</v>
      </c>
      <c r="N1127" s="46">
        <v>6284134.1200000001</v>
      </c>
      <c r="O1127" s="46">
        <v>796602.88</v>
      </c>
      <c r="P1127" s="78">
        <f t="shared" si="36"/>
        <v>0.88749718002518663</v>
      </c>
      <c r="Q1127" s="61"/>
      <c r="R1127" s="61"/>
      <c r="S1127" s="62"/>
      <c r="T1127" s="62"/>
      <c r="U1127" s="62"/>
      <c r="V1127" s="62"/>
      <c r="W1127" s="62"/>
      <c r="X1127" s="63"/>
    </row>
    <row r="1128" spans="1:24" ht="14.4" x14ac:dyDescent="0.2">
      <c r="A1128" s="47" t="s">
        <v>711</v>
      </c>
      <c r="B1128" s="47" t="s">
        <v>712</v>
      </c>
      <c r="C1128" s="74" t="str">
        <f t="shared" si="35"/>
        <v>21375802 SISTEMA NACIONAL DE EDUCACIÓN MUSICAL</v>
      </c>
      <c r="D1128" s="47" t="s">
        <v>685</v>
      </c>
      <c r="E1128" s="47" t="s">
        <v>26</v>
      </c>
      <c r="F1128" s="47" t="s">
        <v>27</v>
      </c>
      <c r="G1128" s="46">
        <v>677325387</v>
      </c>
      <c r="H1128" s="46">
        <v>626437600</v>
      </c>
      <c r="I1128" s="46">
        <v>626437600</v>
      </c>
      <c r="J1128" s="46">
        <v>0</v>
      </c>
      <c r="K1128" s="46">
        <v>0</v>
      </c>
      <c r="L1128" s="46">
        <v>0</v>
      </c>
      <c r="M1128" s="46">
        <v>594798016.88999999</v>
      </c>
      <c r="N1128" s="46">
        <v>594798016.88999999</v>
      </c>
      <c r="O1128" s="46">
        <v>31639583.109999999</v>
      </c>
      <c r="P1128" s="78">
        <f t="shared" si="36"/>
        <v>0.9494928415695354</v>
      </c>
      <c r="Q1128" s="61"/>
      <c r="R1128" s="61"/>
      <c r="S1128" s="62"/>
      <c r="T1128" s="62"/>
      <c r="U1128" s="62"/>
      <c r="V1128" s="62"/>
      <c r="W1128" s="62"/>
      <c r="X1128" s="63"/>
    </row>
    <row r="1129" spans="1:24" ht="14.4" x14ac:dyDescent="0.2">
      <c r="A1129" s="47" t="s">
        <v>711</v>
      </c>
      <c r="B1129" s="47" t="s">
        <v>712</v>
      </c>
      <c r="C1129" s="74" t="str">
        <f t="shared" si="35"/>
        <v>21375802 SISTEMA NACIONAL DE EDUCACIÓN MUSICAL</v>
      </c>
      <c r="D1129" s="47" t="s">
        <v>685</v>
      </c>
      <c r="E1129" s="47" t="s">
        <v>28</v>
      </c>
      <c r="F1129" s="47" t="s">
        <v>29</v>
      </c>
      <c r="G1129" s="46">
        <v>276900000</v>
      </c>
      <c r="H1129" s="46">
        <v>243321127</v>
      </c>
      <c r="I1129" s="46">
        <v>243321127</v>
      </c>
      <c r="J1129" s="46">
        <v>0</v>
      </c>
      <c r="K1129" s="46">
        <v>0</v>
      </c>
      <c r="L1129" s="46">
        <v>0</v>
      </c>
      <c r="M1129" s="46">
        <v>222700003.30000001</v>
      </c>
      <c r="N1129" s="46">
        <v>222700003.30000001</v>
      </c>
      <c r="O1129" s="46">
        <v>20621123.699999999</v>
      </c>
      <c r="P1129" s="78">
        <f t="shared" si="36"/>
        <v>0.91525140478245448</v>
      </c>
      <c r="Q1129" s="61"/>
      <c r="R1129" s="61"/>
      <c r="S1129" s="62"/>
      <c r="T1129" s="62"/>
      <c r="U1129" s="62"/>
      <c r="V1129" s="62"/>
      <c r="W1129" s="62"/>
      <c r="X1129" s="63"/>
    </row>
    <row r="1130" spans="1:24" ht="14.4" x14ac:dyDescent="0.2">
      <c r="A1130" s="47" t="s">
        <v>711</v>
      </c>
      <c r="B1130" s="47" t="s">
        <v>712</v>
      </c>
      <c r="C1130" s="74" t="str">
        <f t="shared" si="35"/>
        <v>21375802 SISTEMA NACIONAL DE EDUCACIÓN MUSICAL</v>
      </c>
      <c r="D1130" s="47" t="s">
        <v>685</v>
      </c>
      <c r="E1130" s="47" t="s">
        <v>30</v>
      </c>
      <c r="F1130" s="47" t="s">
        <v>31</v>
      </c>
      <c r="G1130" s="46">
        <v>77765850</v>
      </c>
      <c r="H1130" s="46">
        <v>66389160</v>
      </c>
      <c r="I1130" s="46">
        <v>66389160</v>
      </c>
      <c r="J1130" s="46">
        <v>0</v>
      </c>
      <c r="K1130" s="46">
        <v>0</v>
      </c>
      <c r="L1130" s="46">
        <v>0</v>
      </c>
      <c r="M1130" s="46">
        <v>66063025.590000004</v>
      </c>
      <c r="N1130" s="46">
        <v>66063025.590000004</v>
      </c>
      <c r="O1130" s="46">
        <v>326134.40999999997</v>
      </c>
      <c r="P1130" s="78">
        <f t="shared" si="36"/>
        <v>0.99508753522412396</v>
      </c>
      <c r="Q1130" s="61"/>
      <c r="R1130" s="61"/>
      <c r="S1130" s="62"/>
      <c r="T1130" s="62"/>
      <c r="U1130" s="62"/>
      <c r="V1130" s="62"/>
      <c r="W1130" s="62"/>
      <c r="X1130" s="63"/>
    </row>
    <row r="1131" spans="1:24" ht="14.4" x14ac:dyDescent="0.2">
      <c r="A1131" s="47" t="s">
        <v>711</v>
      </c>
      <c r="B1131" s="47" t="s">
        <v>712</v>
      </c>
      <c r="C1131" s="74" t="str">
        <f t="shared" si="35"/>
        <v>21375802 SISTEMA NACIONAL DE EDUCACIÓN MUSICAL</v>
      </c>
      <c r="D1131" s="47" t="s">
        <v>685</v>
      </c>
      <c r="E1131" s="47" t="s">
        <v>32</v>
      </c>
      <c r="F1131" s="47" t="s">
        <v>33</v>
      </c>
      <c r="G1131" s="46">
        <v>162448034</v>
      </c>
      <c r="H1131" s="46">
        <v>162114834</v>
      </c>
      <c r="I1131" s="46">
        <v>162114834</v>
      </c>
      <c r="J1131" s="46">
        <v>0</v>
      </c>
      <c r="K1131" s="46">
        <v>0</v>
      </c>
      <c r="L1131" s="46">
        <v>0</v>
      </c>
      <c r="M1131" s="46">
        <v>154857721.11000001</v>
      </c>
      <c r="N1131" s="46">
        <v>154857721.11000001</v>
      </c>
      <c r="O1131" s="46">
        <v>7257112.8899999997</v>
      </c>
      <c r="P1131" s="78">
        <f t="shared" si="36"/>
        <v>0.95523473879015919</v>
      </c>
      <c r="Q1131" s="61"/>
      <c r="R1131" s="61"/>
      <c r="S1131" s="62"/>
      <c r="T1131" s="62"/>
      <c r="U1131" s="62"/>
      <c r="V1131" s="62"/>
      <c r="W1131" s="62"/>
      <c r="X1131" s="63"/>
    </row>
    <row r="1132" spans="1:24" ht="14.4" x14ac:dyDescent="0.2">
      <c r="A1132" s="47" t="s">
        <v>711</v>
      </c>
      <c r="B1132" s="47" t="s">
        <v>712</v>
      </c>
      <c r="C1132" s="74" t="str">
        <f t="shared" si="35"/>
        <v>21375802 SISTEMA NACIONAL DE EDUCACIÓN MUSICAL</v>
      </c>
      <c r="D1132" s="47" t="s">
        <v>685</v>
      </c>
      <c r="E1132" s="47" t="s">
        <v>34</v>
      </c>
      <c r="F1132" s="47" t="s">
        <v>35</v>
      </c>
      <c r="G1132" s="46">
        <v>136511503</v>
      </c>
      <c r="H1132" s="46">
        <v>132511503</v>
      </c>
      <c r="I1132" s="46">
        <v>132511503</v>
      </c>
      <c r="J1132" s="46">
        <v>0</v>
      </c>
      <c r="K1132" s="46">
        <v>0</v>
      </c>
      <c r="L1132" s="46">
        <v>0</v>
      </c>
      <c r="M1132" s="46">
        <v>131236916.40000001</v>
      </c>
      <c r="N1132" s="46">
        <v>131236916.40000001</v>
      </c>
      <c r="O1132" s="46">
        <v>1274586.6000000001</v>
      </c>
      <c r="P1132" s="78">
        <f t="shared" si="36"/>
        <v>0.99038131353773873</v>
      </c>
      <c r="Q1132" s="61"/>
      <c r="R1132" s="61"/>
      <c r="S1132" s="62"/>
      <c r="T1132" s="62"/>
      <c r="U1132" s="62"/>
      <c r="V1132" s="62"/>
      <c r="W1132" s="62"/>
      <c r="X1132" s="63"/>
    </row>
    <row r="1133" spans="1:24" ht="14.4" x14ac:dyDescent="0.2">
      <c r="A1133" s="47" t="s">
        <v>711</v>
      </c>
      <c r="B1133" s="47" t="s">
        <v>712</v>
      </c>
      <c r="C1133" s="74" t="str">
        <f t="shared" si="35"/>
        <v>21375802 SISTEMA NACIONAL DE EDUCACIÓN MUSICAL</v>
      </c>
      <c r="D1133" s="47" t="s">
        <v>685</v>
      </c>
      <c r="E1133" s="47" t="s">
        <v>36</v>
      </c>
      <c r="F1133" s="47" t="s">
        <v>37</v>
      </c>
      <c r="G1133" s="46">
        <v>23700000</v>
      </c>
      <c r="H1133" s="46">
        <v>22100976</v>
      </c>
      <c r="I1133" s="46">
        <v>22100976</v>
      </c>
      <c r="J1133" s="46">
        <v>0</v>
      </c>
      <c r="K1133" s="46">
        <v>0</v>
      </c>
      <c r="L1133" s="46">
        <v>0</v>
      </c>
      <c r="M1133" s="46">
        <v>19940350.489999998</v>
      </c>
      <c r="N1133" s="46">
        <v>19940350.489999998</v>
      </c>
      <c r="O1133" s="46">
        <v>2160625.5099999998</v>
      </c>
      <c r="P1133" s="78">
        <f t="shared" si="36"/>
        <v>0.9022384572518426</v>
      </c>
      <c r="Q1133" s="61"/>
      <c r="R1133" s="61"/>
      <c r="S1133" s="62"/>
      <c r="T1133" s="62"/>
      <c r="U1133" s="62"/>
      <c r="V1133" s="62"/>
      <c r="W1133" s="62"/>
      <c r="X1133" s="63"/>
    </row>
    <row r="1134" spans="1:24" ht="14.4" x14ac:dyDescent="0.2">
      <c r="A1134" s="47" t="s">
        <v>711</v>
      </c>
      <c r="B1134" s="47" t="s">
        <v>712</v>
      </c>
      <c r="C1134" s="74" t="str">
        <f t="shared" si="35"/>
        <v>21375802 SISTEMA NACIONAL DE EDUCACIÓN MUSICAL</v>
      </c>
      <c r="D1134" s="47" t="s">
        <v>685</v>
      </c>
      <c r="E1134" s="47" t="s">
        <v>38</v>
      </c>
      <c r="F1134" s="47" t="s">
        <v>39</v>
      </c>
      <c r="G1134" s="46">
        <v>190500598</v>
      </c>
      <c r="H1134" s="46">
        <v>189852067</v>
      </c>
      <c r="I1134" s="46">
        <v>189852067</v>
      </c>
      <c r="J1134" s="46">
        <v>0</v>
      </c>
      <c r="K1134" s="46">
        <v>0</v>
      </c>
      <c r="L1134" s="46">
        <v>0</v>
      </c>
      <c r="M1134" s="46">
        <v>179246499</v>
      </c>
      <c r="N1134" s="46">
        <v>165187008</v>
      </c>
      <c r="O1134" s="46">
        <v>10605568</v>
      </c>
      <c r="P1134" s="78">
        <f t="shared" si="36"/>
        <v>0.94413772698087084</v>
      </c>
      <c r="Q1134" s="61"/>
      <c r="R1134" s="61"/>
      <c r="S1134" s="62"/>
      <c r="T1134" s="62"/>
      <c r="U1134" s="62"/>
      <c r="V1134" s="62"/>
      <c r="W1134" s="62"/>
      <c r="X1134" s="63"/>
    </row>
    <row r="1135" spans="1:24" ht="14.4" x14ac:dyDescent="0.2">
      <c r="A1135" s="47" t="s">
        <v>711</v>
      </c>
      <c r="B1135" s="47" t="s">
        <v>712</v>
      </c>
      <c r="C1135" s="74" t="str">
        <f t="shared" si="35"/>
        <v>21375802 SISTEMA NACIONAL DE EDUCACIÓN MUSICAL</v>
      </c>
      <c r="D1135" s="47" t="s">
        <v>685</v>
      </c>
      <c r="E1135" s="47" t="s">
        <v>54</v>
      </c>
      <c r="F1135" s="47" t="s">
        <v>41</v>
      </c>
      <c r="G1135" s="46">
        <v>180731336</v>
      </c>
      <c r="H1135" s="46">
        <v>180116063</v>
      </c>
      <c r="I1135" s="46">
        <v>180116063</v>
      </c>
      <c r="J1135" s="46">
        <v>0</v>
      </c>
      <c r="K1135" s="46">
        <v>0</v>
      </c>
      <c r="L1135" s="46">
        <v>0</v>
      </c>
      <c r="M1135" s="46">
        <v>170060806</v>
      </c>
      <c r="N1135" s="46">
        <v>156721961</v>
      </c>
      <c r="O1135" s="46">
        <v>10055257</v>
      </c>
      <c r="P1135" s="78">
        <f t="shared" si="36"/>
        <v>0.94417345775540296</v>
      </c>
      <c r="Q1135" s="61"/>
      <c r="R1135" s="61"/>
      <c r="S1135" s="62"/>
      <c r="T1135" s="62"/>
      <c r="U1135" s="62"/>
      <c r="V1135" s="62"/>
      <c r="W1135" s="62"/>
      <c r="X1135" s="63"/>
    </row>
    <row r="1136" spans="1:24" ht="14.4" x14ac:dyDescent="0.2">
      <c r="A1136" s="47" t="s">
        <v>711</v>
      </c>
      <c r="B1136" s="47" t="s">
        <v>712</v>
      </c>
      <c r="C1136" s="74" t="str">
        <f t="shared" si="35"/>
        <v>21375802 SISTEMA NACIONAL DE EDUCACIÓN MUSICAL</v>
      </c>
      <c r="D1136" s="47" t="s">
        <v>685</v>
      </c>
      <c r="E1136" s="47" t="s">
        <v>75</v>
      </c>
      <c r="F1136" s="47" t="s">
        <v>62</v>
      </c>
      <c r="G1136" s="46">
        <v>9769262</v>
      </c>
      <c r="H1136" s="46">
        <v>9736004</v>
      </c>
      <c r="I1136" s="46">
        <v>9736004</v>
      </c>
      <c r="J1136" s="46">
        <v>0</v>
      </c>
      <c r="K1136" s="46">
        <v>0</v>
      </c>
      <c r="L1136" s="46">
        <v>0</v>
      </c>
      <c r="M1136" s="46">
        <v>9185693</v>
      </c>
      <c r="N1136" s="46">
        <v>8465047</v>
      </c>
      <c r="O1136" s="46">
        <v>550311</v>
      </c>
      <c r="P1136" s="78">
        <f t="shared" si="36"/>
        <v>0.94347670769239622</v>
      </c>
      <c r="Q1136" s="61"/>
      <c r="R1136" s="61"/>
      <c r="S1136" s="62"/>
      <c r="T1136" s="62"/>
      <c r="U1136" s="62"/>
      <c r="V1136" s="62"/>
      <c r="W1136" s="62"/>
      <c r="X1136" s="63"/>
    </row>
    <row r="1137" spans="1:24" ht="14.4" x14ac:dyDescent="0.2">
      <c r="A1137" s="47" t="s">
        <v>711</v>
      </c>
      <c r="B1137" s="47" t="s">
        <v>712</v>
      </c>
      <c r="C1137" s="74" t="str">
        <f t="shared" si="35"/>
        <v>21375802 SISTEMA NACIONAL DE EDUCACIÓN MUSICAL</v>
      </c>
      <c r="D1137" s="47" t="s">
        <v>685</v>
      </c>
      <c r="E1137" s="47" t="s">
        <v>83</v>
      </c>
      <c r="F1137" s="47" t="s">
        <v>84</v>
      </c>
      <c r="G1137" s="46">
        <v>211322148</v>
      </c>
      <c r="H1137" s="46">
        <v>210662309</v>
      </c>
      <c r="I1137" s="46">
        <v>210662309</v>
      </c>
      <c r="J1137" s="46">
        <v>0</v>
      </c>
      <c r="K1137" s="46">
        <v>0</v>
      </c>
      <c r="L1137" s="46">
        <v>0</v>
      </c>
      <c r="M1137" s="46">
        <v>191353869.16999999</v>
      </c>
      <c r="N1137" s="46">
        <v>177034210.16999999</v>
      </c>
      <c r="O1137" s="46">
        <v>19308439.829999998</v>
      </c>
      <c r="P1137" s="78">
        <f t="shared" si="36"/>
        <v>0.90834411755165934</v>
      </c>
      <c r="Q1137" s="61"/>
      <c r="R1137" s="61"/>
      <c r="S1137" s="62"/>
      <c r="T1137" s="62"/>
      <c r="U1137" s="62"/>
      <c r="V1137" s="62"/>
      <c r="W1137" s="62"/>
      <c r="X1137" s="63"/>
    </row>
    <row r="1138" spans="1:24" ht="14.4" x14ac:dyDescent="0.2">
      <c r="A1138" s="47" t="s">
        <v>711</v>
      </c>
      <c r="B1138" s="47" t="s">
        <v>712</v>
      </c>
      <c r="C1138" s="74" t="str">
        <f t="shared" si="35"/>
        <v>21375802 SISTEMA NACIONAL DE EDUCACIÓN MUSICAL</v>
      </c>
      <c r="D1138" s="47" t="s">
        <v>685</v>
      </c>
      <c r="E1138" s="47" t="s">
        <v>99</v>
      </c>
      <c r="F1138" s="47" t="s">
        <v>86</v>
      </c>
      <c r="G1138" s="46">
        <v>105898794</v>
      </c>
      <c r="H1138" s="46">
        <v>105538277</v>
      </c>
      <c r="I1138" s="46">
        <v>105538277</v>
      </c>
      <c r="J1138" s="46">
        <v>0</v>
      </c>
      <c r="K1138" s="46">
        <v>0</v>
      </c>
      <c r="L1138" s="46">
        <v>0</v>
      </c>
      <c r="M1138" s="46">
        <v>99872214</v>
      </c>
      <c r="N1138" s="46">
        <v>92038245</v>
      </c>
      <c r="O1138" s="46">
        <v>5666063</v>
      </c>
      <c r="P1138" s="78">
        <f t="shared" si="36"/>
        <v>0.94631272026546354</v>
      </c>
      <c r="Q1138" s="61"/>
      <c r="R1138" s="61"/>
      <c r="S1138" s="62"/>
      <c r="T1138" s="62"/>
      <c r="U1138" s="62"/>
      <c r="V1138" s="62"/>
      <c r="W1138" s="62"/>
      <c r="X1138" s="63"/>
    </row>
    <row r="1139" spans="1:24" ht="14.4" x14ac:dyDescent="0.2">
      <c r="A1139" s="47" t="s">
        <v>711</v>
      </c>
      <c r="B1139" s="47" t="s">
        <v>712</v>
      </c>
      <c r="C1139" s="74" t="str">
        <f t="shared" si="35"/>
        <v>21375802 SISTEMA NACIONAL DE EDUCACIÓN MUSICAL</v>
      </c>
      <c r="D1139" s="47" t="s">
        <v>685</v>
      </c>
      <c r="E1139" s="47" t="s">
        <v>120</v>
      </c>
      <c r="F1139" s="47" t="s">
        <v>107</v>
      </c>
      <c r="G1139" s="46">
        <v>58615569</v>
      </c>
      <c r="H1139" s="46">
        <v>58416021</v>
      </c>
      <c r="I1139" s="46">
        <v>58416021</v>
      </c>
      <c r="J1139" s="46">
        <v>0</v>
      </c>
      <c r="K1139" s="46">
        <v>0</v>
      </c>
      <c r="L1139" s="46">
        <v>0</v>
      </c>
      <c r="M1139" s="46">
        <v>55230923</v>
      </c>
      <c r="N1139" s="46">
        <v>50907128</v>
      </c>
      <c r="O1139" s="46">
        <v>3185098</v>
      </c>
      <c r="P1139" s="78">
        <f t="shared" si="36"/>
        <v>0.94547560848076251</v>
      </c>
      <c r="Q1139" s="61"/>
      <c r="R1139" s="61"/>
      <c r="S1139" s="62"/>
      <c r="T1139" s="62"/>
      <c r="U1139" s="62"/>
      <c r="V1139" s="62"/>
      <c r="W1139" s="62"/>
      <c r="X1139" s="63"/>
    </row>
    <row r="1140" spans="1:24" ht="14.4" x14ac:dyDescent="0.2">
      <c r="A1140" s="47" t="s">
        <v>711</v>
      </c>
      <c r="B1140" s="47" t="s">
        <v>712</v>
      </c>
      <c r="C1140" s="74" t="str">
        <f t="shared" si="35"/>
        <v>21375802 SISTEMA NACIONAL DE EDUCACIÓN MUSICAL</v>
      </c>
      <c r="D1140" s="47" t="s">
        <v>685</v>
      </c>
      <c r="E1140" s="47" t="s">
        <v>141</v>
      </c>
      <c r="F1140" s="47" t="s">
        <v>128</v>
      </c>
      <c r="G1140" s="46">
        <v>29307785</v>
      </c>
      <c r="H1140" s="46">
        <v>29208011</v>
      </c>
      <c r="I1140" s="46">
        <v>29208011</v>
      </c>
      <c r="J1140" s="46">
        <v>0</v>
      </c>
      <c r="K1140" s="46">
        <v>0</v>
      </c>
      <c r="L1140" s="46">
        <v>0</v>
      </c>
      <c r="M1140" s="46">
        <v>27556888</v>
      </c>
      <c r="N1140" s="46">
        <v>25394993</v>
      </c>
      <c r="O1140" s="46">
        <v>1651123</v>
      </c>
      <c r="P1140" s="78">
        <f t="shared" si="36"/>
        <v>0.94347020069254284</v>
      </c>
      <c r="Q1140" s="61"/>
      <c r="R1140" s="61"/>
      <c r="S1140" s="62"/>
      <c r="T1140" s="62"/>
      <c r="U1140" s="62"/>
      <c r="V1140" s="62"/>
      <c r="W1140" s="62"/>
      <c r="X1140" s="63"/>
    </row>
    <row r="1141" spans="1:24" ht="14.4" x14ac:dyDescent="0.2">
      <c r="A1141" s="47" t="s">
        <v>711</v>
      </c>
      <c r="B1141" s="47" t="s">
        <v>712</v>
      </c>
      <c r="C1141" s="74" t="str">
        <f t="shared" si="35"/>
        <v>21375802 SISTEMA NACIONAL DE EDUCACIÓN MUSICAL</v>
      </c>
      <c r="D1141" s="47" t="s">
        <v>685</v>
      </c>
      <c r="E1141" s="47" t="s">
        <v>157</v>
      </c>
      <c r="F1141" s="47" t="s">
        <v>158</v>
      </c>
      <c r="G1141" s="46">
        <v>17500000</v>
      </c>
      <c r="H1141" s="46">
        <v>17500000</v>
      </c>
      <c r="I1141" s="46">
        <v>17500000</v>
      </c>
      <c r="J1141" s="46">
        <v>0</v>
      </c>
      <c r="K1141" s="46">
        <v>0</v>
      </c>
      <c r="L1141" s="46">
        <v>0</v>
      </c>
      <c r="M1141" s="46">
        <v>8693844.1699999999</v>
      </c>
      <c r="N1141" s="46">
        <v>8693844.1699999999</v>
      </c>
      <c r="O1141" s="46">
        <v>8806155.8300000001</v>
      </c>
      <c r="P1141" s="78">
        <f t="shared" si="36"/>
        <v>0.49679109542857142</v>
      </c>
      <c r="Q1141" s="61"/>
      <c r="R1141" s="61"/>
      <c r="S1141" s="62"/>
      <c r="T1141" s="62"/>
      <c r="U1141" s="62"/>
      <c r="V1141" s="62"/>
      <c r="W1141" s="62"/>
      <c r="X1141" s="63"/>
    </row>
    <row r="1142" spans="1:24" ht="14.4" x14ac:dyDescent="0.2">
      <c r="A1142" s="47" t="s">
        <v>711</v>
      </c>
      <c r="B1142" s="47" t="s">
        <v>712</v>
      </c>
      <c r="C1142" s="74" t="str">
        <f t="shared" si="35"/>
        <v>21375802 SISTEMA NACIONAL DE EDUCACIÓN MUSICAL</v>
      </c>
      <c r="D1142" s="47" t="s">
        <v>685</v>
      </c>
      <c r="E1142" s="47" t="s">
        <v>166</v>
      </c>
      <c r="F1142" s="47" t="s">
        <v>167</v>
      </c>
      <c r="G1142" s="46">
        <v>414987078</v>
      </c>
      <c r="H1142" s="46">
        <v>428208078</v>
      </c>
      <c r="I1142" s="46">
        <v>428208078</v>
      </c>
      <c r="J1142" s="46">
        <v>0</v>
      </c>
      <c r="K1142" s="46">
        <v>0</v>
      </c>
      <c r="L1142" s="46">
        <v>0</v>
      </c>
      <c r="M1142" s="46">
        <v>402935536.12</v>
      </c>
      <c r="N1142" s="46">
        <v>376422577.30000001</v>
      </c>
      <c r="O1142" s="46">
        <v>25272541.879999999</v>
      </c>
      <c r="P1142" s="78">
        <f t="shared" si="36"/>
        <v>0.94098069798673911</v>
      </c>
      <c r="Q1142" s="61"/>
      <c r="R1142" s="61"/>
      <c r="S1142" s="62"/>
      <c r="T1142" s="62"/>
      <c r="U1142" s="62"/>
      <c r="V1142" s="62"/>
      <c r="W1142" s="62"/>
      <c r="X1142" s="63"/>
    </row>
    <row r="1143" spans="1:24" ht="14.4" x14ac:dyDescent="0.2">
      <c r="A1143" s="47" t="s">
        <v>711</v>
      </c>
      <c r="B1143" s="47" t="s">
        <v>712</v>
      </c>
      <c r="C1143" s="74" t="str">
        <f t="shared" si="35"/>
        <v>21375802 SISTEMA NACIONAL DE EDUCACIÓN MUSICAL</v>
      </c>
      <c r="D1143" s="47" t="s">
        <v>685</v>
      </c>
      <c r="E1143" s="47" t="s">
        <v>168</v>
      </c>
      <c r="F1143" s="47" t="s">
        <v>169</v>
      </c>
      <c r="G1143" s="46">
        <v>117087900</v>
      </c>
      <c r="H1143" s="46">
        <v>130308900</v>
      </c>
      <c r="I1143" s="46">
        <v>130308900</v>
      </c>
      <c r="J1143" s="46">
        <v>0</v>
      </c>
      <c r="K1143" s="46">
        <v>0</v>
      </c>
      <c r="L1143" s="46">
        <v>0</v>
      </c>
      <c r="M1143" s="46">
        <v>130308897.34999999</v>
      </c>
      <c r="N1143" s="46">
        <v>119283300.34999999</v>
      </c>
      <c r="O1143" s="46">
        <v>2.65</v>
      </c>
      <c r="P1143" s="78">
        <f t="shared" si="36"/>
        <v>0.99999997966370668</v>
      </c>
      <c r="Q1143" s="61"/>
      <c r="R1143" s="61"/>
      <c r="S1143" s="62"/>
      <c r="T1143" s="62"/>
      <c r="U1143" s="62"/>
      <c r="V1143" s="62"/>
      <c r="W1143" s="62"/>
      <c r="X1143" s="63"/>
    </row>
    <row r="1144" spans="1:24" ht="14.4" x14ac:dyDescent="0.2">
      <c r="A1144" s="47" t="s">
        <v>711</v>
      </c>
      <c r="B1144" s="47" t="s">
        <v>712</v>
      </c>
      <c r="C1144" s="74" t="str">
        <f t="shared" si="35"/>
        <v>21375802 SISTEMA NACIONAL DE EDUCACIÓN MUSICAL</v>
      </c>
      <c r="D1144" s="47" t="s">
        <v>685</v>
      </c>
      <c r="E1144" s="47" t="s">
        <v>170</v>
      </c>
      <c r="F1144" s="47" t="s">
        <v>171</v>
      </c>
      <c r="G1144" s="46">
        <v>117087900</v>
      </c>
      <c r="H1144" s="46">
        <v>130308900</v>
      </c>
      <c r="I1144" s="46">
        <v>130308900</v>
      </c>
      <c r="J1144" s="46">
        <v>0</v>
      </c>
      <c r="K1144" s="46">
        <v>0</v>
      </c>
      <c r="L1144" s="46">
        <v>0</v>
      </c>
      <c r="M1144" s="46">
        <v>130308897.34999999</v>
      </c>
      <c r="N1144" s="46">
        <v>119283300.34999999</v>
      </c>
      <c r="O1144" s="46">
        <v>2.65</v>
      </c>
      <c r="P1144" s="78">
        <f t="shared" si="36"/>
        <v>0.99999997966370668</v>
      </c>
      <c r="Q1144" s="61"/>
      <c r="R1144" s="61"/>
      <c r="S1144" s="62"/>
      <c r="T1144" s="62"/>
      <c r="U1144" s="62"/>
      <c r="V1144" s="62"/>
      <c r="W1144" s="62"/>
      <c r="X1144" s="63"/>
    </row>
    <row r="1145" spans="1:24" ht="14.4" x14ac:dyDescent="0.2">
      <c r="A1145" s="47" t="s">
        <v>711</v>
      </c>
      <c r="B1145" s="47" t="s">
        <v>712</v>
      </c>
      <c r="C1145" s="74" t="str">
        <f t="shared" si="35"/>
        <v>21375802 SISTEMA NACIONAL DE EDUCACIÓN MUSICAL</v>
      </c>
      <c r="D1145" s="47" t="s">
        <v>685</v>
      </c>
      <c r="E1145" s="47" t="s">
        <v>180</v>
      </c>
      <c r="F1145" s="47" t="s">
        <v>181</v>
      </c>
      <c r="G1145" s="46">
        <v>41317164</v>
      </c>
      <c r="H1145" s="46">
        <v>41017164</v>
      </c>
      <c r="I1145" s="46">
        <v>41017164</v>
      </c>
      <c r="J1145" s="46">
        <v>0</v>
      </c>
      <c r="K1145" s="46">
        <v>0</v>
      </c>
      <c r="L1145" s="46">
        <v>0</v>
      </c>
      <c r="M1145" s="46">
        <v>30774629.420000002</v>
      </c>
      <c r="N1145" s="46">
        <v>30762777.510000002</v>
      </c>
      <c r="O1145" s="46">
        <v>10242534.58</v>
      </c>
      <c r="P1145" s="78">
        <f t="shared" si="36"/>
        <v>0.75028662196147944</v>
      </c>
      <c r="Q1145" s="61"/>
      <c r="R1145" s="61"/>
      <c r="S1145" s="62"/>
      <c r="T1145" s="62"/>
      <c r="U1145" s="62"/>
      <c r="V1145" s="62"/>
      <c r="W1145" s="62"/>
      <c r="X1145" s="63"/>
    </row>
    <row r="1146" spans="1:24" ht="14.4" x14ac:dyDescent="0.2">
      <c r="A1146" s="47" t="s">
        <v>711</v>
      </c>
      <c r="B1146" s="47" t="s">
        <v>712</v>
      </c>
      <c r="C1146" s="74" t="str">
        <f t="shared" si="35"/>
        <v>21375802 SISTEMA NACIONAL DE EDUCACIÓN MUSICAL</v>
      </c>
      <c r="D1146" s="47" t="s">
        <v>685</v>
      </c>
      <c r="E1146" s="47" t="s">
        <v>182</v>
      </c>
      <c r="F1146" s="47" t="s">
        <v>183</v>
      </c>
      <c r="G1146" s="46">
        <v>12051000</v>
      </c>
      <c r="H1146" s="46">
        <v>12051000</v>
      </c>
      <c r="I1146" s="46">
        <v>12051000</v>
      </c>
      <c r="J1146" s="46">
        <v>0</v>
      </c>
      <c r="K1146" s="46">
        <v>0</v>
      </c>
      <c r="L1146" s="46">
        <v>0</v>
      </c>
      <c r="M1146" s="46">
        <v>8280892.7999999998</v>
      </c>
      <c r="N1146" s="46">
        <v>8280892.7999999998</v>
      </c>
      <c r="O1146" s="46">
        <v>3770107.2</v>
      </c>
      <c r="P1146" s="78">
        <f t="shared" si="36"/>
        <v>0.68715399551904399</v>
      </c>
      <c r="Q1146" s="61"/>
      <c r="R1146" s="61"/>
      <c r="S1146" s="62"/>
      <c r="T1146" s="62"/>
      <c r="U1146" s="62"/>
      <c r="V1146" s="62"/>
      <c r="W1146" s="62"/>
      <c r="X1146" s="63"/>
    </row>
    <row r="1147" spans="1:24" ht="14.4" x14ac:dyDescent="0.2">
      <c r="A1147" s="47" t="s">
        <v>711</v>
      </c>
      <c r="B1147" s="47" t="s">
        <v>712</v>
      </c>
      <c r="C1147" s="74" t="str">
        <f t="shared" si="35"/>
        <v>21375802 SISTEMA NACIONAL DE EDUCACIÓN MUSICAL</v>
      </c>
      <c r="D1147" s="47" t="s">
        <v>685</v>
      </c>
      <c r="E1147" s="47" t="s">
        <v>184</v>
      </c>
      <c r="F1147" s="47" t="s">
        <v>185</v>
      </c>
      <c r="G1147" s="46">
        <v>13596000</v>
      </c>
      <c r="H1147" s="46">
        <v>13596000</v>
      </c>
      <c r="I1147" s="46">
        <v>13596000</v>
      </c>
      <c r="J1147" s="46">
        <v>0</v>
      </c>
      <c r="K1147" s="46">
        <v>0</v>
      </c>
      <c r="L1147" s="46">
        <v>0</v>
      </c>
      <c r="M1147" s="46">
        <v>10950584.49</v>
      </c>
      <c r="N1147" s="46">
        <v>10950584.49</v>
      </c>
      <c r="O1147" s="46">
        <v>2645415.5099999998</v>
      </c>
      <c r="P1147" s="78">
        <f t="shared" si="36"/>
        <v>0.80542692630185353</v>
      </c>
      <c r="Q1147" s="61"/>
      <c r="R1147" s="61"/>
      <c r="S1147" s="62"/>
      <c r="T1147" s="62"/>
      <c r="U1147" s="62"/>
      <c r="V1147" s="62"/>
      <c r="W1147" s="62"/>
      <c r="X1147" s="63"/>
    </row>
    <row r="1148" spans="1:24" ht="14.4" x14ac:dyDescent="0.2">
      <c r="A1148" s="47" t="s">
        <v>711</v>
      </c>
      <c r="B1148" s="47" t="s">
        <v>712</v>
      </c>
      <c r="C1148" s="74" t="str">
        <f t="shared" si="35"/>
        <v>21375802 SISTEMA NACIONAL DE EDUCACIÓN MUSICAL</v>
      </c>
      <c r="D1148" s="47" t="s">
        <v>685</v>
      </c>
      <c r="E1148" s="47" t="s">
        <v>188</v>
      </c>
      <c r="F1148" s="47" t="s">
        <v>189</v>
      </c>
      <c r="G1148" s="46">
        <v>13921805</v>
      </c>
      <c r="H1148" s="46">
        <v>13621805</v>
      </c>
      <c r="I1148" s="46">
        <v>13621805</v>
      </c>
      <c r="J1148" s="46">
        <v>0</v>
      </c>
      <c r="K1148" s="46">
        <v>0</v>
      </c>
      <c r="L1148" s="46">
        <v>0</v>
      </c>
      <c r="M1148" s="46">
        <v>10245242.93</v>
      </c>
      <c r="N1148" s="46">
        <v>10233391.02</v>
      </c>
      <c r="O1148" s="46">
        <v>3376562.07</v>
      </c>
      <c r="P1148" s="78">
        <f t="shared" si="36"/>
        <v>0.75212080410782567</v>
      </c>
      <c r="Q1148" s="61"/>
      <c r="R1148" s="61"/>
      <c r="S1148" s="62"/>
      <c r="T1148" s="62"/>
      <c r="U1148" s="62"/>
      <c r="V1148" s="62"/>
      <c r="W1148" s="62"/>
      <c r="X1148" s="63"/>
    </row>
    <row r="1149" spans="1:24" ht="14.4" x14ac:dyDescent="0.2">
      <c r="A1149" s="47" t="s">
        <v>711</v>
      </c>
      <c r="B1149" s="47" t="s">
        <v>712</v>
      </c>
      <c r="C1149" s="74" t="str">
        <f t="shared" si="35"/>
        <v>21375802 SISTEMA NACIONAL DE EDUCACIÓN MUSICAL</v>
      </c>
      <c r="D1149" s="47" t="s">
        <v>685</v>
      </c>
      <c r="E1149" s="47" t="s">
        <v>190</v>
      </c>
      <c r="F1149" s="47" t="s">
        <v>191</v>
      </c>
      <c r="G1149" s="46">
        <v>1748359</v>
      </c>
      <c r="H1149" s="46">
        <v>1748359</v>
      </c>
      <c r="I1149" s="46">
        <v>1748359</v>
      </c>
      <c r="J1149" s="46">
        <v>0</v>
      </c>
      <c r="K1149" s="46">
        <v>0</v>
      </c>
      <c r="L1149" s="46">
        <v>0</v>
      </c>
      <c r="M1149" s="46">
        <v>1297909.2</v>
      </c>
      <c r="N1149" s="46">
        <v>1297909.2</v>
      </c>
      <c r="O1149" s="46">
        <v>450449.8</v>
      </c>
      <c r="P1149" s="78">
        <f t="shared" si="36"/>
        <v>0.74235852018950343</v>
      </c>
      <c r="Q1149" s="61"/>
      <c r="R1149" s="61"/>
      <c r="S1149" s="62"/>
      <c r="T1149" s="62"/>
      <c r="U1149" s="62"/>
      <c r="V1149" s="62"/>
      <c r="W1149" s="62"/>
      <c r="X1149" s="63"/>
    </row>
    <row r="1150" spans="1:24" ht="14.4" x14ac:dyDescent="0.2">
      <c r="A1150" s="47" t="s">
        <v>711</v>
      </c>
      <c r="B1150" s="47" t="s">
        <v>712</v>
      </c>
      <c r="C1150" s="74" t="str">
        <f t="shared" si="35"/>
        <v>21375802 SISTEMA NACIONAL DE EDUCACIÓN MUSICAL</v>
      </c>
      <c r="D1150" s="47" t="s">
        <v>685</v>
      </c>
      <c r="E1150" s="47" t="s">
        <v>192</v>
      </c>
      <c r="F1150" s="47" t="s">
        <v>193</v>
      </c>
      <c r="G1150" s="46">
        <v>12285173</v>
      </c>
      <c r="H1150" s="46">
        <v>13085173</v>
      </c>
      <c r="I1150" s="46">
        <v>13085173</v>
      </c>
      <c r="J1150" s="46">
        <v>0</v>
      </c>
      <c r="K1150" s="46">
        <v>0</v>
      </c>
      <c r="L1150" s="46">
        <v>0</v>
      </c>
      <c r="M1150" s="46">
        <v>5575765.3799999999</v>
      </c>
      <c r="N1150" s="46">
        <v>5575765.3799999999</v>
      </c>
      <c r="O1150" s="46">
        <v>7509407.6200000001</v>
      </c>
      <c r="P1150" s="78">
        <f t="shared" si="36"/>
        <v>0.42611323365766735</v>
      </c>
      <c r="Q1150" s="61"/>
      <c r="R1150" s="61"/>
      <c r="S1150" s="62"/>
      <c r="T1150" s="62"/>
      <c r="U1150" s="62"/>
      <c r="V1150" s="62"/>
      <c r="W1150" s="62"/>
      <c r="X1150" s="63"/>
    </row>
    <row r="1151" spans="1:24" ht="14.4" x14ac:dyDescent="0.2">
      <c r="A1151" s="47" t="s">
        <v>711</v>
      </c>
      <c r="B1151" s="47" t="s">
        <v>712</v>
      </c>
      <c r="C1151" s="74" t="str">
        <f t="shared" si="35"/>
        <v>21375802 SISTEMA NACIONAL DE EDUCACIÓN MUSICAL</v>
      </c>
      <c r="D1151" s="47" t="s">
        <v>685</v>
      </c>
      <c r="E1151" s="47" t="s">
        <v>194</v>
      </c>
      <c r="F1151" s="47" t="s">
        <v>195</v>
      </c>
      <c r="G1151" s="46">
        <v>200000</v>
      </c>
      <c r="H1151" s="46">
        <v>200000</v>
      </c>
      <c r="I1151" s="46">
        <v>200000</v>
      </c>
      <c r="J1151" s="46">
        <v>0</v>
      </c>
      <c r="K1151" s="46">
        <v>0</v>
      </c>
      <c r="L1151" s="46">
        <v>0</v>
      </c>
      <c r="M1151" s="46">
        <v>181263.3</v>
      </c>
      <c r="N1151" s="46">
        <v>181263.3</v>
      </c>
      <c r="O1151" s="46">
        <v>18736.7</v>
      </c>
      <c r="P1151" s="78">
        <f t="shared" si="36"/>
        <v>0.90631649999999997</v>
      </c>
      <c r="Q1151" s="61"/>
      <c r="R1151" s="61"/>
      <c r="S1151" s="62"/>
      <c r="T1151" s="62"/>
      <c r="U1151" s="62"/>
      <c r="V1151" s="62"/>
      <c r="W1151" s="62"/>
      <c r="X1151" s="63"/>
    </row>
    <row r="1152" spans="1:24" ht="14.4" x14ac:dyDescent="0.2">
      <c r="A1152" s="47" t="s">
        <v>711</v>
      </c>
      <c r="B1152" s="47" t="s">
        <v>712</v>
      </c>
      <c r="C1152" s="74" t="str">
        <f t="shared" si="35"/>
        <v>21375802 SISTEMA NACIONAL DE EDUCACIÓN MUSICAL</v>
      </c>
      <c r="D1152" s="47" t="s">
        <v>685</v>
      </c>
      <c r="E1152" s="47" t="s">
        <v>200</v>
      </c>
      <c r="F1152" s="47" t="s">
        <v>201</v>
      </c>
      <c r="G1152" s="46">
        <v>8000000</v>
      </c>
      <c r="H1152" s="46">
        <v>8000000</v>
      </c>
      <c r="I1152" s="46">
        <v>8000000</v>
      </c>
      <c r="J1152" s="46">
        <v>0</v>
      </c>
      <c r="K1152" s="46">
        <v>0</v>
      </c>
      <c r="L1152" s="46">
        <v>0</v>
      </c>
      <c r="M1152" s="46">
        <v>2899862.5</v>
      </c>
      <c r="N1152" s="46">
        <v>2899862.5</v>
      </c>
      <c r="O1152" s="46">
        <v>5100137.5</v>
      </c>
      <c r="P1152" s="78">
        <f t="shared" si="36"/>
        <v>0.36248281249999997</v>
      </c>
      <c r="Q1152" s="61"/>
      <c r="R1152" s="61"/>
      <c r="S1152" s="62"/>
      <c r="T1152" s="62"/>
      <c r="U1152" s="62"/>
      <c r="V1152" s="62"/>
      <c r="W1152" s="62"/>
      <c r="X1152" s="63"/>
    </row>
    <row r="1153" spans="1:24" ht="14.4" x14ac:dyDescent="0.2">
      <c r="A1153" s="47" t="s">
        <v>711</v>
      </c>
      <c r="B1153" s="47" t="s">
        <v>712</v>
      </c>
      <c r="C1153" s="74" t="str">
        <f t="shared" si="35"/>
        <v>21375802 SISTEMA NACIONAL DE EDUCACIÓN MUSICAL</v>
      </c>
      <c r="D1153" s="47" t="s">
        <v>685</v>
      </c>
      <c r="E1153" s="47" t="s">
        <v>204</v>
      </c>
      <c r="F1153" s="47" t="s">
        <v>205</v>
      </c>
      <c r="G1153" s="46">
        <v>2589650</v>
      </c>
      <c r="H1153" s="46">
        <v>2589650</v>
      </c>
      <c r="I1153" s="46">
        <v>2589650</v>
      </c>
      <c r="J1153" s="46">
        <v>0</v>
      </c>
      <c r="K1153" s="46">
        <v>0</v>
      </c>
      <c r="L1153" s="46">
        <v>0</v>
      </c>
      <c r="M1153" s="46">
        <v>2152905.6</v>
      </c>
      <c r="N1153" s="46">
        <v>2152905.6</v>
      </c>
      <c r="O1153" s="46">
        <v>436744.4</v>
      </c>
      <c r="P1153" s="78">
        <f t="shared" si="36"/>
        <v>0.83135002799606128</v>
      </c>
      <c r="Q1153" s="61"/>
      <c r="R1153" s="61"/>
      <c r="S1153" s="62"/>
      <c r="T1153" s="62"/>
      <c r="U1153" s="62"/>
      <c r="V1153" s="62"/>
      <c r="W1153" s="62"/>
      <c r="X1153" s="63"/>
    </row>
    <row r="1154" spans="1:24" ht="14.4" x14ac:dyDescent="0.2">
      <c r="A1154" s="47" t="s">
        <v>711</v>
      </c>
      <c r="B1154" s="47" t="s">
        <v>712</v>
      </c>
      <c r="C1154" s="74" t="str">
        <f t="shared" si="35"/>
        <v>21375802 SISTEMA NACIONAL DE EDUCACIÓN MUSICAL</v>
      </c>
      <c r="D1154" s="47" t="s">
        <v>685</v>
      </c>
      <c r="E1154" s="47" t="s">
        <v>206</v>
      </c>
      <c r="F1154" s="47" t="s">
        <v>207</v>
      </c>
      <c r="G1154" s="46">
        <v>1495523</v>
      </c>
      <c r="H1154" s="46">
        <v>2295523</v>
      </c>
      <c r="I1154" s="46">
        <v>2295523</v>
      </c>
      <c r="J1154" s="46">
        <v>0</v>
      </c>
      <c r="K1154" s="46">
        <v>0</v>
      </c>
      <c r="L1154" s="46">
        <v>0</v>
      </c>
      <c r="M1154" s="46">
        <v>341733.98</v>
      </c>
      <c r="N1154" s="46">
        <v>341733.98</v>
      </c>
      <c r="O1154" s="46">
        <v>1953789.02</v>
      </c>
      <c r="P1154" s="78">
        <f t="shared" si="36"/>
        <v>0.14886976954707054</v>
      </c>
      <c r="Q1154" s="61"/>
      <c r="R1154" s="61"/>
      <c r="S1154" s="62"/>
      <c r="T1154" s="62"/>
      <c r="U1154" s="62"/>
      <c r="V1154" s="62"/>
      <c r="W1154" s="62"/>
      <c r="X1154" s="63"/>
    </row>
    <row r="1155" spans="1:24" ht="14.4" x14ac:dyDescent="0.2">
      <c r="A1155" s="47" t="s">
        <v>711</v>
      </c>
      <c r="B1155" s="47" t="s">
        <v>712</v>
      </c>
      <c r="C1155" s="74" t="str">
        <f t="shared" si="35"/>
        <v>21375802 SISTEMA NACIONAL DE EDUCACIÓN MUSICAL</v>
      </c>
      <c r="D1155" s="47" t="s">
        <v>685</v>
      </c>
      <c r="E1155" s="47" t="s">
        <v>208</v>
      </c>
      <c r="F1155" s="47" t="s">
        <v>209</v>
      </c>
      <c r="G1155" s="46">
        <v>168055722</v>
      </c>
      <c r="H1155" s="46">
        <v>168355722</v>
      </c>
      <c r="I1155" s="46">
        <v>168355722</v>
      </c>
      <c r="J1155" s="46">
        <v>0</v>
      </c>
      <c r="K1155" s="46">
        <v>0</v>
      </c>
      <c r="L1155" s="46">
        <v>0</v>
      </c>
      <c r="M1155" s="46">
        <v>165774839.97999999</v>
      </c>
      <c r="N1155" s="46">
        <v>150555240.31</v>
      </c>
      <c r="O1155" s="46">
        <v>2580882.02</v>
      </c>
      <c r="P1155" s="78">
        <f t="shared" si="36"/>
        <v>0.98467006651547007</v>
      </c>
      <c r="Q1155" s="61"/>
      <c r="R1155" s="61"/>
      <c r="S1155" s="62"/>
      <c r="T1155" s="62"/>
      <c r="U1155" s="62"/>
      <c r="V1155" s="62"/>
      <c r="W1155" s="62"/>
      <c r="X1155" s="63"/>
    </row>
    <row r="1156" spans="1:24" ht="14.4" x14ac:dyDescent="0.2">
      <c r="A1156" s="47" t="s">
        <v>711</v>
      </c>
      <c r="B1156" s="47" t="s">
        <v>712</v>
      </c>
      <c r="C1156" s="74" t="str">
        <f t="shared" si="35"/>
        <v>21375802 SISTEMA NACIONAL DE EDUCACIÓN MUSICAL</v>
      </c>
      <c r="D1156" s="47" t="s">
        <v>685</v>
      </c>
      <c r="E1156" s="47" t="s">
        <v>218</v>
      </c>
      <c r="F1156" s="47" t="s">
        <v>219</v>
      </c>
      <c r="G1156" s="46">
        <v>2161824</v>
      </c>
      <c r="H1156" s="46">
        <v>2461824</v>
      </c>
      <c r="I1156" s="46">
        <v>2461824</v>
      </c>
      <c r="J1156" s="46">
        <v>0</v>
      </c>
      <c r="K1156" s="46">
        <v>0</v>
      </c>
      <c r="L1156" s="46">
        <v>0</v>
      </c>
      <c r="M1156" s="46">
        <v>2458880</v>
      </c>
      <c r="N1156" s="46">
        <v>0</v>
      </c>
      <c r="O1156" s="46">
        <v>2944</v>
      </c>
      <c r="P1156" s="78">
        <f t="shared" si="36"/>
        <v>0.99880413871990847</v>
      </c>
      <c r="Q1156" s="61"/>
      <c r="R1156" s="61"/>
      <c r="S1156" s="62"/>
      <c r="T1156" s="62"/>
      <c r="U1156" s="62"/>
      <c r="V1156" s="62"/>
      <c r="W1156" s="62"/>
      <c r="X1156" s="63"/>
    </row>
    <row r="1157" spans="1:24" ht="14.4" x14ac:dyDescent="0.2">
      <c r="A1157" s="47" t="s">
        <v>711</v>
      </c>
      <c r="B1157" s="47" t="s">
        <v>712</v>
      </c>
      <c r="C1157" s="74" t="str">
        <f t="shared" si="35"/>
        <v>21375802 SISTEMA NACIONAL DE EDUCACIÓN MUSICAL</v>
      </c>
      <c r="D1157" s="47" t="s">
        <v>685</v>
      </c>
      <c r="E1157" s="47" t="s">
        <v>220</v>
      </c>
      <c r="F1157" s="47" t="s">
        <v>221</v>
      </c>
      <c r="G1157" s="46">
        <v>163893898</v>
      </c>
      <c r="H1157" s="46">
        <v>160393898</v>
      </c>
      <c r="I1157" s="46">
        <v>160393898</v>
      </c>
      <c r="J1157" s="46">
        <v>0</v>
      </c>
      <c r="K1157" s="46">
        <v>0</v>
      </c>
      <c r="L1157" s="46">
        <v>0</v>
      </c>
      <c r="M1157" s="46">
        <v>158498979.62</v>
      </c>
      <c r="N1157" s="46">
        <v>145769233.40000001</v>
      </c>
      <c r="O1157" s="46">
        <v>1894918.38</v>
      </c>
      <c r="P1157" s="78">
        <f t="shared" si="36"/>
        <v>0.98818584495028605</v>
      </c>
      <c r="Q1157" s="61"/>
      <c r="R1157" s="61"/>
      <c r="S1157" s="62"/>
      <c r="T1157" s="62"/>
      <c r="U1157" s="62"/>
      <c r="V1157" s="62"/>
      <c r="W1157" s="62"/>
      <c r="X1157" s="63"/>
    </row>
    <row r="1158" spans="1:24" ht="14.4" x14ac:dyDescent="0.2">
      <c r="A1158" s="47" t="s">
        <v>711</v>
      </c>
      <c r="B1158" s="47" t="s">
        <v>712</v>
      </c>
      <c r="C1158" s="74" t="str">
        <f t="shared" ref="C1158:C1221" si="37">+CONCATENATE(A1158," ",B1158)</f>
        <v>21375802 SISTEMA NACIONAL DE EDUCACIÓN MUSICAL</v>
      </c>
      <c r="D1158" s="47" t="s">
        <v>685</v>
      </c>
      <c r="E1158" s="47" t="s">
        <v>222</v>
      </c>
      <c r="F1158" s="47" t="s">
        <v>223</v>
      </c>
      <c r="G1158" s="46">
        <v>2000000</v>
      </c>
      <c r="H1158" s="46">
        <v>5500000</v>
      </c>
      <c r="I1158" s="46">
        <v>5500000</v>
      </c>
      <c r="J1158" s="46">
        <v>0</v>
      </c>
      <c r="K1158" s="46">
        <v>0</v>
      </c>
      <c r="L1158" s="46">
        <v>0</v>
      </c>
      <c r="M1158" s="46">
        <v>4816980.3600000003</v>
      </c>
      <c r="N1158" s="46">
        <v>4786006.91</v>
      </c>
      <c r="O1158" s="46">
        <v>683019.64</v>
      </c>
      <c r="P1158" s="78">
        <f t="shared" ref="P1158:P1221" si="38">+IFERROR(M1158/H1158,0)</f>
        <v>0.87581461090909096</v>
      </c>
      <c r="Q1158" s="61"/>
      <c r="R1158" s="61"/>
      <c r="S1158" s="62"/>
      <c r="T1158" s="62"/>
      <c r="U1158" s="62"/>
      <c r="V1158" s="62"/>
      <c r="W1158" s="62"/>
      <c r="X1158" s="63"/>
    </row>
    <row r="1159" spans="1:24" ht="14.4" x14ac:dyDescent="0.2">
      <c r="A1159" s="47" t="s">
        <v>711</v>
      </c>
      <c r="B1159" s="47" t="s">
        <v>712</v>
      </c>
      <c r="C1159" s="74" t="str">
        <f t="shared" si="37"/>
        <v>21375802 SISTEMA NACIONAL DE EDUCACIÓN MUSICAL</v>
      </c>
      <c r="D1159" s="47" t="s">
        <v>685</v>
      </c>
      <c r="E1159" s="47" t="s">
        <v>224</v>
      </c>
      <c r="F1159" s="47" t="s">
        <v>225</v>
      </c>
      <c r="G1159" s="46">
        <v>20170619</v>
      </c>
      <c r="H1159" s="46">
        <v>22670619</v>
      </c>
      <c r="I1159" s="46">
        <v>22670619</v>
      </c>
      <c r="J1159" s="46">
        <v>0</v>
      </c>
      <c r="K1159" s="46">
        <v>0</v>
      </c>
      <c r="L1159" s="46">
        <v>0</v>
      </c>
      <c r="M1159" s="46">
        <v>21833973.010000002</v>
      </c>
      <c r="N1159" s="46">
        <v>21833973.010000002</v>
      </c>
      <c r="O1159" s="46">
        <v>836645.99</v>
      </c>
      <c r="P1159" s="78">
        <f t="shared" si="38"/>
        <v>0.96309558243645665</v>
      </c>
      <c r="Q1159" s="61"/>
      <c r="R1159" s="61"/>
      <c r="S1159" s="62"/>
      <c r="T1159" s="62"/>
      <c r="U1159" s="62"/>
      <c r="V1159" s="62"/>
      <c r="W1159" s="62"/>
      <c r="X1159" s="63"/>
    </row>
    <row r="1160" spans="1:24" ht="14.4" x14ac:dyDescent="0.2">
      <c r="A1160" s="47" t="s">
        <v>711</v>
      </c>
      <c r="B1160" s="47" t="s">
        <v>712</v>
      </c>
      <c r="C1160" s="74" t="str">
        <f t="shared" si="37"/>
        <v>21375802 SISTEMA NACIONAL DE EDUCACIÓN MUSICAL</v>
      </c>
      <c r="D1160" s="47" t="s">
        <v>685</v>
      </c>
      <c r="E1160" s="47" t="s">
        <v>226</v>
      </c>
      <c r="F1160" s="47" t="s">
        <v>227</v>
      </c>
      <c r="G1160" s="46">
        <v>9670619</v>
      </c>
      <c r="H1160" s="46">
        <v>9670619</v>
      </c>
      <c r="I1160" s="46">
        <v>9670619</v>
      </c>
      <c r="J1160" s="46">
        <v>0</v>
      </c>
      <c r="K1160" s="46">
        <v>0</v>
      </c>
      <c r="L1160" s="46">
        <v>0</v>
      </c>
      <c r="M1160" s="46">
        <v>8946943.6899999995</v>
      </c>
      <c r="N1160" s="46">
        <v>8946943.6899999995</v>
      </c>
      <c r="O1160" s="46">
        <v>723675.31</v>
      </c>
      <c r="P1160" s="78">
        <f t="shared" si="38"/>
        <v>0.92516763301294358</v>
      </c>
      <c r="Q1160" s="61"/>
      <c r="R1160" s="61"/>
      <c r="S1160" s="62"/>
      <c r="T1160" s="62"/>
      <c r="U1160" s="62"/>
      <c r="V1160" s="62"/>
      <c r="W1160" s="62"/>
      <c r="X1160" s="63"/>
    </row>
    <row r="1161" spans="1:24" ht="14.4" x14ac:dyDescent="0.2">
      <c r="A1161" s="47" t="s">
        <v>711</v>
      </c>
      <c r="B1161" s="47" t="s">
        <v>712</v>
      </c>
      <c r="C1161" s="74" t="str">
        <f t="shared" si="37"/>
        <v>21375802 SISTEMA NACIONAL DE EDUCACIÓN MUSICAL</v>
      </c>
      <c r="D1161" s="47" t="s">
        <v>685</v>
      </c>
      <c r="E1161" s="47" t="s">
        <v>228</v>
      </c>
      <c r="F1161" s="47" t="s">
        <v>229</v>
      </c>
      <c r="G1161" s="46">
        <v>10500000</v>
      </c>
      <c r="H1161" s="46">
        <v>13000000</v>
      </c>
      <c r="I1161" s="46">
        <v>13000000</v>
      </c>
      <c r="J1161" s="46">
        <v>0</v>
      </c>
      <c r="K1161" s="46">
        <v>0</v>
      </c>
      <c r="L1161" s="46">
        <v>0</v>
      </c>
      <c r="M1161" s="46">
        <v>12887029.32</v>
      </c>
      <c r="N1161" s="46">
        <v>12887029.32</v>
      </c>
      <c r="O1161" s="46">
        <v>112970.68</v>
      </c>
      <c r="P1161" s="78">
        <f t="shared" si="38"/>
        <v>0.99130994769230774</v>
      </c>
      <c r="Q1161" s="61"/>
      <c r="R1161" s="61"/>
      <c r="S1161" s="62"/>
      <c r="T1161" s="62"/>
      <c r="U1161" s="62"/>
      <c r="V1161" s="62"/>
      <c r="W1161" s="62"/>
      <c r="X1161" s="63"/>
    </row>
    <row r="1162" spans="1:24" ht="14.4" x14ac:dyDescent="0.2">
      <c r="A1162" s="47" t="s">
        <v>711</v>
      </c>
      <c r="B1162" s="47" t="s">
        <v>712</v>
      </c>
      <c r="C1162" s="74" t="str">
        <f t="shared" si="37"/>
        <v>21375802 SISTEMA NACIONAL DE EDUCACIÓN MUSICAL</v>
      </c>
      <c r="D1162" s="47" t="s">
        <v>685</v>
      </c>
      <c r="E1162" s="47" t="s">
        <v>234</v>
      </c>
      <c r="F1162" s="47" t="s">
        <v>235</v>
      </c>
      <c r="G1162" s="46">
        <v>15750000</v>
      </c>
      <c r="H1162" s="46">
        <v>11950000</v>
      </c>
      <c r="I1162" s="46">
        <v>11950000</v>
      </c>
      <c r="J1162" s="46">
        <v>0</v>
      </c>
      <c r="K1162" s="46">
        <v>0</v>
      </c>
      <c r="L1162" s="46">
        <v>0</v>
      </c>
      <c r="M1162" s="46">
        <v>10845657</v>
      </c>
      <c r="N1162" s="46">
        <v>10845657</v>
      </c>
      <c r="O1162" s="46">
        <v>1104343</v>
      </c>
      <c r="P1162" s="78">
        <f t="shared" si="38"/>
        <v>0.90758635983263602</v>
      </c>
      <c r="Q1162" s="61"/>
      <c r="R1162" s="61"/>
      <c r="S1162" s="62"/>
      <c r="T1162" s="62"/>
      <c r="U1162" s="62"/>
      <c r="V1162" s="62"/>
      <c r="W1162" s="62"/>
      <c r="X1162" s="63"/>
    </row>
    <row r="1163" spans="1:24" ht="14.4" x14ac:dyDescent="0.2">
      <c r="A1163" s="47" t="s">
        <v>711</v>
      </c>
      <c r="B1163" s="47" t="s">
        <v>712</v>
      </c>
      <c r="C1163" s="74" t="str">
        <f t="shared" si="37"/>
        <v>21375802 SISTEMA NACIONAL DE EDUCACIÓN MUSICAL</v>
      </c>
      <c r="D1163" s="47" t="s">
        <v>685</v>
      </c>
      <c r="E1163" s="47" t="s">
        <v>236</v>
      </c>
      <c r="F1163" s="47" t="s">
        <v>237</v>
      </c>
      <c r="G1163" s="46">
        <v>15750000</v>
      </c>
      <c r="H1163" s="46">
        <v>11950000</v>
      </c>
      <c r="I1163" s="46">
        <v>11950000</v>
      </c>
      <c r="J1163" s="46">
        <v>0</v>
      </c>
      <c r="K1163" s="46">
        <v>0</v>
      </c>
      <c r="L1163" s="46">
        <v>0</v>
      </c>
      <c r="M1163" s="46">
        <v>10845657</v>
      </c>
      <c r="N1163" s="46">
        <v>10845657</v>
      </c>
      <c r="O1163" s="46">
        <v>1104343</v>
      </c>
      <c r="P1163" s="78">
        <f t="shared" si="38"/>
        <v>0.90758635983263602</v>
      </c>
      <c r="Q1163" s="61"/>
      <c r="R1163" s="61"/>
      <c r="S1163" s="62"/>
      <c r="T1163" s="62"/>
      <c r="U1163" s="62"/>
      <c r="V1163" s="62"/>
      <c r="W1163" s="62"/>
      <c r="X1163" s="63"/>
    </row>
    <row r="1164" spans="1:24" ht="14.4" x14ac:dyDescent="0.2">
      <c r="A1164" s="47" t="s">
        <v>711</v>
      </c>
      <c r="B1164" s="47" t="s">
        <v>712</v>
      </c>
      <c r="C1164" s="74" t="str">
        <f t="shared" si="37"/>
        <v>21375802 SISTEMA NACIONAL DE EDUCACIÓN MUSICAL</v>
      </c>
      <c r="D1164" s="47" t="s">
        <v>685</v>
      </c>
      <c r="E1164" s="47" t="s">
        <v>238</v>
      </c>
      <c r="F1164" s="47" t="s">
        <v>239</v>
      </c>
      <c r="G1164" s="46">
        <v>30000000</v>
      </c>
      <c r="H1164" s="46">
        <v>30000000</v>
      </c>
      <c r="I1164" s="46">
        <v>30000000</v>
      </c>
      <c r="J1164" s="46">
        <v>0</v>
      </c>
      <c r="K1164" s="46">
        <v>0</v>
      </c>
      <c r="L1164" s="46">
        <v>0</v>
      </c>
      <c r="M1164" s="46">
        <v>29110181.989999998</v>
      </c>
      <c r="N1164" s="46">
        <v>29110181.989999998</v>
      </c>
      <c r="O1164" s="46">
        <v>889818.01</v>
      </c>
      <c r="P1164" s="78">
        <f t="shared" si="38"/>
        <v>0.9703393996666666</v>
      </c>
      <c r="Q1164" s="61"/>
      <c r="R1164" s="61"/>
      <c r="S1164" s="62"/>
      <c r="T1164" s="62"/>
      <c r="U1164" s="62"/>
      <c r="V1164" s="62"/>
      <c r="W1164" s="62"/>
      <c r="X1164" s="63"/>
    </row>
    <row r="1165" spans="1:24" ht="14.4" x14ac:dyDescent="0.2">
      <c r="A1165" s="47" t="s">
        <v>711</v>
      </c>
      <c r="B1165" s="47" t="s">
        <v>712</v>
      </c>
      <c r="C1165" s="74" t="str">
        <f t="shared" si="37"/>
        <v>21375802 SISTEMA NACIONAL DE EDUCACIÓN MUSICAL</v>
      </c>
      <c r="D1165" s="47" t="s">
        <v>685</v>
      </c>
      <c r="E1165" s="47" t="s">
        <v>240</v>
      </c>
      <c r="F1165" s="47" t="s">
        <v>241</v>
      </c>
      <c r="G1165" s="46">
        <v>30000000</v>
      </c>
      <c r="H1165" s="46">
        <v>30000000</v>
      </c>
      <c r="I1165" s="46">
        <v>30000000</v>
      </c>
      <c r="J1165" s="46">
        <v>0</v>
      </c>
      <c r="K1165" s="46">
        <v>0</v>
      </c>
      <c r="L1165" s="46">
        <v>0</v>
      </c>
      <c r="M1165" s="46">
        <v>29110181.989999998</v>
      </c>
      <c r="N1165" s="46">
        <v>29110181.989999998</v>
      </c>
      <c r="O1165" s="46">
        <v>889818.01</v>
      </c>
      <c r="P1165" s="78">
        <f t="shared" si="38"/>
        <v>0.9703393996666666</v>
      </c>
      <c r="Q1165" s="61"/>
      <c r="R1165" s="61"/>
      <c r="S1165" s="62"/>
      <c r="T1165" s="62"/>
      <c r="U1165" s="62"/>
      <c r="V1165" s="62"/>
      <c r="W1165" s="62"/>
      <c r="X1165" s="63"/>
    </row>
    <row r="1166" spans="1:24" ht="14.4" x14ac:dyDescent="0.2">
      <c r="A1166" s="47" t="s">
        <v>711</v>
      </c>
      <c r="B1166" s="47" t="s">
        <v>712</v>
      </c>
      <c r="C1166" s="75" t="str">
        <f t="shared" si="37"/>
        <v>21375802 SISTEMA NACIONAL DE EDUCACIÓN MUSICAL</v>
      </c>
      <c r="D1166" s="47" t="s">
        <v>685</v>
      </c>
      <c r="E1166" s="47" t="s">
        <v>246</v>
      </c>
      <c r="F1166" s="47" t="s">
        <v>247</v>
      </c>
      <c r="G1166" s="46">
        <v>10070500</v>
      </c>
      <c r="H1166" s="46">
        <v>10070500</v>
      </c>
      <c r="I1166" s="46">
        <v>10070500</v>
      </c>
      <c r="J1166" s="46">
        <v>0</v>
      </c>
      <c r="K1166" s="46">
        <v>0</v>
      </c>
      <c r="L1166" s="46">
        <v>0</v>
      </c>
      <c r="M1166" s="46">
        <v>8095439.9900000002</v>
      </c>
      <c r="N1166" s="46">
        <v>7839529.75</v>
      </c>
      <c r="O1166" s="46">
        <v>1975060.01</v>
      </c>
      <c r="P1166" s="78">
        <f t="shared" si="38"/>
        <v>0.80387666848716555</v>
      </c>
      <c r="Q1166" s="61"/>
      <c r="R1166" s="61"/>
      <c r="S1166" s="62"/>
      <c r="T1166" s="62"/>
      <c r="U1166" s="62"/>
      <c r="V1166" s="62"/>
      <c r="W1166" s="62"/>
      <c r="X1166" s="63"/>
    </row>
    <row r="1167" spans="1:24" ht="14.4" x14ac:dyDescent="0.2">
      <c r="A1167" s="47" t="s">
        <v>711</v>
      </c>
      <c r="B1167" s="47" t="s">
        <v>712</v>
      </c>
      <c r="C1167" s="74" t="str">
        <f t="shared" si="37"/>
        <v>21375802 SISTEMA NACIONAL DE EDUCACIÓN MUSICAL</v>
      </c>
      <c r="D1167" s="47" t="s">
        <v>685</v>
      </c>
      <c r="E1167" s="47" t="s">
        <v>254</v>
      </c>
      <c r="F1167" s="47" t="s">
        <v>255</v>
      </c>
      <c r="G1167" s="46">
        <v>7570500</v>
      </c>
      <c r="H1167" s="46">
        <v>7570500</v>
      </c>
      <c r="I1167" s="46">
        <v>7570500</v>
      </c>
      <c r="J1167" s="46">
        <v>0</v>
      </c>
      <c r="K1167" s="46">
        <v>0</v>
      </c>
      <c r="L1167" s="46">
        <v>0</v>
      </c>
      <c r="M1167" s="46">
        <v>7556809.9699999997</v>
      </c>
      <c r="N1167" s="46">
        <v>7300899.7300000004</v>
      </c>
      <c r="O1167" s="46">
        <v>13690.03</v>
      </c>
      <c r="P1167" s="78">
        <f t="shared" si="38"/>
        <v>0.99819166105277057</v>
      </c>
      <c r="Q1167" s="61"/>
      <c r="R1167" s="61"/>
      <c r="S1167" s="62"/>
      <c r="T1167" s="62"/>
      <c r="U1167" s="62"/>
      <c r="V1167" s="62"/>
      <c r="W1167" s="62"/>
      <c r="X1167" s="63"/>
    </row>
    <row r="1168" spans="1:24" ht="14.4" x14ac:dyDescent="0.2">
      <c r="A1168" s="47" t="s">
        <v>711</v>
      </c>
      <c r="B1168" s="47" t="s">
        <v>712</v>
      </c>
      <c r="C1168" s="74" t="str">
        <f t="shared" si="37"/>
        <v>21375802 SISTEMA NACIONAL DE EDUCACIÓN MUSICAL</v>
      </c>
      <c r="D1168" s="47" t="s">
        <v>685</v>
      </c>
      <c r="E1168" s="47" t="s">
        <v>262</v>
      </c>
      <c r="F1168" s="47" t="s">
        <v>263</v>
      </c>
      <c r="G1168" s="46">
        <v>2500000</v>
      </c>
      <c r="H1168" s="46">
        <v>2500000</v>
      </c>
      <c r="I1168" s="46">
        <v>2500000</v>
      </c>
      <c r="J1168" s="46">
        <v>0</v>
      </c>
      <c r="K1168" s="46">
        <v>0</v>
      </c>
      <c r="L1168" s="46">
        <v>0</v>
      </c>
      <c r="M1168" s="46">
        <v>538630.02</v>
      </c>
      <c r="N1168" s="46">
        <v>538630.02</v>
      </c>
      <c r="O1168" s="46">
        <v>1961369.98</v>
      </c>
      <c r="P1168" s="78">
        <f t="shared" si="38"/>
        <v>0.215452008</v>
      </c>
      <c r="Q1168" s="61"/>
      <c r="R1168" s="61"/>
      <c r="S1168" s="62"/>
      <c r="T1168" s="62"/>
      <c r="U1168" s="62"/>
      <c r="V1168" s="62"/>
      <c r="W1168" s="62"/>
      <c r="X1168" s="63"/>
    </row>
    <row r="1169" spans="1:24" ht="14.4" x14ac:dyDescent="0.2">
      <c r="A1169" s="47" t="s">
        <v>711</v>
      </c>
      <c r="B1169" s="47" t="s">
        <v>712</v>
      </c>
      <c r="C1169" s="74" t="str">
        <f t="shared" si="37"/>
        <v>21375802 SISTEMA NACIONAL DE EDUCACIÓN MUSICAL</v>
      </c>
      <c r="D1169" s="47" t="s">
        <v>685</v>
      </c>
      <c r="E1169" s="47" t="s">
        <v>264</v>
      </c>
      <c r="F1169" s="47" t="s">
        <v>265</v>
      </c>
      <c r="G1169" s="46">
        <v>250000</v>
      </c>
      <c r="H1169" s="46">
        <v>750000</v>
      </c>
      <c r="I1169" s="46">
        <v>750000</v>
      </c>
      <c r="J1169" s="46">
        <v>0</v>
      </c>
      <c r="K1169" s="46">
        <v>0</v>
      </c>
      <c r="L1169" s="46">
        <v>0</v>
      </c>
      <c r="M1169" s="46">
        <v>616152</v>
      </c>
      <c r="N1169" s="46">
        <v>616152</v>
      </c>
      <c r="O1169" s="46">
        <v>133848</v>
      </c>
      <c r="P1169" s="78">
        <f t="shared" si="38"/>
        <v>0.82153600000000004</v>
      </c>
      <c r="Q1169" s="61"/>
      <c r="R1169" s="61"/>
      <c r="S1169" s="62"/>
      <c r="T1169" s="62"/>
      <c r="U1169" s="62"/>
      <c r="V1169" s="62"/>
      <c r="W1169" s="62"/>
      <c r="X1169" s="63"/>
    </row>
    <row r="1170" spans="1:24" ht="14.4" x14ac:dyDescent="0.2">
      <c r="A1170" s="47" t="s">
        <v>711</v>
      </c>
      <c r="B1170" s="47" t="s">
        <v>712</v>
      </c>
      <c r="C1170" s="74" t="str">
        <f t="shared" si="37"/>
        <v>21375802 SISTEMA NACIONAL DE EDUCACIÓN MUSICAL</v>
      </c>
      <c r="D1170" s="47" t="s">
        <v>685</v>
      </c>
      <c r="E1170" s="47" t="s">
        <v>268</v>
      </c>
      <c r="F1170" s="47" t="s">
        <v>269</v>
      </c>
      <c r="G1170" s="46">
        <v>250000</v>
      </c>
      <c r="H1170" s="46">
        <v>750000</v>
      </c>
      <c r="I1170" s="46">
        <v>750000</v>
      </c>
      <c r="J1170" s="46">
        <v>0</v>
      </c>
      <c r="K1170" s="46">
        <v>0</v>
      </c>
      <c r="L1170" s="46">
        <v>0</v>
      </c>
      <c r="M1170" s="46">
        <v>616152</v>
      </c>
      <c r="N1170" s="46">
        <v>616152</v>
      </c>
      <c r="O1170" s="46">
        <v>133848</v>
      </c>
      <c r="P1170" s="78">
        <f t="shared" si="38"/>
        <v>0.82153600000000004</v>
      </c>
      <c r="Q1170" s="61"/>
      <c r="R1170" s="61"/>
      <c r="S1170" s="62"/>
      <c r="T1170" s="62"/>
      <c r="U1170" s="62"/>
      <c r="V1170" s="62"/>
      <c r="W1170" s="62"/>
      <c r="X1170" s="63"/>
    </row>
    <row r="1171" spans="1:24" ht="14.4" x14ac:dyDescent="0.2">
      <c r="A1171" s="47" t="s">
        <v>711</v>
      </c>
      <c r="B1171" s="47" t="s">
        <v>712</v>
      </c>
      <c r="C1171" s="74" t="str">
        <f t="shared" si="37"/>
        <v>21375802 SISTEMA NACIONAL DE EDUCACIÓN MUSICAL</v>
      </c>
      <c r="D1171" s="47" t="s">
        <v>685</v>
      </c>
      <c r="E1171" s="47" t="s">
        <v>278</v>
      </c>
      <c r="F1171" s="47" t="s">
        <v>279</v>
      </c>
      <c r="G1171" s="46">
        <v>11200000</v>
      </c>
      <c r="H1171" s="46">
        <v>11200000</v>
      </c>
      <c r="I1171" s="46">
        <v>11200000</v>
      </c>
      <c r="J1171" s="46">
        <v>0</v>
      </c>
      <c r="K1171" s="46">
        <v>0</v>
      </c>
      <c r="L1171" s="46">
        <v>0</v>
      </c>
      <c r="M1171" s="46">
        <v>10528279.02</v>
      </c>
      <c r="N1171" s="46">
        <v>10513176.02</v>
      </c>
      <c r="O1171" s="46">
        <v>671720.98</v>
      </c>
      <c r="P1171" s="78">
        <f t="shared" si="38"/>
        <v>0.94002491249999998</v>
      </c>
      <c r="Q1171" s="61"/>
      <c r="R1171" s="61"/>
      <c r="S1171" s="62"/>
      <c r="T1171" s="62"/>
      <c r="U1171" s="62"/>
      <c r="V1171" s="62"/>
      <c r="W1171" s="62"/>
      <c r="X1171" s="63"/>
    </row>
    <row r="1172" spans="1:24" ht="14.4" x14ac:dyDescent="0.2">
      <c r="A1172" s="47" t="s">
        <v>711</v>
      </c>
      <c r="B1172" s="47" t="s">
        <v>712</v>
      </c>
      <c r="C1172" s="74" t="str">
        <f t="shared" si="37"/>
        <v>21375802 SISTEMA NACIONAL DE EDUCACIÓN MUSICAL</v>
      </c>
      <c r="D1172" s="47" t="s">
        <v>685</v>
      </c>
      <c r="E1172" s="47" t="s">
        <v>280</v>
      </c>
      <c r="F1172" s="47" t="s">
        <v>281</v>
      </c>
      <c r="G1172" s="46">
        <v>6500000</v>
      </c>
      <c r="H1172" s="46">
        <v>6000000</v>
      </c>
      <c r="I1172" s="46">
        <v>6000000</v>
      </c>
      <c r="J1172" s="46">
        <v>0</v>
      </c>
      <c r="K1172" s="46">
        <v>0</v>
      </c>
      <c r="L1172" s="46">
        <v>0</v>
      </c>
      <c r="M1172" s="46">
        <v>5565751.3700000001</v>
      </c>
      <c r="N1172" s="46">
        <v>5565751.3700000001</v>
      </c>
      <c r="O1172" s="46">
        <v>434248.63</v>
      </c>
      <c r="P1172" s="78">
        <f t="shared" si="38"/>
        <v>0.92762522833333338</v>
      </c>
      <c r="Q1172" s="61"/>
      <c r="R1172" s="61"/>
      <c r="S1172" s="62"/>
      <c r="T1172" s="62"/>
      <c r="U1172" s="62"/>
      <c r="V1172" s="62"/>
      <c r="W1172" s="62"/>
      <c r="X1172" s="63"/>
    </row>
    <row r="1173" spans="1:24" ht="14.4" x14ac:dyDescent="0.2">
      <c r="A1173" s="47" t="s">
        <v>711</v>
      </c>
      <c r="B1173" s="47" t="s">
        <v>712</v>
      </c>
      <c r="C1173" s="74" t="str">
        <f t="shared" si="37"/>
        <v>21375802 SISTEMA NACIONAL DE EDUCACIÓN MUSICAL</v>
      </c>
      <c r="D1173" s="47" t="s">
        <v>685</v>
      </c>
      <c r="E1173" s="47" t="s">
        <v>282</v>
      </c>
      <c r="F1173" s="47" t="s">
        <v>283</v>
      </c>
      <c r="G1173" s="46">
        <v>6000000</v>
      </c>
      <c r="H1173" s="46">
        <v>6000000</v>
      </c>
      <c r="I1173" s="46">
        <v>6000000</v>
      </c>
      <c r="J1173" s="46">
        <v>0</v>
      </c>
      <c r="K1173" s="46">
        <v>0</v>
      </c>
      <c r="L1173" s="46">
        <v>0</v>
      </c>
      <c r="M1173" s="46">
        <v>5565751.3700000001</v>
      </c>
      <c r="N1173" s="46">
        <v>5565751.3700000001</v>
      </c>
      <c r="O1173" s="46">
        <v>434248.63</v>
      </c>
      <c r="P1173" s="78">
        <f t="shared" si="38"/>
        <v>0.92762522833333338</v>
      </c>
      <c r="Q1173" s="61"/>
      <c r="R1173" s="61"/>
      <c r="S1173" s="62"/>
      <c r="T1173" s="62"/>
      <c r="U1173" s="62"/>
      <c r="V1173" s="62"/>
      <c r="W1173" s="62"/>
      <c r="X1173" s="63"/>
    </row>
    <row r="1174" spans="1:24" ht="14.4" x14ac:dyDescent="0.2">
      <c r="A1174" s="47" t="s">
        <v>711</v>
      </c>
      <c r="B1174" s="47" t="s">
        <v>712</v>
      </c>
      <c r="C1174" s="74" t="str">
        <f t="shared" si="37"/>
        <v>21375802 SISTEMA NACIONAL DE EDUCACIÓN MUSICAL</v>
      </c>
      <c r="D1174" s="47" t="s">
        <v>685</v>
      </c>
      <c r="E1174" s="47" t="s">
        <v>286</v>
      </c>
      <c r="F1174" s="47" t="s">
        <v>287</v>
      </c>
      <c r="G1174" s="46">
        <v>500000</v>
      </c>
      <c r="H1174" s="46">
        <v>0</v>
      </c>
      <c r="I1174" s="46">
        <v>0</v>
      </c>
      <c r="J1174" s="46">
        <v>0</v>
      </c>
      <c r="K1174" s="46">
        <v>0</v>
      </c>
      <c r="L1174" s="46">
        <v>0</v>
      </c>
      <c r="M1174" s="46">
        <v>0</v>
      </c>
      <c r="N1174" s="46">
        <v>0</v>
      </c>
      <c r="O1174" s="46">
        <v>0</v>
      </c>
      <c r="P1174" s="78">
        <f t="shared" si="38"/>
        <v>0</v>
      </c>
      <c r="Q1174" s="61"/>
      <c r="R1174" s="61"/>
      <c r="S1174" s="62"/>
      <c r="T1174" s="62"/>
      <c r="U1174" s="62"/>
      <c r="V1174" s="62"/>
      <c r="W1174" s="62"/>
      <c r="X1174" s="63"/>
    </row>
    <row r="1175" spans="1:24" ht="14.4" x14ac:dyDescent="0.2">
      <c r="A1175" s="47" t="s">
        <v>711</v>
      </c>
      <c r="B1175" s="47" t="s">
        <v>712</v>
      </c>
      <c r="C1175" s="74" t="str">
        <f t="shared" si="37"/>
        <v>21375802 SISTEMA NACIONAL DE EDUCACIÓN MUSICAL</v>
      </c>
      <c r="D1175" s="47" t="s">
        <v>685</v>
      </c>
      <c r="E1175" s="47" t="s">
        <v>296</v>
      </c>
      <c r="F1175" s="47" t="s">
        <v>297</v>
      </c>
      <c r="G1175" s="46">
        <v>0</v>
      </c>
      <c r="H1175" s="46">
        <v>500000</v>
      </c>
      <c r="I1175" s="46">
        <v>500000</v>
      </c>
      <c r="J1175" s="46">
        <v>0</v>
      </c>
      <c r="K1175" s="46">
        <v>0</v>
      </c>
      <c r="L1175" s="46">
        <v>0</v>
      </c>
      <c r="M1175" s="46">
        <v>389231.81</v>
      </c>
      <c r="N1175" s="46">
        <v>389231.81</v>
      </c>
      <c r="O1175" s="46">
        <v>110768.19</v>
      </c>
      <c r="P1175" s="78">
        <f t="shared" si="38"/>
        <v>0.77846362000000002</v>
      </c>
      <c r="Q1175" s="61"/>
      <c r="R1175" s="61"/>
      <c r="S1175" s="62"/>
      <c r="T1175" s="62"/>
      <c r="U1175" s="62"/>
      <c r="V1175" s="62"/>
      <c r="W1175" s="62"/>
      <c r="X1175" s="63"/>
    </row>
    <row r="1176" spans="1:24" ht="14.4" x14ac:dyDescent="0.2">
      <c r="A1176" s="47" t="s">
        <v>711</v>
      </c>
      <c r="B1176" s="47" t="s">
        <v>712</v>
      </c>
      <c r="C1176" s="74" t="str">
        <f t="shared" si="37"/>
        <v>21375802 SISTEMA NACIONAL DE EDUCACIÓN MUSICAL</v>
      </c>
      <c r="D1176" s="47" t="s">
        <v>685</v>
      </c>
      <c r="E1176" s="47" t="s">
        <v>304</v>
      </c>
      <c r="F1176" s="47" t="s">
        <v>305</v>
      </c>
      <c r="G1176" s="46">
        <v>0</v>
      </c>
      <c r="H1176" s="46">
        <v>500000</v>
      </c>
      <c r="I1176" s="46">
        <v>500000</v>
      </c>
      <c r="J1176" s="46">
        <v>0</v>
      </c>
      <c r="K1176" s="46">
        <v>0</v>
      </c>
      <c r="L1176" s="46">
        <v>0</v>
      </c>
      <c r="M1176" s="46">
        <v>389231.81</v>
      </c>
      <c r="N1176" s="46">
        <v>389231.81</v>
      </c>
      <c r="O1176" s="46">
        <v>110768.19</v>
      </c>
      <c r="P1176" s="78">
        <f t="shared" si="38"/>
        <v>0.77846362000000002</v>
      </c>
      <c r="Q1176" s="61"/>
      <c r="R1176" s="61"/>
      <c r="S1176" s="62"/>
      <c r="T1176" s="62"/>
      <c r="U1176" s="62"/>
      <c r="V1176" s="62"/>
      <c r="W1176" s="62"/>
      <c r="X1176" s="63"/>
    </row>
    <row r="1177" spans="1:24" ht="14.4" x14ac:dyDescent="0.2">
      <c r="A1177" s="47" t="s">
        <v>711</v>
      </c>
      <c r="B1177" s="47" t="s">
        <v>712</v>
      </c>
      <c r="C1177" s="74" t="str">
        <f t="shared" si="37"/>
        <v>21375802 SISTEMA NACIONAL DE EDUCACIÓN MUSICAL</v>
      </c>
      <c r="D1177" s="47" t="s">
        <v>685</v>
      </c>
      <c r="E1177" s="47" t="s">
        <v>318</v>
      </c>
      <c r="F1177" s="47" t="s">
        <v>319</v>
      </c>
      <c r="G1177" s="46">
        <v>4700000</v>
      </c>
      <c r="H1177" s="46">
        <v>4700000</v>
      </c>
      <c r="I1177" s="46">
        <v>4700000</v>
      </c>
      <c r="J1177" s="46">
        <v>0</v>
      </c>
      <c r="K1177" s="46">
        <v>0</v>
      </c>
      <c r="L1177" s="46">
        <v>0</v>
      </c>
      <c r="M1177" s="46">
        <v>4573295.84</v>
      </c>
      <c r="N1177" s="46">
        <v>4558192.84</v>
      </c>
      <c r="O1177" s="46">
        <v>126704.16</v>
      </c>
      <c r="P1177" s="78">
        <f t="shared" si="38"/>
        <v>0.97304166808510639</v>
      </c>
      <c r="Q1177" s="61"/>
      <c r="R1177" s="61"/>
      <c r="S1177" s="62"/>
      <c r="T1177" s="62"/>
      <c r="U1177" s="62"/>
      <c r="V1177" s="62"/>
      <c r="W1177" s="62"/>
      <c r="X1177" s="63"/>
    </row>
    <row r="1178" spans="1:24" ht="14.4" x14ac:dyDescent="0.2">
      <c r="A1178" s="47" t="s">
        <v>711</v>
      </c>
      <c r="B1178" s="47" t="s">
        <v>712</v>
      </c>
      <c r="C1178" s="74" t="str">
        <f t="shared" si="37"/>
        <v>21375802 SISTEMA NACIONAL DE EDUCACIÓN MUSICAL</v>
      </c>
      <c r="D1178" s="47" t="s">
        <v>685</v>
      </c>
      <c r="E1178" s="47" t="s">
        <v>320</v>
      </c>
      <c r="F1178" s="47" t="s">
        <v>321</v>
      </c>
      <c r="G1178" s="46">
        <v>500000</v>
      </c>
      <c r="H1178" s="46">
        <v>500000</v>
      </c>
      <c r="I1178" s="46">
        <v>500000</v>
      </c>
      <c r="J1178" s="46">
        <v>0</v>
      </c>
      <c r="K1178" s="46">
        <v>0</v>
      </c>
      <c r="L1178" s="46">
        <v>0</v>
      </c>
      <c r="M1178" s="46">
        <v>485175.26</v>
      </c>
      <c r="N1178" s="46">
        <v>485175.26</v>
      </c>
      <c r="O1178" s="46">
        <v>14824.74</v>
      </c>
      <c r="P1178" s="78">
        <f t="shared" si="38"/>
        <v>0.97035051999999999</v>
      </c>
      <c r="Q1178" s="61"/>
      <c r="R1178" s="61"/>
      <c r="S1178" s="62"/>
      <c r="T1178" s="62"/>
      <c r="U1178" s="62"/>
      <c r="V1178" s="62"/>
      <c r="W1178" s="62"/>
      <c r="X1178" s="63"/>
    </row>
    <row r="1179" spans="1:24" ht="14.4" x14ac:dyDescent="0.2">
      <c r="A1179" s="47" t="s">
        <v>711</v>
      </c>
      <c r="B1179" s="47" t="s">
        <v>712</v>
      </c>
      <c r="C1179" s="74" t="str">
        <f t="shared" si="37"/>
        <v>21375802 SISTEMA NACIONAL DE EDUCACIÓN MUSICAL</v>
      </c>
      <c r="D1179" s="47" t="s">
        <v>685</v>
      </c>
      <c r="E1179" s="47" t="s">
        <v>324</v>
      </c>
      <c r="F1179" s="47" t="s">
        <v>325</v>
      </c>
      <c r="G1179" s="46">
        <v>500000</v>
      </c>
      <c r="H1179" s="46">
        <v>500000</v>
      </c>
      <c r="I1179" s="46">
        <v>500000</v>
      </c>
      <c r="J1179" s="46">
        <v>0</v>
      </c>
      <c r="K1179" s="46">
        <v>0</v>
      </c>
      <c r="L1179" s="46">
        <v>0</v>
      </c>
      <c r="M1179" s="46">
        <v>475897.26</v>
      </c>
      <c r="N1179" s="46">
        <v>475897.26</v>
      </c>
      <c r="O1179" s="46">
        <v>24102.74</v>
      </c>
      <c r="P1179" s="78">
        <f t="shared" si="38"/>
        <v>0.95179451999999998</v>
      </c>
      <c r="Q1179" s="61"/>
      <c r="R1179" s="61"/>
      <c r="S1179" s="62"/>
      <c r="T1179" s="62"/>
      <c r="U1179" s="62"/>
      <c r="V1179" s="62"/>
      <c r="W1179" s="62"/>
      <c r="X1179" s="63"/>
    </row>
    <row r="1180" spans="1:24" ht="14.4" x14ac:dyDescent="0.2">
      <c r="A1180" s="47" t="s">
        <v>711</v>
      </c>
      <c r="B1180" s="47" t="s">
        <v>712</v>
      </c>
      <c r="C1180" s="74" t="str">
        <f t="shared" si="37"/>
        <v>21375802 SISTEMA NACIONAL DE EDUCACIÓN MUSICAL</v>
      </c>
      <c r="D1180" s="47" t="s">
        <v>685</v>
      </c>
      <c r="E1180" s="47" t="s">
        <v>328</v>
      </c>
      <c r="F1180" s="47" t="s">
        <v>329</v>
      </c>
      <c r="G1180" s="46">
        <v>3700000</v>
      </c>
      <c r="H1180" s="46">
        <v>3700000</v>
      </c>
      <c r="I1180" s="46">
        <v>3700000</v>
      </c>
      <c r="J1180" s="46">
        <v>0</v>
      </c>
      <c r="K1180" s="46">
        <v>0</v>
      </c>
      <c r="L1180" s="46">
        <v>0</v>
      </c>
      <c r="M1180" s="46">
        <v>3612223.32</v>
      </c>
      <c r="N1180" s="46">
        <v>3597120.32</v>
      </c>
      <c r="O1180" s="46">
        <v>87776.68</v>
      </c>
      <c r="P1180" s="78">
        <f t="shared" si="38"/>
        <v>0.97627657297297288</v>
      </c>
      <c r="Q1180" s="61"/>
      <c r="R1180" s="61"/>
      <c r="S1180" s="62"/>
      <c r="T1180" s="62"/>
      <c r="U1180" s="62"/>
      <c r="V1180" s="62"/>
      <c r="W1180" s="62"/>
      <c r="X1180" s="63"/>
    </row>
    <row r="1181" spans="1:24" ht="14.4" x14ac:dyDescent="0.2">
      <c r="A1181" s="47" t="s">
        <v>711</v>
      </c>
      <c r="B1181" s="47" t="s">
        <v>712</v>
      </c>
      <c r="C1181" s="74" t="str">
        <f t="shared" si="37"/>
        <v>21375802 SISTEMA NACIONAL DE EDUCACIÓN MUSICAL</v>
      </c>
      <c r="D1181" s="47" t="s">
        <v>685</v>
      </c>
      <c r="E1181" s="47" t="s">
        <v>372</v>
      </c>
      <c r="F1181" s="47" t="s">
        <v>373</v>
      </c>
      <c r="G1181" s="46">
        <v>127456613</v>
      </c>
      <c r="H1181" s="46">
        <v>126683054</v>
      </c>
      <c r="I1181" s="46">
        <v>126683054</v>
      </c>
      <c r="J1181" s="46">
        <v>0</v>
      </c>
      <c r="K1181" s="46">
        <v>0</v>
      </c>
      <c r="L1181" s="46">
        <v>0</v>
      </c>
      <c r="M1181" s="46">
        <v>124679744.42</v>
      </c>
      <c r="N1181" s="46">
        <v>122056637.36</v>
      </c>
      <c r="O1181" s="46">
        <v>2003309.58</v>
      </c>
      <c r="P1181" s="78">
        <f t="shared" si="38"/>
        <v>0.98418644391064336</v>
      </c>
      <c r="Q1181" s="61"/>
      <c r="R1181" s="61"/>
      <c r="S1181" s="62"/>
      <c r="T1181" s="62"/>
      <c r="U1181" s="62"/>
      <c r="V1181" s="62"/>
      <c r="W1181" s="62"/>
      <c r="X1181" s="63"/>
    </row>
    <row r="1182" spans="1:24" ht="14.4" x14ac:dyDescent="0.2">
      <c r="A1182" s="47" t="s">
        <v>711</v>
      </c>
      <c r="B1182" s="47" t="s">
        <v>712</v>
      </c>
      <c r="C1182" s="75" t="str">
        <f t="shared" si="37"/>
        <v>21375802 SISTEMA NACIONAL DE EDUCACIÓN MUSICAL</v>
      </c>
      <c r="D1182" s="47" t="s">
        <v>685</v>
      </c>
      <c r="E1182" s="47" t="s">
        <v>374</v>
      </c>
      <c r="F1182" s="47" t="s">
        <v>375</v>
      </c>
      <c r="G1182" s="46">
        <v>35560113</v>
      </c>
      <c r="H1182" s="46">
        <v>35439054</v>
      </c>
      <c r="I1182" s="46">
        <v>35439054</v>
      </c>
      <c r="J1182" s="46">
        <v>0</v>
      </c>
      <c r="K1182" s="46">
        <v>0</v>
      </c>
      <c r="L1182" s="46">
        <v>0</v>
      </c>
      <c r="M1182" s="46">
        <v>33435744.420000002</v>
      </c>
      <c r="N1182" s="46">
        <v>30812637.359999999</v>
      </c>
      <c r="O1182" s="46">
        <v>2003309.58</v>
      </c>
      <c r="P1182" s="80">
        <f t="shared" si="38"/>
        <v>0.94347169707182366</v>
      </c>
      <c r="Q1182" s="61"/>
      <c r="R1182" s="61"/>
      <c r="S1182" s="62"/>
      <c r="T1182" s="62"/>
      <c r="U1182" s="62"/>
      <c r="V1182" s="62"/>
      <c r="W1182" s="62"/>
      <c r="X1182" s="63"/>
    </row>
    <row r="1183" spans="1:24" ht="14.4" x14ac:dyDescent="0.2">
      <c r="A1183" s="47" t="s">
        <v>711</v>
      </c>
      <c r="B1183" s="47" t="s">
        <v>712</v>
      </c>
      <c r="C1183" s="74" t="str">
        <f t="shared" si="37"/>
        <v>21375802 SISTEMA NACIONAL DE EDUCACIÓN MUSICAL</v>
      </c>
      <c r="D1183" s="47" t="s">
        <v>685</v>
      </c>
      <c r="E1183" s="47" t="s">
        <v>390</v>
      </c>
      <c r="F1183" s="47" t="s">
        <v>377</v>
      </c>
      <c r="G1183" s="46">
        <v>30675482</v>
      </c>
      <c r="H1183" s="46">
        <v>30571052</v>
      </c>
      <c r="I1183" s="46">
        <v>30571052</v>
      </c>
      <c r="J1183" s="46">
        <v>0</v>
      </c>
      <c r="K1183" s="46">
        <v>0</v>
      </c>
      <c r="L1183" s="46">
        <v>0</v>
      </c>
      <c r="M1183" s="46">
        <v>28842922.379999999</v>
      </c>
      <c r="N1183" s="46">
        <v>26580132.219999999</v>
      </c>
      <c r="O1183" s="46">
        <v>1728129.62</v>
      </c>
      <c r="P1183" s="78">
        <f t="shared" si="38"/>
        <v>0.94347169930560448</v>
      </c>
      <c r="Q1183" s="61"/>
      <c r="R1183" s="61"/>
      <c r="S1183" s="62"/>
      <c r="T1183" s="62"/>
      <c r="U1183" s="62"/>
      <c r="V1183" s="62"/>
      <c r="W1183" s="62"/>
      <c r="X1183" s="63"/>
    </row>
    <row r="1184" spans="1:24" ht="14.4" x14ac:dyDescent="0.2">
      <c r="A1184" s="47" t="s">
        <v>711</v>
      </c>
      <c r="B1184" s="47" t="s">
        <v>712</v>
      </c>
      <c r="C1184" s="74" t="str">
        <f t="shared" si="37"/>
        <v>21375802 SISTEMA NACIONAL DE EDUCACIÓN MUSICAL</v>
      </c>
      <c r="D1184" s="47" t="s">
        <v>685</v>
      </c>
      <c r="E1184" s="47" t="s">
        <v>411</v>
      </c>
      <c r="F1184" s="47" t="s">
        <v>398</v>
      </c>
      <c r="G1184" s="46">
        <v>4884631</v>
      </c>
      <c r="H1184" s="46">
        <v>4868002</v>
      </c>
      <c r="I1184" s="46">
        <v>4868002</v>
      </c>
      <c r="J1184" s="46">
        <v>0</v>
      </c>
      <c r="K1184" s="46">
        <v>0</v>
      </c>
      <c r="L1184" s="46">
        <v>0</v>
      </c>
      <c r="M1184" s="46">
        <v>4592822.04</v>
      </c>
      <c r="N1184" s="46">
        <v>4232505.1399999997</v>
      </c>
      <c r="O1184" s="46">
        <v>275179.96000000002</v>
      </c>
      <c r="P1184" s="78">
        <f t="shared" si="38"/>
        <v>0.9434716830436799</v>
      </c>
      <c r="Q1184" s="61"/>
      <c r="R1184" s="61"/>
      <c r="S1184" s="62"/>
      <c r="T1184" s="62"/>
      <c r="U1184" s="62"/>
      <c r="V1184" s="62"/>
      <c r="W1184" s="62"/>
      <c r="X1184" s="63"/>
    </row>
    <row r="1185" spans="1:24" ht="14.4" x14ac:dyDescent="0.2">
      <c r="A1185" s="47" t="s">
        <v>711</v>
      </c>
      <c r="B1185" s="47" t="s">
        <v>712</v>
      </c>
      <c r="C1185" s="74" t="str">
        <f t="shared" si="37"/>
        <v>21375802 SISTEMA NACIONAL DE EDUCACIÓN MUSICAL</v>
      </c>
      <c r="D1185" s="47" t="s">
        <v>685</v>
      </c>
      <c r="E1185" s="47" t="s">
        <v>608</v>
      </c>
      <c r="F1185" s="47" t="s">
        <v>609</v>
      </c>
      <c r="G1185" s="46">
        <v>12000000</v>
      </c>
      <c r="H1185" s="46">
        <v>12000000</v>
      </c>
      <c r="I1185" s="46">
        <v>12000000</v>
      </c>
      <c r="J1185" s="46">
        <v>0</v>
      </c>
      <c r="K1185" s="46">
        <v>0</v>
      </c>
      <c r="L1185" s="46">
        <v>0</v>
      </c>
      <c r="M1185" s="46">
        <v>12000000</v>
      </c>
      <c r="N1185" s="46">
        <v>12000000</v>
      </c>
      <c r="O1185" s="46">
        <v>0</v>
      </c>
      <c r="P1185" s="78">
        <f t="shared" si="38"/>
        <v>1</v>
      </c>
      <c r="Q1185" s="61"/>
      <c r="R1185" s="61"/>
      <c r="S1185" s="62"/>
      <c r="T1185" s="62"/>
      <c r="U1185" s="62"/>
      <c r="V1185" s="62"/>
      <c r="W1185" s="62"/>
      <c r="X1185" s="63"/>
    </row>
    <row r="1186" spans="1:24" ht="14.4" x14ac:dyDescent="0.2">
      <c r="A1186" s="47" t="s">
        <v>711</v>
      </c>
      <c r="B1186" s="47" t="s">
        <v>712</v>
      </c>
      <c r="C1186" s="74" t="str">
        <f t="shared" si="37"/>
        <v>21375802 SISTEMA NACIONAL DE EDUCACIÓN MUSICAL</v>
      </c>
      <c r="D1186" s="47" t="s">
        <v>685</v>
      </c>
      <c r="E1186" s="47" t="s">
        <v>612</v>
      </c>
      <c r="F1186" s="47" t="s">
        <v>613</v>
      </c>
      <c r="G1186" s="46">
        <v>12000000</v>
      </c>
      <c r="H1186" s="46">
        <v>12000000</v>
      </c>
      <c r="I1186" s="46">
        <v>12000000</v>
      </c>
      <c r="J1186" s="46">
        <v>0</v>
      </c>
      <c r="K1186" s="46">
        <v>0</v>
      </c>
      <c r="L1186" s="46">
        <v>0</v>
      </c>
      <c r="M1186" s="46">
        <v>12000000</v>
      </c>
      <c r="N1186" s="46">
        <v>12000000</v>
      </c>
      <c r="O1186" s="46">
        <v>0</v>
      </c>
      <c r="P1186" s="78">
        <f t="shared" si="38"/>
        <v>1</v>
      </c>
      <c r="Q1186" s="61"/>
      <c r="R1186" s="61"/>
      <c r="S1186" s="62"/>
      <c r="T1186" s="62"/>
      <c r="U1186" s="62"/>
      <c r="V1186" s="62"/>
      <c r="W1186" s="62"/>
      <c r="X1186" s="63"/>
    </row>
    <row r="1187" spans="1:24" ht="14.4" x14ac:dyDescent="0.2">
      <c r="A1187" s="47" t="s">
        <v>711</v>
      </c>
      <c r="B1187" s="47" t="s">
        <v>712</v>
      </c>
      <c r="C1187" s="74" t="str">
        <f t="shared" si="37"/>
        <v>21375802 SISTEMA NACIONAL DE EDUCACIÓN MUSICAL</v>
      </c>
      <c r="D1187" s="47" t="s">
        <v>685</v>
      </c>
      <c r="E1187" s="47" t="s">
        <v>614</v>
      </c>
      <c r="F1187" s="47" t="s">
        <v>615</v>
      </c>
      <c r="G1187" s="46">
        <v>54000000</v>
      </c>
      <c r="H1187" s="46">
        <v>54000000</v>
      </c>
      <c r="I1187" s="46">
        <v>54000000</v>
      </c>
      <c r="J1187" s="46">
        <v>0</v>
      </c>
      <c r="K1187" s="46">
        <v>0</v>
      </c>
      <c r="L1187" s="46">
        <v>0</v>
      </c>
      <c r="M1187" s="46">
        <v>54000000</v>
      </c>
      <c r="N1187" s="46">
        <v>54000000</v>
      </c>
      <c r="O1187" s="46">
        <v>0</v>
      </c>
      <c r="P1187" s="78">
        <f t="shared" si="38"/>
        <v>1</v>
      </c>
      <c r="Q1187" s="61"/>
      <c r="R1187" s="61"/>
      <c r="S1187" s="62"/>
      <c r="T1187" s="62"/>
      <c r="U1187" s="62"/>
      <c r="V1187" s="62"/>
      <c r="W1187" s="62"/>
      <c r="X1187" s="63"/>
    </row>
    <row r="1188" spans="1:24" ht="14.4" x14ac:dyDescent="0.2">
      <c r="A1188" s="47" t="s">
        <v>711</v>
      </c>
      <c r="B1188" s="47" t="s">
        <v>712</v>
      </c>
      <c r="C1188" s="74" t="str">
        <f t="shared" si="37"/>
        <v>21375802 SISTEMA NACIONAL DE EDUCACIÓN MUSICAL</v>
      </c>
      <c r="D1188" s="47" t="s">
        <v>685</v>
      </c>
      <c r="E1188" s="47" t="s">
        <v>624</v>
      </c>
      <c r="F1188" s="47" t="s">
        <v>625</v>
      </c>
      <c r="G1188" s="46">
        <v>54000000</v>
      </c>
      <c r="H1188" s="46">
        <v>54000000</v>
      </c>
      <c r="I1188" s="46">
        <v>54000000</v>
      </c>
      <c r="J1188" s="46">
        <v>0</v>
      </c>
      <c r="K1188" s="46">
        <v>0</v>
      </c>
      <c r="L1188" s="46">
        <v>0</v>
      </c>
      <c r="M1188" s="46">
        <v>54000000</v>
      </c>
      <c r="N1188" s="46">
        <v>54000000</v>
      </c>
      <c r="O1188" s="46">
        <v>0</v>
      </c>
      <c r="P1188" s="79">
        <f t="shared" si="38"/>
        <v>1</v>
      </c>
      <c r="Q1188" s="61"/>
      <c r="R1188" s="61"/>
      <c r="S1188" s="62"/>
      <c r="T1188" s="62"/>
      <c r="U1188" s="62"/>
      <c r="V1188" s="62"/>
      <c r="W1188" s="62"/>
      <c r="X1188" s="63"/>
    </row>
    <row r="1189" spans="1:24" ht="14.4" x14ac:dyDescent="0.2">
      <c r="A1189" s="47" t="s">
        <v>711</v>
      </c>
      <c r="B1189" s="47" t="s">
        <v>712</v>
      </c>
      <c r="C1189" s="74" t="str">
        <f t="shared" si="37"/>
        <v>21375802 SISTEMA NACIONAL DE EDUCACIÓN MUSICAL</v>
      </c>
      <c r="D1189" s="47" t="s">
        <v>685</v>
      </c>
      <c r="E1189" s="47" t="s">
        <v>636</v>
      </c>
      <c r="F1189" s="47" t="s">
        <v>637</v>
      </c>
      <c r="G1189" s="46">
        <v>25896500</v>
      </c>
      <c r="H1189" s="46">
        <v>25244000</v>
      </c>
      <c r="I1189" s="46">
        <v>25244000</v>
      </c>
      <c r="J1189" s="46">
        <v>0</v>
      </c>
      <c r="K1189" s="46">
        <v>0</v>
      </c>
      <c r="L1189" s="46">
        <v>0</v>
      </c>
      <c r="M1189" s="46">
        <v>25244000</v>
      </c>
      <c r="N1189" s="46">
        <v>25244000</v>
      </c>
      <c r="O1189" s="46">
        <v>0</v>
      </c>
      <c r="P1189" s="78">
        <f t="shared" si="38"/>
        <v>1</v>
      </c>
      <c r="Q1189" s="61"/>
      <c r="R1189" s="61"/>
      <c r="S1189" s="62"/>
      <c r="T1189" s="62"/>
      <c r="U1189" s="62"/>
      <c r="V1189" s="62"/>
      <c r="W1189" s="62"/>
      <c r="X1189" s="63"/>
    </row>
    <row r="1190" spans="1:24" ht="14.4" x14ac:dyDescent="0.2">
      <c r="A1190" s="47" t="s">
        <v>711</v>
      </c>
      <c r="B1190" s="47" t="s">
        <v>712</v>
      </c>
      <c r="C1190" s="74" t="str">
        <f t="shared" si="37"/>
        <v>21375802 SISTEMA NACIONAL DE EDUCACIÓN MUSICAL</v>
      </c>
      <c r="D1190" s="47" t="s">
        <v>685</v>
      </c>
      <c r="E1190" s="47" t="s">
        <v>658</v>
      </c>
      <c r="F1190" s="47" t="s">
        <v>659</v>
      </c>
      <c r="G1190" s="46">
        <v>25896500</v>
      </c>
      <c r="H1190" s="46">
        <v>25244000</v>
      </c>
      <c r="I1190" s="46">
        <v>25244000</v>
      </c>
      <c r="J1190" s="46">
        <v>0</v>
      </c>
      <c r="K1190" s="46">
        <v>0</v>
      </c>
      <c r="L1190" s="46">
        <v>0</v>
      </c>
      <c r="M1190" s="46">
        <v>25244000</v>
      </c>
      <c r="N1190" s="46">
        <v>25244000</v>
      </c>
      <c r="O1190" s="46">
        <v>0</v>
      </c>
      <c r="P1190" s="78">
        <f t="shared" si="38"/>
        <v>1</v>
      </c>
      <c r="Q1190" s="61"/>
      <c r="R1190" s="61"/>
      <c r="S1190" s="62"/>
      <c r="T1190" s="62"/>
      <c r="U1190" s="62"/>
      <c r="V1190" s="62"/>
      <c r="W1190" s="62"/>
      <c r="X1190" s="63"/>
    </row>
    <row r="1191" spans="1:24" ht="14.4" x14ac:dyDescent="0.2">
      <c r="A1191" s="47" t="s">
        <v>711</v>
      </c>
      <c r="B1191" s="47" t="s">
        <v>712</v>
      </c>
      <c r="C1191" s="74" t="str">
        <f t="shared" si="37"/>
        <v>21375802 SISTEMA NACIONAL DE EDUCACIÓN MUSICAL</v>
      </c>
      <c r="D1191" s="47" t="s">
        <v>689</v>
      </c>
      <c r="E1191" s="47" t="s">
        <v>336</v>
      </c>
      <c r="F1191" s="47" t="s">
        <v>337</v>
      </c>
      <c r="G1191" s="46">
        <v>52861615</v>
      </c>
      <c r="H1191" s="46">
        <v>52861615</v>
      </c>
      <c r="I1191" s="46">
        <v>52861615</v>
      </c>
      <c r="J1191" s="46">
        <v>0</v>
      </c>
      <c r="K1191" s="46">
        <v>0</v>
      </c>
      <c r="L1191" s="46">
        <v>0</v>
      </c>
      <c r="M1191" s="46">
        <v>48674216.560000002</v>
      </c>
      <c r="N1191" s="46">
        <v>24061736.390000001</v>
      </c>
      <c r="O1191" s="46">
        <v>4187398.44</v>
      </c>
      <c r="P1191" s="78">
        <f t="shared" si="38"/>
        <v>0.92078565060866946</v>
      </c>
      <c r="Q1191" s="61"/>
      <c r="R1191" s="61"/>
      <c r="S1191" s="62"/>
      <c r="T1191" s="62"/>
      <c r="U1191" s="62"/>
      <c r="V1191" s="62"/>
      <c r="W1191" s="62"/>
      <c r="X1191" s="63"/>
    </row>
    <row r="1192" spans="1:24" ht="14.4" x14ac:dyDescent="0.2">
      <c r="A1192" s="47" t="s">
        <v>711</v>
      </c>
      <c r="B1192" s="47" t="s">
        <v>712</v>
      </c>
      <c r="C1192" s="74" t="str">
        <f t="shared" si="37"/>
        <v>21375802 SISTEMA NACIONAL DE EDUCACIÓN MUSICAL</v>
      </c>
      <c r="D1192" s="47" t="s">
        <v>689</v>
      </c>
      <c r="E1192" s="47" t="s">
        <v>356</v>
      </c>
      <c r="F1192" s="47" t="s">
        <v>357</v>
      </c>
      <c r="G1192" s="46">
        <v>50000000</v>
      </c>
      <c r="H1192" s="46">
        <v>50000000</v>
      </c>
      <c r="I1192" s="46">
        <v>50000000</v>
      </c>
      <c r="J1192" s="46">
        <v>0</v>
      </c>
      <c r="K1192" s="46">
        <v>0</v>
      </c>
      <c r="L1192" s="46">
        <v>0</v>
      </c>
      <c r="M1192" s="46">
        <v>45899470.369999997</v>
      </c>
      <c r="N1192" s="46">
        <v>23369179.66</v>
      </c>
      <c r="O1192" s="46">
        <v>4100529.63</v>
      </c>
      <c r="P1192" s="78">
        <f t="shared" si="38"/>
        <v>0.9179894073999999</v>
      </c>
      <c r="Q1192" s="61"/>
      <c r="R1192" s="61"/>
      <c r="S1192" s="62"/>
      <c r="T1192" s="62"/>
      <c r="U1192" s="62"/>
      <c r="V1192" s="62"/>
      <c r="W1192" s="62"/>
      <c r="X1192" s="63"/>
    </row>
    <row r="1193" spans="1:24" ht="14.4" x14ac:dyDescent="0.2">
      <c r="A1193" s="47" t="s">
        <v>711</v>
      </c>
      <c r="B1193" s="47" t="s">
        <v>712</v>
      </c>
      <c r="C1193" s="74" t="str">
        <f t="shared" si="37"/>
        <v>21375802 SISTEMA NACIONAL DE EDUCACIÓN MUSICAL</v>
      </c>
      <c r="D1193" s="47" t="s">
        <v>689</v>
      </c>
      <c r="E1193" s="47" t="s">
        <v>362</v>
      </c>
      <c r="F1193" s="47" t="s">
        <v>363</v>
      </c>
      <c r="G1193" s="46">
        <v>50000000</v>
      </c>
      <c r="H1193" s="46">
        <v>50000000</v>
      </c>
      <c r="I1193" s="46">
        <v>50000000</v>
      </c>
      <c r="J1193" s="46">
        <v>0</v>
      </c>
      <c r="K1193" s="46">
        <v>0</v>
      </c>
      <c r="L1193" s="46">
        <v>0</v>
      </c>
      <c r="M1193" s="46">
        <v>45899470.369999997</v>
      </c>
      <c r="N1193" s="46">
        <v>23369179.66</v>
      </c>
      <c r="O1193" s="46">
        <v>4100529.63</v>
      </c>
      <c r="P1193" s="78">
        <f t="shared" si="38"/>
        <v>0.9179894073999999</v>
      </c>
      <c r="Q1193" s="61"/>
      <c r="R1193" s="61"/>
      <c r="S1193" s="62"/>
      <c r="T1193" s="62"/>
      <c r="U1193" s="62"/>
      <c r="V1193" s="62"/>
      <c r="W1193" s="62"/>
      <c r="X1193" s="63"/>
    </row>
    <row r="1194" spans="1:24" ht="14.4" x14ac:dyDescent="0.2">
      <c r="A1194" s="47" t="s">
        <v>711</v>
      </c>
      <c r="B1194" s="47" t="s">
        <v>712</v>
      </c>
      <c r="C1194" s="74" t="str">
        <f t="shared" si="37"/>
        <v>21375802 SISTEMA NACIONAL DE EDUCACIÓN MUSICAL</v>
      </c>
      <c r="D1194" s="47" t="s">
        <v>689</v>
      </c>
      <c r="E1194" s="47" t="s">
        <v>364</v>
      </c>
      <c r="F1194" s="47" t="s">
        <v>365</v>
      </c>
      <c r="G1194" s="46">
        <v>2861615</v>
      </c>
      <c r="H1194" s="46">
        <v>2861615</v>
      </c>
      <c r="I1194" s="46">
        <v>2861615</v>
      </c>
      <c r="J1194" s="46">
        <v>0</v>
      </c>
      <c r="K1194" s="46">
        <v>0</v>
      </c>
      <c r="L1194" s="46">
        <v>0</v>
      </c>
      <c r="M1194" s="46">
        <v>2774746.19</v>
      </c>
      <c r="N1194" s="46">
        <v>692556.73</v>
      </c>
      <c r="O1194" s="46">
        <v>86868.81</v>
      </c>
      <c r="P1194" s="78">
        <f t="shared" si="38"/>
        <v>0.96964343211787751</v>
      </c>
      <c r="Q1194" s="61"/>
      <c r="R1194" s="61"/>
      <c r="S1194" s="62"/>
      <c r="T1194" s="62"/>
      <c r="U1194" s="62"/>
      <c r="V1194" s="62"/>
      <c r="W1194" s="62"/>
      <c r="X1194" s="63"/>
    </row>
    <row r="1195" spans="1:24" ht="14.4" x14ac:dyDescent="0.2">
      <c r="A1195" s="47" t="s">
        <v>711</v>
      </c>
      <c r="B1195" s="47" t="s">
        <v>712</v>
      </c>
      <c r="C1195" s="86" t="str">
        <f t="shared" si="37"/>
        <v>21375802 SISTEMA NACIONAL DE EDUCACIÓN MUSICAL</v>
      </c>
      <c r="D1195" s="47" t="s">
        <v>689</v>
      </c>
      <c r="E1195" s="47" t="s">
        <v>368</v>
      </c>
      <c r="F1195" s="47" t="s">
        <v>369</v>
      </c>
      <c r="G1195" s="46">
        <v>2861615</v>
      </c>
      <c r="H1195" s="46">
        <v>2861615</v>
      </c>
      <c r="I1195" s="46">
        <v>2861615</v>
      </c>
      <c r="J1195" s="46">
        <v>0</v>
      </c>
      <c r="K1195" s="46">
        <v>0</v>
      </c>
      <c r="L1195" s="46">
        <v>0</v>
      </c>
      <c r="M1195" s="46">
        <v>2774746.19</v>
      </c>
      <c r="N1195" s="46">
        <v>692556.73</v>
      </c>
      <c r="O1195" s="46">
        <v>86868.81</v>
      </c>
      <c r="P1195" s="87">
        <f t="shared" si="38"/>
        <v>0.96964343211787751</v>
      </c>
      <c r="Q1195" s="61">
        <f>7.5*7</f>
        <v>52.5</v>
      </c>
      <c r="R1195" s="61"/>
      <c r="S1195" s="62"/>
      <c r="T1195" s="62"/>
      <c r="U1195" s="62"/>
      <c r="V1195" s="62"/>
      <c r="W1195" s="62"/>
      <c r="X1195" s="63"/>
    </row>
    <row r="1196" spans="1:24" ht="14.4" x14ac:dyDescent="0.2">
      <c r="A1196" s="100" t="s">
        <v>713</v>
      </c>
      <c r="B1196" s="100" t="s">
        <v>714</v>
      </c>
      <c r="C1196" s="98" t="str">
        <f t="shared" si="37"/>
        <v>21375803 TEATRO NACIONAL</v>
      </c>
      <c r="D1196" s="100" t="s">
        <v>685</v>
      </c>
      <c r="E1196" s="100" t="s">
        <v>686</v>
      </c>
      <c r="F1196" s="100" t="s">
        <v>686</v>
      </c>
      <c r="G1196" s="101">
        <v>3637445180</v>
      </c>
      <c r="H1196" s="101">
        <v>3621763889</v>
      </c>
      <c r="I1196" s="46">
        <v>3621763889</v>
      </c>
      <c r="J1196" s="46">
        <v>0</v>
      </c>
      <c r="K1196" s="46">
        <v>0</v>
      </c>
      <c r="L1196" s="46">
        <v>0</v>
      </c>
      <c r="M1196" s="101">
        <v>3231614946.3699999</v>
      </c>
      <c r="N1196" s="101">
        <v>3107912878.1900001</v>
      </c>
      <c r="O1196" s="101">
        <v>390148942.63</v>
      </c>
      <c r="P1196" s="94">
        <f t="shared" si="38"/>
        <v>0.89227653856316858</v>
      </c>
      <c r="Q1196" s="61"/>
      <c r="R1196" s="61"/>
      <c r="S1196" s="62"/>
      <c r="T1196" s="62"/>
      <c r="U1196" s="62"/>
      <c r="V1196" s="62"/>
      <c r="W1196" s="62"/>
      <c r="X1196" s="63"/>
    </row>
    <row r="1197" spans="1:24" ht="14.4" x14ac:dyDescent="0.2">
      <c r="A1197" s="47" t="s">
        <v>713</v>
      </c>
      <c r="B1197" s="47" t="s">
        <v>714</v>
      </c>
      <c r="C1197" s="91" t="str">
        <f t="shared" si="37"/>
        <v>21375803 TEATRO NACIONAL</v>
      </c>
      <c r="D1197" s="47" t="s">
        <v>685</v>
      </c>
      <c r="E1197" s="47" t="s">
        <v>10</v>
      </c>
      <c r="F1197" s="47" t="s">
        <v>11</v>
      </c>
      <c r="G1197" s="46">
        <v>1470379169</v>
      </c>
      <c r="H1197" s="46">
        <v>1461827929</v>
      </c>
      <c r="I1197" s="46">
        <v>1461827929</v>
      </c>
      <c r="J1197" s="46">
        <v>0</v>
      </c>
      <c r="K1197" s="46">
        <v>0</v>
      </c>
      <c r="L1197" s="46">
        <v>0</v>
      </c>
      <c r="M1197" s="46">
        <v>1405914462.8599999</v>
      </c>
      <c r="N1197" s="46">
        <v>1377098471.5</v>
      </c>
      <c r="O1197" s="46">
        <v>55913466.140000001</v>
      </c>
      <c r="P1197" s="92">
        <f t="shared" si="38"/>
        <v>0.96175099337563685</v>
      </c>
      <c r="Q1197" s="61"/>
      <c r="R1197" s="61"/>
      <c r="S1197" s="62"/>
      <c r="T1197" s="62"/>
      <c r="U1197" s="62"/>
      <c r="V1197" s="62"/>
      <c r="W1197" s="62"/>
      <c r="X1197" s="63"/>
    </row>
    <row r="1198" spans="1:24" ht="14.4" x14ac:dyDescent="0.2">
      <c r="A1198" s="47" t="s">
        <v>713</v>
      </c>
      <c r="B1198" s="47" t="s">
        <v>714</v>
      </c>
      <c r="C1198" s="74" t="str">
        <f t="shared" si="37"/>
        <v>21375803 TEATRO NACIONAL</v>
      </c>
      <c r="D1198" s="47" t="s">
        <v>685</v>
      </c>
      <c r="E1198" s="47" t="s">
        <v>12</v>
      </c>
      <c r="F1198" s="47" t="s">
        <v>13</v>
      </c>
      <c r="G1198" s="46">
        <v>637459672</v>
      </c>
      <c r="H1198" s="46">
        <v>657294129</v>
      </c>
      <c r="I1198" s="46">
        <v>657294129</v>
      </c>
      <c r="J1198" s="46">
        <v>0</v>
      </c>
      <c r="K1198" s="46">
        <v>0</v>
      </c>
      <c r="L1198" s="46">
        <v>0</v>
      </c>
      <c r="M1198" s="46">
        <v>643522043.49000001</v>
      </c>
      <c r="N1198" s="46">
        <v>635235482.15999997</v>
      </c>
      <c r="O1198" s="46">
        <v>13772085.51</v>
      </c>
      <c r="P1198" s="78">
        <f t="shared" si="38"/>
        <v>0.97904730180542965</v>
      </c>
      <c r="Q1198" s="61"/>
      <c r="R1198" s="61"/>
      <c r="S1198" s="62"/>
      <c r="T1198" s="62"/>
      <c r="U1198" s="62"/>
      <c r="V1198" s="62"/>
      <c r="W1198" s="62"/>
      <c r="X1198" s="63"/>
    </row>
    <row r="1199" spans="1:24" ht="14.4" x14ac:dyDescent="0.2">
      <c r="A1199" s="47" t="s">
        <v>713</v>
      </c>
      <c r="B1199" s="47" t="s">
        <v>714</v>
      </c>
      <c r="C1199" s="74" t="str">
        <f t="shared" si="37"/>
        <v>21375803 TEATRO NACIONAL</v>
      </c>
      <c r="D1199" s="47" t="s">
        <v>685</v>
      </c>
      <c r="E1199" s="47" t="s">
        <v>14</v>
      </c>
      <c r="F1199" s="47" t="s">
        <v>15</v>
      </c>
      <c r="G1199" s="46">
        <v>622459672</v>
      </c>
      <c r="H1199" s="46">
        <v>651334820</v>
      </c>
      <c r="I1199" s="46">
        <v>651334820</v>
      </c>
      <c r="J1199" s="46">
        <v>0</v>
      </c>
      <c r="K1199" s="46">
        <v>0</v>
      </c>
      <c r="L1199" s="46">
        <v>0</v>
      </c>
      <c r="M1199" s="46">
        <v>638551508.28999996</v>
      </c>
      <c r="N1199" s="46">
        <v>630264946.96000004</v>
      </c>
      <c r="O1199" s="46">
        <v>12783311.710000001</v>
      </c>
      <c r="P1199" s="78">
        <f t="shared" si="38"/>
        <v>0.98037367062611513</v>
      </c>
      <c r="Q1199" s="61"/>
      <c r="R1199" s="61"/>
      <c r="S1199" s="62"/>
      <c r="T1199" s="62"/>
      <c r="U1199" s="62"/>
      <c r="V1199" s="62"/>
      <c r="W1199" s="62"/>
      <c r="X1199" s="63"/>
    </row>
    <row r="1200" spans="1:24" ht="14.4" x14ac:dyDescent="0.2">
      <c r="A1200" s="47" t="s">
        <v>713</v>
      </c>
      <c r="B1200" s="47" t="s">
        <v>714</v>
      </c>
      <c r="C1200" s="74" t="str">
        <f t="shared" si="37"/>
        <v>21375803 TEATRO NACIONAL</v>
      </c>
      <c r="D1200" s="47" t="s">
        <v>685</v>
      </c>
      <c r="E1200" s="47" t="s">
        <v>18</v>
      </c>
      <c r="F1200" s="47" t="s">
        <v>19</v>
      </c>
      <c r="G1200" s="46">
        <v>15000000</v>
      </c>
      <c r="H1200" s="46">
        <v>5959309</v>
      </c>
      <c r="I1200" s="46">
        <v>5959309</v>
      </c>
      <c r="J1200" s="46">
        <v>0</v>
      </c>
      <c r="K1200" s="46">
        <v>0</v>
      </c>
      <c r="L1200" s="46">
        <v>0</v>
      </c>
      <c r="M1200" s="46">
        <v>4970535.2</v>
      </c>
      <c r="N1200" s="46">
        <v>4970535.2</v>
      </c>
      <c r="O1200" s="46">
        <v>988773.8</v>
      </c>
      <c r="P1200" s="78">
        <f t="shared" si="38"/>
        <v>0.83407911890455755</v>
      </c>
      <c r="Q1200" s="61"/>
      <c r="R1200" s="61"/>
      <c r="S1200" s="62"/>
      <c r="T1200" s="62"/>
      <c r="U1200" s="62"/>
      <c r="V1200" s="62"/>
      <c r="W1200" s="62"/>
      <c r="X1200" s="63"/>
    </row>
    <row r="1201" spans="1:24" ht="14.4" x14ac:dyDescent="0.2">
      <c r="A1201" s="47" t="s">
        <v>713</v>
      </c>
      <c r="B1201" s="47" t="s">
        <v>714</v>
      </c>
      <c r="C1201" s="74" t="str">
        <f t="shared" si="37"/>
        <v>21375803 TEATRO NACIONAL</v>
      </c>
      <c r="D1201" s="47" t="s">
        <v>685</v>
      </c>
      <c r="E1201" s="47" t="s">
        <v>20</v>
      </c>
      <c r="F1201" s="47" t="s">
        <v>21</v>
      </c>
      <c r="G1201" s="46">
        <v>143100000</v>
      </c>
      <c r="H1201" s="46">
        <v>143100000</v>
      </c>
      <c r="I1201" s="46">
        <v>143100000</v>
      </c>
      <c r="J1201" s="46">
        <v>0</v>
      </c>
      <c r="K1201" s="46">
        <v>0</v>
      </c>
      <c r="L1201" s="46">
        <v>0</v>
      </c>
      <c r="M1201" s="46">
        <v>131934589.67</v>
      </c>
      <c r="N1201" s="46">
        <v>130233508.23</v>
      </c>
      <c r="O1201" s="46">
        <v>11165410.33</v>
      </c>
      <c r="P1201" s="78">
        <f t="shared" si="38"/>
        <v>0.92197477058001398</v>
      </c>
      <c r="Q1201" s="61"/>
      <c r="R1201" s="61"/>
      <c r="S1201" s="62"/>
      <c r="T1201" s="62"/>
      <c r="U1201" s="62"/>
      <c r="V1201" s="62"/>
      <c r="W1201" s="62"/>
      <c r="X1201" s="63"/>
    </row>
    <row r="1202" spans="1:24" ht="14.4" x14ac:dyDescent="0.2">
      <c r="A1202" s="47" t="s">
        <v>713</v>
      </c>
      <c r="B1202" s="47" t="s">
        <v>714</v>
      </c>
      <c r="C1202" s="74" t="str">
        <f t="shared" si="37"/>
        <v>21375803 TEATRO NACIONAL</v>
      </c>
      <c r="D1202" s="47" t="s">
        <v>685</v>
      </c>
      <c r="E1202" s="47" t="s">
        <v>22</v>
      </c>
      <c r="F1202" s="47" t="s">
        <v>23</v>
      </c>
      <c r="G1202" s="46">
        <v>143100000</v>
      </c>
      <c r="H1202" s="46">
        <v>143100000</v>
      </c>
      <c r="I1202" s="46">
        <v>143100000</v>
      </c>
      <c r="J1202" s="46">
        <v>0</v>
      </c>
      <c r="K1202" s="46">
        <v>0</v>
      </c>
      <c r="L1202" s="46">
        <v>0</v>
      </c>
      <c r="M1202" s="46">
        <v>131934589.67</v>
      </c>
      <c r="N1202" s="46">
        <v>130233508.23</v>
      </c>
      <c r="O1202" s="46">
        <v>11165410.33</v>
      </c>
      <c r="P1202" s="78">
        <f t="shared" si="38"/>
        <v>0.92197477058001398</v>
      </c>
      <c r="Q1202" s="61"/>
      <c r="R1202" s="61"/>
      <c r="S1202" s="62"/>
      <c r="T1202" s="62"/>
      <c r="U1202" s="62"/>
      <c r="V1202" s="62"/>
      <c r="W1202" s="62"/>
      <c r="X1202" s="63"/>
    </row>
    <row r="1203" spans="1:24" ht="14.4" x14ac:dyDescent="0.2">
      <c r="A1203" s="47" t="s">
        <v>713</v>
      </c>
      <c r="B1203" s="47" t="s">
        <v>714</v>
      </c>
      <c r="C1203" s="74" t="str">
        <f t="shared" si="37"/>
        <v>21375803 TEATRO NACIONAL</v>
      </c>
      <c r="D1203" s="47" t="s">
        <v>685</v>
      </c>
      <c r="E1203" s="47" t="s">
        <v>26</v>
      </c>
      <c r="F1203" s="47" t="s">
        <v>27</v>
      </c>
      <c r="G1203" s="46">
        <v>447873903</v>
      </c>
      <c r="H1203" s="46">
        <v>416972237</v>
      </c>
      <c r="I1203" s="46">
        <v>416972237</v>
      </c>
      <c r="J1203" s="46">
        <v>0</v>
      </c>
      <c r="K1203" s="46">
        <v>0</v>
      </c>
      <c r="L1203" s="46">
        <v>0</v>
      </c>
      <c r="M1203" s="46">
        <v>390214828.51999998</v>
      </c>
      <c r="N1203" s="46">
        <v>388402624.37</v>
      </c>
      <c r="O1203" s="46">
        <v>26757408.48</v>
      </c>
      <c r="P1203" s="78">
        <f t="shared" si="38"/>
        <v>0.93582928045159031</v>
      </c>
      <c r="Q1203" s="61"/>
      <c r="R1203" s="61"/>
      <c r="S1203" s="62"/>
      <c r="T1203" s="62"/>
      <c r="U1203" s="62"/>
      <c r="V1203" s="62"/>
      <c r="W1203" s="62"/>
      <c r="X1203" s="63"/>
    </row>
    <row r="1204" spans="1:24" ht="14.4" x14ac:dyDescent="0.2">
      <c r="A1204" s="47" t="s">
        <v>713</v>
      </c>
      <c r="B1204" s="47" t="s">
        <v>714</v>
      </c>
      <c r="C1204" s="74" t="str">
        <f t="shared" si="37"/>
        <v>21375803 TEATRO NACIONAL</v>
      </c>
      <c r="D1204" s="47" t="s">
        <v>685</v>
      </c>
      <c r="E1204" s="47" t="s">
        <v>28</v>
      </c>
      <c r="F1204" s="47" t="s">
        <v>29</v>
      </c>
      <c r="G1204" s="46">
        <v>148200000</v>
      </c>
      <c r="H1204" s="46">
        <v>131453228</v>
      </c>
      <c r="I1204" s="46">
        <v>131453228</v>
      </c>
      <c r="J1204" s="46">
        <v>0</v>
      </c>
      <c r="K1204" s="46">
        <v>0</v>
      </c>
      <c r="L1204" s="46">
        <v>0</v>
      </c>
      <c r="M1204" s="46">
        <v>117952657.27</v>
      </c>
      <c r="N1204" s="46">
        <v>116950139.44</v>
      </c>
      <c r="O1204" s="46">
        <v>13500570.73</v>
      </c>
      <c r="P1204" s="78">
        <f t="shared" si="38"/>
        <v>0.8972975336140091</v>
      </c>
      <c r="Q1204" s="61"/>
      <c r="R1204" s="61"/>
      <c r="S1204" s="62"/>
      <c r="T1204" s="62"/>
      <c r="U1204" s="62"/>
      <c r="V1204" s="62"/>
      <c r="W1204" s="62"/>
      <c r="X1204" s="63"/>
    </row>
    <row r="1205" spans="1:24" ht="14.4" x14ac:dyDescent="0.2">
      <c r="A1205" s="47" t="s">
        <v>713</v>
      </c>
      <c r="B1205" s="47" t="s">
        <v>714</v>
      </c>
      <c r="C1205" s="74" t="str">
        <f t="shared" si="37"/>
        <v>21375803 TEATRO NACIONAL</v>
      </c>
      <c r="D1205" s="47" t="s">
        <v>685</v>
      </c>
      <c r="E1205" s="47" t="s">
        <v>30</v>
      </c>
      <c r="F1205" s="47" t="s">
        <v>31</v>
      </c>
      <c r="G1205" s="46">
        <v>104965420</v>
      </c>
      <c r="H1205" s="46">
        <v>96312802</v>
      </c>
      <c r="I1205" s="46">
        <v>96312802</v>
      </c>
      <c r="J1205" s="46">
        <v>0</v>
      </c>
      <c r="K1205" s="46">
        <v>0</v>
      </c>
      <c r="L1205" s="46">
        <v>0</v>
      </c>
      <c r="M1205" s="46">
        <v>89135181.420000002</v>
      </c>
      <c r="N1205" s="46">
        <v>88459346.040000007</v>
      </c>
      <c r="O1205" s="46">
        <v>7177620.5800000001</v>
      </c>
      <c r="P1205" s="78">
        <f t="shared" si="38"/>
        <v>0.92547594472435768</v>
      </c>
      <c r="Q1205" s="61"/>
      <c r="R1205" s="61"/>
      <c r="S1205" s="62"/>
      <c r="T1205" s="62"/>
      <c r="U1205" s="62"/>
      <c r="V1205" s="62"/>
      <c r="W1205" s="62"/>
      <c r="X1205" s="63"/>
    </row>
    <row r="1206" spans="1:24" ht="14.4" x14ac:dyDescent="0.2">
      <c r="A1206" s="47" t="s">
        <v>713</v>
      </c>
      <c r="B1206" s="47" t="s">
        <v>714</v>
      </c>
      <c r="C1206" s="74" t="str">
        <f t="shared" si="37"/>
        <v>21375803 TEATRO NACIONAL</v>
      </c>
      <c r="D1206" s="47" t="s">
        <v>685</v>
      </c>
      <c r="E1206" s="47" t="s">
        <v>32</v>
      </c>
      <c r="F1206" s="47" t="s">
        <v>33</v>
      </c>
      <c r="G1206" s="46">
        <v>95004023</v>
      </c>
      <c r="H1206" s="46">
        <v>94670823</v>
      </c>
      <c r="I1206" s="46">
        <v>94670823</v>
      </c>
      <c r="J1206" s="46">
        <v>0</v>
      </c>
      <c r="K1206" s="46">
        <v>0</v>
      </c>
      <c r="L1206" s="46">
        <v>0</v>
      </c>
      <c r="M1206" s="46">
        <v>91237028.519999996</v>
      </c>
      <c r="N1206" s="46">
        <v>91237028.519999996</v>
      </c>
      <c r="O1206" s="46">
        <v>3433794.48</v>
      </c>
      <c r="P1206" s="78">
        <f t="shared" si="38"/>
        <v>0.96372911556921814</v>
      </c>
      <c r="Q1206" s="61"/>
      <c r="R1206" s="61"/>
      <c r="S1206" s="62"/>
      <c r="T1206" s="62"/>
      <c r="U1206" s="62"/>
      <c r="V1206" s="62"/>
      <c r="W1206" s="62"/>
      <c r="X1206" s="63"/>
    </row>
    <row r="1207" spans="1:24" ht="14.4" x14ac:dyDescent="0.2">
      <c r="A1207" s="47" t="s">
        <v>713</v>
      </c>
      <c r="B1207" s="47" t="s">
        <v>714</v>
      </c>
      <c r="C1207" s="74" t="str">
        <f t="shared" si="37"/>
        <v>21375803 TEATRO NACIONAL</v>
      </c>
      <c r="D1207" s="47" t="s">
        <v>685</v>
      </c>
      <c r="E1207" s="47" t="s">
        <v>34</v>
      </c>
      <c r="F1207" s="47" t="s">
        <v>35</v>
      </c>
      <c r="G1207" s="46">
        <v>79704460</v>
      </c>
      <c r="H1207" s="46">
        <v>75704460</v>
      </c>
      <c r="I1207" s="46">
        <v>75704460</v>
      </c>
      <c r="J1207" s="46">
        <v>0</v>
      </c>
      <c r="K1207" s="46">
        <v>0</v>
      </c>
      <c r="L1207" s="46">
        <v>0</v>
      </c>
      <c r="M1207" s="46">
        <v>74686382.170000002</v>
      </c>
      <c r="N1207" s="46">
        <v>74686382.170000002</v>
      </c>
      <c r="O1207" s="46">
        <v>1018077.83</v>
      </c>
      <c r="P1207" s="78">
        <f t="shared" si="38"/>
        <v>0.98655194383527733</v>
      </c>
      <c r="Q1207" s="61"/>
      <c r="R1207" s="61"/>
      <c r="S1207" s="62"/>
      <c r="T1207" s="62"/>
      <c r="U1207" s="62"/>
      <c r="V1207" s="62"/>
      <c r="W1207" s="62"/>
      <c r="X1207" s="63"/>
    </row>
    <row r="1208" spans="1:24" ht="14.4" x14ac:dyDescent="0.2">
      <c r="A1208" s="47" t="s">
        <v>713</v>
      </c>
      <c r="B1208" s="47" t="s">
        <v>714</v>
      </c>
      <c r="C1208" s="74" t="str">
        <f t="shared" si="37"/>
        <v>21375803 TEATRO NACIONAL</v>
      </c>
      <c r="D1208" s="47" t="s">
        <v>685</v>
      </c>
      <c r="E1208" s="47" t="s">
        <v>36</v>
      </c>
      <c r="F1208" s="47" t="s">
        <v>37</v>
      </c>
      <c r="G1208" s="46">
        <v>20000000</v>
      </c>
      <c r="H1208" s="46">
        <v>18830924</v>
      </c>
      <c r="I1208" s="46">
        <v>18830924</v>
      </c>
      <c r="J1208" s="46">
        <v>0</v>
      </c>
      <c r="K1208" s="46">
        <v>0</v>
      </c>
      <c r="L1208" s="46">
        <v>0</v>
      </c>
      <c r="M1208" s="46">
        <v>17203579.140000001</v>
      </c>
      <c r="N1208" s="46">
        <v>17069728.199999999</v>
      </c>
      <c r="O1208" s="46">
        <v>1627344.86</v>
      </c>
      <c r="P1208" s="78">
        <f t="shared" si="38"/>
        <v>0.91358125283708869</v>
      </c>
      <c r="Q1208" s="61"/>
      <c r="R1208" s="61"/>
      <c r="S1208" s="62"/>
      <c r="T1208" s="62"/>
      <c r="U1208" s="62"/>
      <c r="V1208" s="62"/>
      <c r="W1208" s="62"/>
      <c r="X1208" s="63"/>
    </row>
    <row r="1209" spans="1:24" ht="14.4" x14ac:dyDescent="0.2">
      <c r="A1209" s="47" t="s">
        <v>713</v>
      </c>
      <c r="B1209" s="47" t="s">
        <v>714</v>
      </c>
      <c r="C1209" s="74" t="str">
        <f t="shared" si="37"/>
        <v>21375803 TEATRO NACIONAL</v>
      </c>
      <c r="D1209" s="47" t="s">
        <v>685</v>
      </c>
      <c r="E1209" s="47" t="s">
        <v>38</v>
      </c>
      <c r="F1209" s="47" t="s">
        <v>39</v>
      </c>
      <c r="G1209" s="46">
        <v>110509382</v>
      </c>
      <c r="H1209" s="46">
        <v>109422678</v>
      </c>
      <c r="I1209" s="46">
        <v>109422678</v>
      </c>
      <c r="J1209" s="46">
        <v>0</v>
      </c>
      <c r="K1209" s="46">
        <v>0</v>
      </c>
      <c r="L1209" s="46">
        <v>0</v>
      </c>
      <c r="M1209" s="46">
        <v>107400372.27</v>
      </c>
      <c r="N1209" s="46">
        <v>98941597.560000002</v>
      </c>
      <c r="O1209" s="46">
        <v>2022305.73</v>
      </c>
      <c r="P1209" s="78">
        <f t="shared" si="38"/>
        <v>0.98151840398203372</v>
      </c>
      <c r="Q1209" s="61"/>
      <c r="R1209" s="61"/>
      <c r="S1209" s="62"/>
      <c r="T1209" s="62"/>
      <c r="U1209" s="62"/>
      <c r="V1209" s="62"/>
      <c r="W1209" s="62"/>
      <c r="X1209" s="63"/>
    </row>
    <row r="1210" spans="1:24" ht="14.4" x14ac:dyDescent="0.2">
      <c r="A1210" s="47" t="s">
        <v>713</v>
      </c>
      <c r="B1210" s="47" t="s">
        <v>714</v>
      </c>
      <c r="C1210" s="74" t="str">
        <f t="shared" si="37"/>
        <v>21375803 TEATRO NACIONAL</v>
      </c>
      <c r="D1210" s="47" t="s">
        <v>685</v>
      </c>
      <c r="E1210" s="47" t="s">
        <v>55</v>
      </c>
      <c r="F1210" s="47" t="s">
        <v>41</v>
      </c>
      <c r="G1210" s="46">
        <v>104842234</v>
      </c>
      <c r="H1210" s="46">
        <v>103811258</v>
      </c>
      <c r="I1210" s="46">
        <v>103811258</v>
      </c>
      <c r="J1210" s="46">
        <v>0</v>
      </c>
      <c r="K1210" s="46">
        <v>0</v>
      </c>
      <c r="L1210" s="46">
        <v>0</v>
      </c>
      <c r="M1210" s="46">
        <v>101893157.31</v>
      </c>
      <c r="N1210" s="46">
        <v>93868166.599999994</v>
      </c>
      <c r="O1210" s="46">
        <v>1918100.69</v>
      </c>
      <c r="P1210" s="78">
        <f t="shared" si="38"/>
        <v>0.9815231919258699</v>
      </c>
      <c r="Q1210" s="61"/>
      <c r="R1210" s="61"/>
      <c r="S1210" s="62"/>
      <c r="T1210" s="62"/>
      <c r="U1210" s="62"/>
      <c r="V1210" s="62"/>
      <c r="W1210" s="62"/>
      <c r="X1210" s="63"/>
    </row>
    <row r="1211" spans="1:24" ht="14.4" x14ac:dyDescent="0.2">
      <c r="A1211" s="47" t="s">
        <v>713</v>
      </c>
      <c r="B1211" s="47" t="s">
        <v>714</v>
      </c>
      <c r="C1211" s="74" t="str">
        <f t="shared" si="37"/>
        <v>21375803 TEATRO NACIONAL</v>
      </c>
      <c r="D1211" s="47" t="s">
        <v>685</v>
      </c>
      <c r="E1211" s="47" t="s">
        <v>76</v>
      </c>
      <c r="F1211" s="47" t="s">
        <v>62</v>
      </c>
      <c r="G1211" s="46">
        <v>5667148</v>
      </c>
      <c r="H1211" s="46">
        <v>5611420</v>
      </c>
      <c r="I1211" s="46">
        <v>5611420</v>
      </c>
      <c r="J1211" s="46">
        <v>0</v>
      </c>
      <c r="K1211" s="46">
        <v>0</v>
      </c>
      <c r="L1211" s="46">
        <v>0</v>
      </c>
      <c r="M1211" s="46">
        <v>5507214.96</v>
      </c>
      <c r="N1211" s="46">
        <v>5073430.96</v>
      </c>
      <c r="O1211" s="46">
        <v>104205.04</v>
      </c>
      <c r="P1211" s="78">
        <f t="shared" si="38"/>
        <v>0.98142982703130399</v>
      </c>
      <c r="Q1211" s="61"/>
      <c r="R1211" s="61"/>
      <c r="S1211" s="62"/>
      <c r="T1211" s="62"/>
      <c r="U1211" s="62"/>
      <c r="V1211" s="62"/>
      <c r="W1211" s="62"/>
      <c r="X1211" s="63"/>
    </row>
    <row r="1212" spans="1:24" ht="14.4" x14ac:dyDescent="0.2">
      <c r="A1212" s="47" t="s">
        <v>713</v>
      </c>
      <c r="B1212" s="47" t="s">
        <v>714</v>
      </c>
      <c r="C1212" s="74" t="str">
        <f t="shared" si="37"/>
        <v>21375803 TEATRO NACIONAL</v>
      </c>
      <c r="D1212" s="47" t="s">
        <v>685</v>
      </c>
      <c r="E1212" s="47" t="s">
        <v>83</v>
      </c>
      <c r="F1212" s="47" t="s">
        <v>84</v>
      </c>
      <c r="G1212" s="46">
        <v>131436212</v>
      </c>
      <c r="H1212" s="46">
        <v>135038885</v>
      </c>
      <c r="I1212" s="46">
        <v>135038885</v>
      </c>
      <c r="J1212" s="46">
        <v>0</v>
      </c>
      <c r="K1212" s="46">
        <v>0</v>
      </c>
      <c r="L1212" s="46">
        <v>0</v>
      </c>
      <c r="M1212" s="46">
        <v>132842628.91</v>
      </c>
      <c r="N1212" s="46">
        <v>124285259.18000001</v>
      </c>
      <c r="O1212" s="46">
        <v>2196256.09</v>
      </c>
      <c r="P1212" s="78">
        <f t="shared" si="38"/>
        <v>0.98373612096989693</v>
      </c>
      <c r="Q1212" s="61"/>
      <c r="R1212" s="61"/>
      <c r="S1212" s="62"/>
      <c r="T1212" s="62"/>
      <c r="U1212" s="62"/>
      <c r="V1212" s="62"/>
      <c r="W1212" s="62"/>
      <c r="X1212" s="63"/>
    </row>
    <row r="1213" spans="1:24" ht="14.4" x14ac:dyDescent="0.2">
      <c r="A1213" s="47" t="s">
        <v>713</v>
      </c>
      <c r="B1213" s="47" t="s">
        <v>714</v>
      </c>
      <c r="C1213" s="74" t="str">
        <f t="shared" si="37"/>
        <v>21375803 TEATRO NACIONAL</v>
      </c>
      <c r="D1213" s="47" t="s">
        <v>685</v>
      </c>
      <c r="E1213" s="47" t="s">
        <v>100</v>
      </c>
      <c r="F1213" s="47" t="s">
        <v>86</v>
      </c>
      <c r="G1213" s="46">
        <v>61431882</v>
      </c>
      <c r="H1213" s="46">
        <v>60827786</v>
      </c>
      <c r="I1213" s="46">
        <v>60827786</v>
      </c>
      <c r="J1213" s="46">
        <v>0</v>
      </c>
      <c r="K1213" s="46">
        <v>0</v>
      </c>
      <c r="L1213" s="46">
        <v>0</v>
      </c>
      <c r="M1213" s="46">
        <v>59617931.159999996</v>
      </c>
      <c r="N1213" s="46">
        <v>54915720.399999999</v>
      </c>
      <c r="O1213" s="46">
        <v>1209854.8400000001</v>
      </c>
      <c r="P1213" s="78">
        <f t="shared" si="38"/>
        <v>0.98011016149757602</v>
      </c>
      <c r="Q1213" s="61"/>
      <c r="R1213" s="61"/>
      <c r="S1213" s="62"/>
      <c r="T1213" s="62"/>
      <c r="U1213" s="62"/>
      <c r="V1213" s="62"/>
      <c r="W1213" s="62"/>
      <c r="X1213" s="63"/>
    </row>
    <row r="1214" spans="1:24" ht="14.4" x14ac:dyDescent="0.2">
      <c r="A1214" s="47" t="s">
        <v>713</v>
      </c>
      <c r="B1214" s="47" t="s">
        <v>714</v>
      </c>
      <c r="C1214" s="74" t="str">
        <f t="shared" si="37"/>
        <v>21375803 TEATRO NACIONAL</v>
      </c>
      <c r="D1214" s="47" t="s">
        <v>685</v>
      </c>
      <c r="E1214" s="47" t="s">
        <v>121</v>
      </c>
      <c r="F1214" s="47" t="s">
        <v>107</v>
      </c>
      <c r="G1214" s="46">
        <v>34002887</v>
      </c>
      <c r="H1214" s="46">
        <v>33668516</v>
      </c>
      <c r="I1214" s="46">
        <v>33668516</v>
      </c>
      <c r="J1214" s="46">
        <v>0</v>
      </c>
      <c r="K1214" s="46">
        <v>0</v>
      </c>
      <c r="L1214" s="46">
        <v>0</v>
      </c>
      <c r="M1214" s="46">
        <v>32682114.989999998</v>
      </c>
      <c r="N1214" s="46">
        <v>30079412.989999998</v>
      </c>
      <c r="O1214" s="46">
        <v>986401.01</v>
      </c>
      <c r="P1214" s="78">
        <f t="shared" si="38"/>
        <v>0.97070256942717636</v>
      </c>
      <c r="Q1214" s="61"/>
      <c r="R1214" s="61"/>
      <c r="S1214" s="62"/>
      <c r="T1214" s="62"/>
      <c r="U1214" s="62"/>
      <c r="V1214" s="62"/>
      <c r="W1214" s="62"/>
      <c r="X1214" s="63"/>
    </row>
    <row r="1215" spans="1:24" ht="14.4" x14ac:dyDescent="0.2">
      <c r="A1215" s="47" t="s">
        <v>713</v>
      </c>
      <c r="B1215" s="47" t="s">
        <v>714</v>
      </c>
      <c r="C1215" s="74" t="str">
        <f t="shared" si="37"/>
        <v>21375803 TEATRO NACIONAL</v>
      </c>
      <c r="D1215" s="47" t="s">
        <v>685</v>
      </c>
      <c r="E1215" s="47" t="s">
        <v>142</v>
      </c>
      <c r="F1215" s="47" t="s">
        <v>128</v>
      </c>
      <c r="G1215" s="46">
        <v>17001443</v>
      </c>
      <c r="H1215" s="46">
        <v>16834258</v>
      </c>
      <c r="I1215" s="46">
        <v>16834258</v>
      </c>
      <c r="J1215" s="46">
        <v>0</v>
      </c>
      <c r="K1215" s="46">
        <v>0</v>
      </c>
      <c r="L1215" s="46">
        <v>0</v>
      </c>
      <c r="M1215" s="46">
        <v>16834257.960000001</v>
      </c>
      <c r="N1215" s="46">
        <v>15581800.99</v>
      </c>
      <c r="O1215" s="46">
        <v>0.04</v>
      </c>
      <c r="P1215" s="78">
        <f t="shared" si="38"/>
        <v>0.99999999762389291</v>
      </c>
      <c r="Q1215" s="61"/>
      <c r="R1215" s="61"/>
      <c r="S1215" s="62"/>
      <c r="T1215" s="62"/>
      <c r="U1215" s="62"/>
      <c r="V1215" s="62"/>
      <c r="W1215" s="62"/>
      <c r="X1215" s="63"/>
    </row>
    <row r="1216" spans="1:24" ht="14.4" x14ac:dyDescent="0.2">
      <c r="A1216" s="47" t="s">
        <v>713</v>
      </c>
      <c r="B1216" s="47" t="s">
        <v>714</v>
      </c>
      <c r="C1216" s="74" t="str">
        <f t="shared" si="37"/>
        <v>21375803 TEATRO NACIONAL</v>
      </c>
      <c r="D1216" s="47" t="s">
        <v>685</v>
      </c>
      <c r="E1216" s="47" t="s">
        <v>159</v>
      </c>
      <c r="F1216" s="47" t="s">
        <v>149</v>
      </c>
      <c r="G1216" s="46">
        <v>19000000</v>
      </c>
      <c r="H1216" s="46">
        <v>23708325</v>
      </c>
      <c r="I1216" s="46">
        <v>23708325</v>
      </c>
      <c r="J1216" s="46">
        <v>0</v>
      </c>
      <c r="K1216" s="46">
        <v>0</v>
      </c>
      <c r="L1216" s="46">
        <v>0</v>
      </c>
      <c r="M1216" s="46">
        <v>23708324.800000001</v>
      </c>
      <c r="N1216" s="46">
        <v>23708324.800000001</v>
      </c>
      <c r="O1216" s="46">
        <v>0.2</v>
      </c>
      <c r="P1216" s="78">
        <f t="shared" si="38"/>
        <v>0.99999999156414465</v>
      </c>
      <c r="Q1216" s="61"/>
      <c r="R1216" s="61"/>
      <c r="S1216" s="62"/>
      <c r="T1216" s="62"/>
      <c r="U1216" s="62"/>
      <c r="V1216" s="62"/>
      <c r="W1216" s="62"/>
      <c r="X1216" s="63"/>
    </row>
    <row r="1217" spans="1:24" ht="14.4" x14ac:dyDescent="0.2">
      <c r="A1217" s="47" t="s">
        <v>713</v>
      </c>
      <c r="B1217" s="47" t="s">
        <v>714</v>
      </c>
      <c r="C1217" s="74" t="str">
        <f t="shared" si="37"/>
        <v>21375803 TEATRO NACIONAL</v>
      </c>
      <c r="D1217" s="47" t="s">
        <v>685</v>
      </c>
      <c r="E1217" s="47" t="s">
        <v>166</v>
      </c>
      <c r="F1217" s="47" t="s">
        <v>167</v>
      </c>
      <c r="G1217" s="46">
        <v>1643266540</v>
      </c>
      <c r="H1217" s="46">
        <v>1638266540</v>
      </c>
      <c r="I1217" s="46">
        <v>1638266540</v>
      </c>
      <c r="J1217" s="46">
        <v>0</v>
      </c>
      <c r="K1217" s="46">
        <v>0</v>
      </c>
      <c r="L1217" s="46">
        <v>0</v>
      </c>
      <c r="M1217" s="46">
        <v>1463551992.1900001</v>
      </c>
      <c r="N1217" s="46">
        <v>1404873946.97</v>
      </c>
      <c r="O1217" s="46">
        <v>174714547.81</v>
      </c>
      <c r="P1217" s="78">
        <f t="shared" si="38"/>
        <v>0.89335401563533123</v>
      </c>
      <c r="Q1217" s="61"/>
      <c r="R1217" s="61"/>
      <c r="S1217" s="62"/>
      <c r="T1217" s="62"/>
      <c r="U1217" s="62"/>
      <c r="V1217" s="62"/>
      <c r="W1217" s="62"/>
      <c r="X1217" s="63"/>
    </row>
    <row r="1218" spans="1:24" ht="14.4" x14ac:dyDescent="0.2">
      <c r="A1218" s="47" t="s">
        <v>713</v>
      </c>
      <c r="B1218" s="47" t="s">
        <v>714</v>
      </c>
      <c r="C1218" s="74" t="str">
        <f t="shared" si="37"/>
        <v>21375803 TEATRO NACIONAL</v>
      </c>
      <c r="D1218" s="47" t="s">
        <v>685</v>
      </c>
      <c r="E1218" s="47" t="s">
        <v>168</v>
      </c>
      <c r="F1218" s="47" t="s">
        <v>169</v>
      </c>
      <c r="G1218" s="46">
        <v>55450000</v>
      </c>
      <c r="H1218" s="46">
        <v>56722730</v>
      </c>
      <c r="I1218" s="46">
        <v>56722730</v>
      </c>
      <c r="J1218" s="46">
        <v>0</v>
      </c>
      <c r="K1218" s="46">
        <v>0</v>
      </c>
      <c r="L1218" s="46">
        <v>0</v>
      </c>
      <c r="M1218" s="46">
        <v>56687610.600000001</v>
      </c>
      <c r="N1218" s="46">
        <v>56488448.68</v>
      </c>
      <c r="O1218" s="46">
        <v>35119.4</v>
      </c>
      <c r="P1218" s="78">
        <f t="shared" si="38"/>
        <v>0.9993808584318844</v>
      </c>
      <c r="Q1218" s="61"/>
      <c r="R1218" s="61"/>
      <c r="S1218" s="62"/>
      <c r="T1218" s="62"/>
      <c r="U1218" s="62"/>
      <c r="V1218" s="62"/>
      <c r="W1218" s="62"/>
      <c r="X1218" s="63"/>
    </row>
    <row r="1219" spans="1:24" ht="14.4" x14ac:dyDescent="0.2">
      <c r="A1219" s="47" t="s">
        <v>713</v>
      </c>
      <c r="B1219" s="47" t="s">
        <v>714</v>
      </c>
      <c r="C1219" s="74" t="str">
        <f t="shared" si="37"/>
        <v>21375803 TEATRO NACIONAL</v>
      </c>
      <c r="D1219" s="47" t="s">
        <v>685</v>
      </c>
      <c r="E1219" s="47" t="s">
        <v>170</v>
      </c>
      <c r="F1219" s="47" t="s">
        <v>171</v>
      </c>
      <c r="G1219" s="46">
        <v>54000000</v>
      </c>
      <c r="H1219" s="46">
        <v>55272730</v>
      </c>
      <c r="I1219" s="46">
        <v>55272730</v>
      </c>
      <c r="J1219" s="46">
        <v>0</v>
      </c>
      <c r="K1219" s="46">
        <v>0</v>
      </c>
      <c r="L1219" s="46">
        <v>0</v>
      </c>
      <c r="M1219" s="46">
        <v>55272729.600000001</v>
      </c>
      <c r="N1219" s="46">
        <v>55193561.280000001</v>
      </c>
      <c r="O1219" s="46">
        <v>0.4</v>
      </c>
      <c r="P1219" s="78">
        <f t="shared" si="38"/>
        <v>0.99999999276315832</v>
      </c>
      <c r="Q1219" s="61"/>
      <c r="R1219" s="61"/>
      <c r="S1219" s="62"/>
      <c r="T1219" s="62"/>
      <c r="U1219" s="62"/>
      <c r="V1219" s="62"/>
      <c r="W1219" s="62"/>
      <c r="X1219" s="63"/>
    </row>
    <row r="1220" spans="1:24" ht="14.4" x14ac:dyDescent="0.2">
      <c r="A1220" s="47" t="s">
        <v>713</v>
      </c>
      <c r="B1220" s="47" t="s">
        <v>714</v>
      </c>
      <c r="C1220" s="74" t="str">
        <f t="shared" si="37"/>
        <v>21375803 TEATRO NACIONAL</v>
      </c>
      <c r="D1220" s="47" t="s">
        <v>685</v>
      </c>
      <c r="E1220" s="47" t="s">
        <v>172</v>
      </c>
      <c r="F1220" s="47" t="s">
        <v>173</v>
      </c>
      <c r="G1220" s="46">
        <v>1450000</v>
      </c>
      <c r="H1220" s="46">
        <v>1450000</v>
      </c>
      <c r="I1220" s="46">
        <v>1450000</v>
      </c>
      <c r="J1220" s="46">
        <v>0</v>
      </c>
      <c r="K1220" s="46">
        <v>0</v>
      </c>
      <c r="L1220" s="46">
        <v>0</v>
      </c>
      <c r="M1220" s="46">
        <v>1414881</v>
      </c>
      <c r="N1220" s="46">
        <v>1294887.3999999999</v>
      </c>
      <c r="O1220" s="46">
        <v>35119</v>
      </c>
      <c r="P1220" s="78">
        <f t="shared" si="38"/>
        <v>0.97577999999999998</v>
      </c>
      <c r="Q1220" s="61"/>
      <c r="R1220" s="61"/>
      <c r="S1220" s="62"/>
      <c r="T1220" s="62"/>
      <c r="U1220" s="62"/>
      <c r="V1220" s="62"/>
      <c r="W1220" s="62"/>
      <c r="X1220" s="63"/>
    </row>
    <row r="1221" spans="1:24" ht="14.4" x14ac:dyDescent="0.2">
      <c r="A1221" s="47" t="s">
        <v>713</v>
      </c>
      <c r="B1221" s="47" t="s">
        <v>714</v>
      </c>
      <c r="C1221" s="74" t="str">
        <f t="shared" si="37"/>
        <v>21375803 TEATRO NACIONAL</v>
      </c>
      <c r="D1221" s="47" t="s">
        <v>685</v>
      </c>
      <c r="E1221" s="47" t="s">
        <v>180</v>
      </c>
      <c r="F1221" s="47" t="s">
        <v>181</v>
      </c>
      <c r="G1221" s="46">
        <v>79722216</v>
      </c>
      <c r="H1221" s="46">
        <v>76922216</v>
      </c>
      <c r="I1221" s="46">
        <v>76922216</v>
      </c>
      <c r="J1221" s="46">
        <v>0</v>
      </c>
      <c r="K1221" s="46">
        <v>0</v>
      </c>
      <c r="L1221" s="46">
        <v>0</v>
      </c>
      <c r="M1221" s="46">
        <v>68344546.700000003</v>
      </c>
      <c r="N1221" s="46">
        <v>66756913.649999999</v>
      </c>
      <c r="O1221" s="46">
        <v>8577669.3000000007</v>
      </c>
      <c r="P1221" s="78">
        <f t="shared" si="38"/>
        <v>0.88848905106945963</v>
      </c>
      <c r="Q1221" s="61"/>
      <c r="R1221" s="61"/>
      <c r="S1221" s="62"/>
      <c r="T1221" s="62"/>
      <c r="U1221" s="62"/>
      <c r="V1221" s="62"/>
      <c r="W1221" s="62"/>
      <c r="X1221" s="63"/>
    </row>
    <row r="1222" spans="1:24" ht="14.4" x14ac:dyDescent="0.2">
      <c r="A1222" s="47" t="s">
        <v>713</v>
      </c>
      <c r="B1222" s="47" t="s">
        <v>714</v>
      </c>
      <c r="C1222" s="74" t="str">
        <f t="shared" ref="C1222:C1285" si="39">+CONCATENATE(A1222," ",B1222)</f>
        <v>21375803 TEATRO NACIONAL</v>
      </c>
      <c r="D1222" s="47" t="s">
        <v>685</v>
      </c>
      <c r="E1222" s="47" t="s">
        <v>182</v>
      </c>
      <c r="F1222" s="47" t="s">
        <v>183</v>
      </c>
      <c r="G1222" s="46">
        <v>4000000</v>
      </c>
      <c r="H1222" s="46">
        <v>5700000</v>
      </c>
      <c r="I1222" s="46">
        <v>5700000</v>
      </c>
      <c r="J1222" s="46">
        <v>0</v>
      </c>
      <c r="K1222" s="46">
        <v>0</v>
      </c>
      <c r="L1222" s="46">
        <v>0</v>
      </c>
      <c r="M1222" s="46">
        <v>3857995</v>
      </c>
      <c r="N1222" s="46">
        <v>3857995</v>
      </c>
      <c r="O1222" s="46">
        <v>1842005</v>
      </c>
      <c r="P1222" s="78">
        <f t="shared" ref="P1222:P1285" si="40">+IFERROR(M1222/H1222,0)</f>
        <v>0.67684122807017544</v>
      </c>
      <c r="Q1222" s="61"/>
      <c r="R1222" s="61"/>
      <c r="S1222" s="62"/>
      <c r="T1222" s="62"/>
      <c r="U1222" s="62"/>
      <c r="V1222" s="62"/>
      <c r="W1222" s="62"/>
      <c r="X1222" s="63"/>
    </row>
    <row r="1223" spans="1:24" ht="14.4" x14ac:dyDescent="0.2">
      <c r="A1223" s="47" t="s">
        <v>713</v>
      </c>
      <c r="B1223" s="47" t="s">
        <v>714</v>
      </c>
      <c r="C1223" s="74" t="str">
        <f t="shared" si="39"/>
        <v>21375803 TEATRO NACIONAL</v>
      </c>
      <c r="D1223" s="47" t="s">
        <v>685</v>
      </c>
      <c r="E1223" s="47" t="s">
        <v>184</v>
      </c>
      <c r="F1223" s="47" t="s">
        <v>185</v>
      </c>
      <c r="G1223" s="46">
        <v>38000000</v>
      </c>
      <c r="H1223" s="46">
        <v>33500000</v>
      </c>
      <c r="I1223" s="46">
        <v>33500000</v>
      </c>
      <c r="J1223" s="46">
        <v>0</v>
      </c>
      <c r="K1223" s="46">
        <v>0</v>
      </c>
      <c r="L1223" s="46">
        <v>0</v>
      </c>
      <c r="M1223" s="46">
        <v>29080650.52</v>
      </c>
      <c r="N1223" s="46">
        <v>29080650.52</v>
      </c>
      <c r="O1223" s="46">
        <v>4419349.4800000004</v>
      </c>
      <c r="P1223" s="78">
        <f t="shared" si="40"/>
        <v>0.86807911999999998</v>
      </c>
      <c r="Q1223" s="61"/>
      <c r="R1223" s="61"/>
      <c r="S1223" s="62"/>
      <c r="T1223" s="62"/>
      <c r="U1223" s="62"/>
      <c r="V1223" s="62"/>
      <c r="W1223" s="62"/>
      <c r="X1223" s="63"/>
    </row>
    <row r="1224" spans="1:24" ht="14.4" x14ac:dyDescent="0.2">
      <c r="A1224" s="47" t="s">
        <v>713</v>
      </c>
      <c r="B1224" s="47" t="s">
        <v>714</v>
      </c>
      <c r="C1224" s="74" t="str">
        <f t="shared" si="39"/>
        <v>21375803 TEATRO NACIONAL</v>
      </c>
      <c r="D1224" s="47" t="s">
        <v>685</v>
      </c>
      <c r="E1224" s="47" t="s">
        <v>188</v>
      </c>
      <c r="F1224" s="47" t="s">
        <v>189</v>
      </c>
      <c r="G1224" s="46">
        <v>28222216</v>
      </c>
      <c r="H1224" s="46">
        <v>28222216</v>
      </c>
      <c r="I1224" s="46">
        <v>28222216</v>
      </c>
      <c r="J1224" s="46">
        <v>0</v>
      </c>
      <c r="K1224" s="46">
        <v>0</v>
      </c>
      <c r="L1224" s="46">
        <v>0</v>
      </c>
      <c r="M1224" s="46">
        <v>28057222.440000001</v>
      </c>
      <c r="N1224" s="46">
        <v>26469589.390000001</v>
      </c>
      <c r="O1224" s="46">
        <v>164993.56</v>
      </c>
      <c r="P1224" s="78">
        <f t="shared" si="40"/>
        <v>0.99415377020713047</v>
      </c>
      <c r="Q1224" s="61"/>
      <c r="R1224" s="61"/>
      <c r="S1224" s="62"/>
      <c r="T1224" s="62"/>
      <c r="U1224" s="62"/>
      <c r="V1224" s="62"/>
      <c r="W1224" s="62"/>
      <c r="X1224" s="63"/>
    </row>
    <row r="1225" spans="1:24" ht="14.4" x14ac:dyDescent="0.2">
      <c r="A1225" s="47" t="s">
        <v>713</v>
      </c>
      <c r="B1225" s="47" t="s">
        <v>714</v>
      </c>
      <c r="C1225" s="74" t="str">
        <f t="shared" si="39"/>
        <v>21375803 TEATRO NACIONAL</v>
      </c>
      <c r="D1225" s="47" t="s">
        <v>685</v>
      </c>
      <c r="E1225" s="47" t="s">
        <v>190</v>
      </c>
      <c r="F1225" s="47" t="s">
        <v>191</v>
      </c>
      <c r="G1225" s="46">
        <v>9500000</v>
      </c>
      <c r="H1225" s="46">
        <v>9500000</v>
      </c>
      <c r="I1225" s="46">
        <v>9500000</v>
      </c>
      <c r="J1225" s="46">
        <v>0</v>
      </c>
      <c r="K1225" s="46">
        <v>0</v>
      </c>
      <c r="L1225" s="46">
        <v>0</v>
      </c>
      <c r="M1225" s="46">
        <v>7348678.7400000002</v>
      </c>
      <c r="N1225" s="46">
        <v>7348678.7400000002</v>
      </c>
      <c r="O1225" s="46">
        <v>2151321.2599999998</v>
      </c>
      <c r="P1225" s="78">
        <f t="shared" si="40"/>
        <v>0.77354513052631579</v>
      </c>
      <c r="Q1225" s="61"/>
      <c r="R1225" s="61"/>
      <c r="S1225" s="62"/>
      <c r="T1225" s="62"/>
      <c r="U1225" s="62"/>
      <c r="V1225" s="62"/>
      <c r="W1225" s="62"/>
      <c r="X1225" s="63"/>
    </row>
    <row r="1226" spans="1:24" ht="14.4" x14ac:dyDescent="0.2">
      <c r="A1226" s="47" t="s">
        <v>713</v>
      </c>
      <c r="B1226" s="47" t="s">
        <v>714</v>
      </c>
      <c r="C1226" s="74" t="str">
        <f t="shared" si="39"/>
        <v>21375803 TEATRO NACIONAL</v>
      </c>
      <c r="D1226" s="47" t="s">
        <v>685</v>
      </c>
      <c r="E1226" s="47" t="s">
        <v>192</v>
      </c>
      <c r="F1226" s="47" t="s">
        <v>193</v>
      </c>
      <c r="G1226" s="46">
        <v>194867344</v>
      </c>
      <c r="H1226" s="46">
        <v>160294614</v>
      </c>
      <c r="I1226" s="46">
        <v>160294614</v>
      </c>
      <c r="J1226" s="46">
        <v>0</v>
      </c>
      <c r="K1226" s="46">
        <v>0</v>
      </c>
      <c r="L1226" s="46">
        <v>0</v>
      </c>
      <c r="M1226" s="46">
        <v>143462387.72</v>
      </c>
      <c r="N1226" s="46">
        <v>136405388.62</v>
      </c>
      <c r="O1226" s="46">
        <v>16832226.280000001</v>
      </c>
      <c r="P1226" s="78">
        <f t="shared" si="40"/>
        <v>0.89499194102678958</v>
      </c>
      <c r="Q1226" s="61"/>
      <c r="R1226" s="61"/>
      <c r="S1226" s="62"/>
      <c r="T1226" s="62"/>
      <c r="U1226" s="62"/>
      <c r="V1226" s="62"/>
      <c r="W1226" s="62"/>
      <c r="X1226" s="63"/>
    </row>
    <row r="1227" spans="1:24" ht="14.4" x14ac:dyDescent="0.2">
      <c r="A1227" s="47" t="s">
        <v>713</v>
      </c>
      <c r="B1227" s="47" t="s">
        <v>714</v>
      </c>
      <c r="C1227" s="74" t="str">
        <f t="shared" si="39"/>
        <v>21375803 TEATRO NACIONAL</v>
      </c>
      <c r="D1227" s="47" t="s">
        <v>685</v>
      </c>
      <c r="E1227" s="47" t="s">
        <v>194</v>
      </c>
      <c r="F1227" s="47" t="s">
        <v>195</v>
      </c>
      <c r="G1227" s="46">
        <v>300000</v>
      </c>
      <c r="H1227" s="46">
        <v>300000</v>
      </c>
      <c r="I1227" s="46">
        <v>300000</v>
      </c>
      <c r="J1227" s="46">
        <v>0</v>
      </c>
      <c r="K1227" s="46">
        <v>0</v>
      </c>
      <c r="L1227" s="46">
        <v>0</v>
      </c>
      <c r="M1227" s="46">
        <v>34284.199999999997</v>
      </c>
      <c r="N1227" s="46">
        <v>34284.199999999997</v>
      </c>
      <c r="O1227" s="46">
        <v>265715.8</v>
      </c>
      <c r="P1227" s="78">
        <f t="shared" si="40"/>
        <v>0.11428066666666666</v>
      </c>
      <c r="Q1227" s="61"/>
      <c r="R1227" s="61"/>
      <c r="S1227" s="62"/>
      <c r="T1227" s="62"/>
      <c r="U1227" s="62"/>
      <c r="V1227" s="62"/>
      <c r="W1227" s="62"/>
      <c r="X1227" s="63"/>
    </row>
    <row r="1228" spans="1:24" ht="14.4" x14ac:dyDescent="0.2">
      <c r="A1228" s="47" t="s">
        <v>713</v>
      </c>
      <c r="B1228" s="47" t="s">
        <v>714</v>
      </c>
      <c r="C1228" s="74" t="str">
        <f t="shared" si="39"/>
        <v>21375803 TEATRO NACIONAL</v>
      </c>
      <c r="D1228" s="47" t="s">
        <v>685</v>
      </c>
      <c r="E1228" s="47" t="s">
        <v>196</v>
      </c>
      <c r="F1228" s="47" t="s">
        <v>197</v>
      </c>
      <c r="G1228" s="46">
        <v>17000000</v>
      </c>
      <c r="H1228" s="46">
        <v>17000000</v>
      </c>
      <c r="I1228" s="46">
        <v>17000000</v>
      </c>
      <c r="J1228" s="46">
        <v>0</v>
      </c>
      <c r="K1228" s="46">
        <v>0</v>
      </c>
      <c r="L1228" s="46">
        <v>0</v>
      </c>
      <c r="M1228" s="46">
        <v>16998062.989999998</v>
      </c>
      <c r="N1228" s="46">
        <v>16795450.559999999</v>
      </c>
      <c r="O1228" s="46">
        <v>1937.01</v>
      </c>
      <c r="P1228" s="78">
        <f t="shared" si="40"/>
        <v>0.99988605823529397</v>
      </c>
      <c r="Q1228" s="61"/>
      <c r="R1228" s="61"/>
      <c r="S1228" s="62"/>
      <c r="T1228" s="62"/>
      <c r="U1228" s="62"/>
      <c r="V1228" s="62"/>
      <c r="W1228" s="62"/>
      <c r="X1228" s="63"/>
    </row>
    <row r="1229" spans="1:24" ht="14.4" x14ac:dyDescent="0.2">
      <c r="A1229" s="47" t="s">
        <v>713</v>
      </c>
      <c r="B1229" s="47" t="s">
        <v>714</v>
      </c>
      <c r="C1229" s="74" t="str">
        <f t="shared" si="39"/>
        <v>21375803 TEATRO NACIONAL</v>
      </c>
      <c r="D1229" s="47" t="s">
        <v>685</v>
      </c>
      <c r="E1229" s="47" t="s">
        <v>198</v>
      </c>
      <c r="F1229" s="47" t="s">
        <v>199</v>
      </c>
      <c r="G1229" s="46">
        <v>6548150</v>
      </c>
      <c r="H1229" s="46">
        <v>6548150</v>
      </c>
      <c r="I1229" s="46">
        <v>6548150</v>
      </c>
      <c r="J1229" s="46">
        <v>0</v>
      </c>
      <c r="K1229" s="46">
        <v>0</v>
      </c>
      <c r="L1229" s="46">
        <v>0</v>
      </c>
      <c r="M1229" s="46">
        <v>5945061.4800000004</v>
      </c>
      <c r="N1229" s="46">
        <v>3360740.22</v>
      </c>
      <c r="O1229" s="46">
        <v>603088.52</v>
      </c>
      <c r="P1229" s="78">
        <f t="shared" si="40"/>
        <v>0.90789940364835875</v>
      </c>
      <c r="Q1229" s="61"/>
      <c r="R1229" s="61"/>
      <c r="S1229" s="62"/>
      <c r="T1229" s="62"/>
      <c r="U1229" s="62"/>
      <c r="V1229" s="62"/>
      <c r="W1229" s="62"/>
      <c r="X1229" s="63"/>
    </row>
    <row r="1230" spans="1:24" ht="14.4" x14ac:dyDescent="0.2">
      <c r="A1230" s="47" t="s">
        <v>713</v>
      </c>
      <c r="B1230" s="47" t="s">
        <v>714</v>
      </c>
      <c r="C1230" s="74" t="str">
        <f t="shared" si="39"/>
        <v>21375803 TEATRO NACIONAL</v>
      </c>
      <c r="D1230" s="47" t="s">
        <v>685</v>
      </c>
      <c r="E1230" s="47" t="s">
        <v>204</v>
      </c>
      <c r="F1230" s="47" t="s">
        <v>205</v>
      </c>
      <c r="G1230" s="46">
        <v>96000000</v>
      </c>
      <c r="H1230" s="46">
        <v>61427270</v>
      </c>
      <c r="I1230" s="46">
        <v>61427270</v>
      </c>
      <c r="J1230" s="46">
        <v>0</v>
      </c>
      <c r="K1230" s="46">
        <v>0</v>
      </c>
      <c r="L1230" s="46">
        <v>0</v>
      </c>
      <c r="M1230" s="46">
        <v>46993555.850000001</v>
      </c>
      <c r="N1230" s="46">
        <v>43115452.210000001</v>
      </c>
      <c r="O1230" s="46">
        <v>14433714.15</v>
      </c>
      <c r="P1230" s="78">
        <f t="shared" si="40"/>
        <v>0.76502758221226508</v>
      </c>
      <c r="Q1230" s="61"/>
      <c r="R1230" s="61"/>
      <c r="S1230" s="62"/>
      <c r="T1230" s="62"/>
      <c r="U1230" s="62"/>
      <c r="V1230" s="62"/>
      <c r="W1230" s="62"/>
      <c r="X1230" s="63"/>
    </row>
    <row r="1231" spans="1:24" ht="14.4" x14ac:dyDescent="0.2">
      <c r="A1231" s="47" t="s">
        <v>713</v>
      </c>
      <c r="B1231" s="47" t="s">
        <v>714</v>
      </c>
      <c r="C1231" s="74" t="str">
        <f t="shared" si="39"/>
        <v>21375803 TEATRO NACIONAL</v>
      </c>
      <c r="D1231" s="47" t="s">
        <v>685</v>
      </c>
      <c r="E1231" s="47" t="s">
        <v>206</v>
      </c>
      <c r="F1231" s="47" t="s">
        <v>207</v>
      </c>
      <c r="G1231" s="46">
        <v>75019194</v>
      </c>
      <c r="H1231" s="46">
        <v>75019194</v>
      </c>
      <c r="I1231" s="46">
        <v>75019194</v>
      </c>
      <c r="J1231" s="46">
        <v>0</v>
      </c>
      <c r="K1231" s="46">
        <v>0</v>
      </c>
      <c r="L1231" s="46">
        <v>0</v>
      </c>
      <c r="M1231" s="46">
        <v>73491423.200000003</v>
      </c>
      <c r="N1231" s="46">
        <v>73099461.430000007</v>
      </c>
      <c r="O1231" s="46">
        <v>1527770.8</v>
      </c>
      <c r="P1231" s="78">
        <f t="shared" si="40"/>
        <v>0.97963493449423089</v>
      </c>
      <c r="Q1231" s="61"/>
      <c r="R1231" s="61"/>
      <c r="S1231" s="62"/>
      <c r="T1231" s="62"/>
      <c r="U1231" s="62"/>
      <c r="V1231" s="62"/>
      <c r="W1231" s="62"/>
      <c r="X1231" s="63"/>
    </row>
    <row r="1232" spans="1:24" ht="14.4" x14ac:dyDescent="0.2">
      <c r="A1232" s="47" t="s">
        <v>713</v>
      </c>
      <c r="B1232" s="47" t="s">
        <v>714</v>
      </c>
      <c r="C1232" s="74" t="str">
        <f t="shared" si="39"/>
        <v>21375803 TEATRO NACIONAL</v>
      </c>
      <c r="D1232" s="47" t="s">
        <v>685</v>
      </c>
      <c r="E1232" s="47" t="s">
        <v>208</v>
      </c>
      <c r="F1232" s="47" t="s">
        <v>209</v>
      </c>
      <c r="G1232" s="46">
        <v>1025851729</v>
      </c>
      <c r="H1232" s="46">
        <v>1058851729</v>
      </c>
      <c r="I1232" s="46">
        <v>1058851729</v>
      </c>
      <c r="J1232" s="46">
        <v>0</v>
      </c>
      <c r="K1232" s="46">
        <v>0</v>
      </c>
      <c r="L1232" s="46">
        <v>0</v>
      </c>
      <c r="M1232" s="46">
        <v>956079568.64999998</v>
      </c>
      <c r="N1232" s="46">
        <v>910150459.13999999</v>
      </c>
      <c r="O1232" s="46">
        <v>102772160.34999999</v>
      </c>
      <c r="P1232" s="78">
        <f t="shared" si="40"/>
        <v>0.90293998910776674</v>
      </c>
      <c r="Q1232" s="61"/>
      <c r="R1232" s="61"/>
      <c r="S1232" s="62"/>
      <c r="T1232" s="62"/>
      <c r="U1232" s="62"/>
      <c r="V1232" s="62"/>
      <c r="W1232" s="62"/>
      <c r="X1232" s="63"/>
    </row>
    <row r="1233" spans="1:24" ht="14.4" x14ac:dyDescent="0.2">
      <c r="A1233" s="47" t="s">
        <v>713</v>
      </c>
      <c r="B1233" s="47" t="s">
        <v>714</v>
      </c>
      <c r="C1233" s="74" t="str">
        <f t="shared" si="39"/>
        <v>21375803 TEATRO NACIONAL</v>
      </c>
      <c r="D1233" s="47" t="s">
        <v>685</v>
      </c>
      <c r="E1233" s="47" t="s">
        <v>212</v>
      </c>
      <c r="F1233" s="47" t="s">
        <v>213</v>
      </c>
      <c r="G1233" s="46">
        <v>41668177</v>
      </c>
      <c r="H1233" s="46">
        <v>41668177</v>
      </c>
      <c r="I1233" s="46">
        <v>41668177</v>
      </c>
      <c r="J1233" s="46">
        <v>0</v>
      </c>
      <c r="K1233" s="46">
        <v>0</v>
      </c>
      <c r="L1233" s="46">
        <v>0</v>
      </c>
      <c r="M1233" s="46">
        <v>23688472.5</v>
      </c>
      <c r="N1233" s="46">
        <v>17638170</v>
      </c>
      <c r="O1233" s="46">
        <v>17979704.5</v>
      </c>
      <c r="P1233" s="78">
        <f t="shared" si="40"/>
        <v>0.5685027329129374</v>
      </c>
      <c r="Q1233" s="61"/>
      <c r="R1233" s="61"/>
      <c r="S1233" s="62"/>
      <c r="T1233" s="62"/>
      <c r="U1233" s="62"/>
      <c r="V1233" s="62"/>
      <c r="W1233" s="62"/>
      <c r="X1233" s="63"/>
    </row>
    <row r="1234" spans="1:24" ht="14.4" x14ac:dyDescent="0.2">
      <c r="A1234" s="47" t="s">
        <v>713</v>
      </c>
      <c r="B1234" s="47" t="s">
        <v>714</v>
      </c>
      <c r="C1234" s="74" t="str">
        <f t="shared" si="39"/>
        <v>21375803 TEATRO NACIONAL</v>
      </c>
      <c r="D1234" s="47" t="s">
        <v>685</v>
      </c>
      <c r="E1234" s="47" t="s">
        <v>214</v>
      </c>
      <c r="F1234" s="47" t="s">
        <v>215</v>
      </c>
      <c r="G1234" s="46">
        <v>28000000</v>
      </c>
      <c r="H1234" s="46">
        <v>45000000</v>
      </c>
      <c r="I1234" s="46">
        <v>45000000</v>
      </c>
      <c r="J1234" s="46">
        <v>0</v>
      </c>
      <c r="K1234" s="46">
        <v>0</v>
      </c>
      <c r="L1234" s="46">
        <v>0</v>
      </c>
      <c r="M1234" s="46">
        <v>1662215.77</v>
      </c>
      <c r="N1234" s="46">
        <v>968115.77</v>
      </c>
      <c r="O1234" s="46">
        <v>43337784.229999997</v>
      </c>
      <c r="P1234" s="78">
        <f t="shared" si="40"/>
        <v>3.693812822222222E-2</v>
      </c>
      <c r="Q1234" s="61"/>
      <c r="R1234" s="61"/>
      <c r="S1234" s="62"/>
      <c r="T1234" s="62"/>
      <c r="U1234" s="62"/>
      <c r="V1234" s="62"/>
      <c r="W1234" s="62"/>
      <c r="X1234" s="63"/>
    </row>
    <row r="1235" spans="1:24" ht="14.4" x14ac:dyDescent="0.2">
      <c r="A1235" s="47" t="s">
        <v>713</v>
      </c>
      <c r="B1235" s="47" t="s">
        <v>714</v>
      </c>
      <c r="C1235" s="74" t="str">
        <f t="shared" si="39"/>
        <v>21375803 TEATRO NACIONAL</v>
      </c>
      <c r="D1235" s="47" t="s">
        <v>685</v>
      </c>
      <c r="E1235" s="47" t="s">
        <v>216</v>
      </c>
      <c r="F1235" s="47" t="s">
        <v>217</v>
      </c>
      <c r="G1235" s="46">
        <v>7500000</v>
      </c>
      <c r="H1235" s="46">
        <v>7500000</v>
      </c>
      <c r="I1235" s="46">
        <v>7500000</v>
      </c>
      <c r="J1235" s="46">
        <v>0</v>
      </c>
      <c r="K1235" s="46">
        <v>0</v>
      </c>
      <c r="L1235" s="46">
        <v>0</v>
      </c>
      <c r="M1235" s="46">
        <v>7180922.46</v>
      </c>
      <c r="N1235" s="46">
        <v>7053826.4900000002</v>
      </c>
      <c r="O1235" s="46">
        <v>319077.53999999998</v>
      </c>
      <c r="P1235" s="78">
        <f t="shared" si="40"/>
        <v>0.95745632800000002</v>
      </c>
      <c r="Q1235" s="61"/>
      <c r="R1235" s="61"/>
      <c r="S1235" s="62"/>
      <c r="T1235" s="62"/>
      <c r="U1235" s="62"/>
      <c r="V1235" s="62"/>
      <c r="W1235" s="62"/>
      <c r="X1235" s="63"/>
    </row>
    <row r="1236" spans="1:24" ht="14.4" x14ac:dyDescent="0.2">
      <c r="A1236" s="47" t="s">
        <v>713</v>
      </c>
      <c r="B1236" s="47" t="s">
        <v>714</v>
      </c>
      <c r="C1236" s="74" t="str">
        <f t="shared" si="39"/>
        <v>21375803 TEATRO NACIONAL</v>
      </c>
      <c r="D1236" s="47" t="s">
        <v>685</v>
      </c>
      <c r="E1236" s="47" t="s">
        <v>218</v>
      </c>
      <c r="F1236" s="47" t="s">
        <v>219</v>
      </c>
      <c r="G1236" s="46">
        <v>48916000</v>
      </c>
      <c r="H1236" s="46">
        <v>48916000</v>
      </c>
      <c r="I1236" s="46">
        <v>48916000</v>
      </c>
      <c r="J1236" s="46">
        <v>0</v>
      </c>
      <c r="K1236" s="46">
        <v>0</v>
      </c>
      <c r="L1236" s="46">
        <v>0</v>
      </c>
      <c r="M1236" s="46">
        <v>47534128.289999999</v>
      </c>
      <c r="N1236" s="46">
        <v>33200409.07</v>
      </c>
      <c r="O1236" s="46">
        <v>1381871.71</v>
      </c>
      <c r="P1236" s="78">
        <f t="shared" si="40"/>
        <v>0.97175010814457441</v>
      </c>
      <c r="Q1236" s="61"/>
      <c r="R1236" s="61"/>
      <c r="S1236" s="62"/>
      <c r="T1236" s="62"/>
      <c r="U1236" s="62"/>
      <c r="V1236" s="62"/>
      <c r="W1236" s="62"/>
      <c r="X1236" s="63"/>
    </row>
    <row r="1237" spans="1:24" ht="14.4" x14ac:dyDescent="0.2">
      <c r="A1237" s="47" t="s">
        <v>713</v>
      </c>
      <c r="B1237" s="47" t="s">
        <v>714</v>
      </c>
      <c r="C1237" s="74" t="str">
        <f t="shared" si="39"/>
        <v>21375803 TEATRO NACIONAL</v>
      </c>
      <c r="D1237" s="47" t="s">
        <v>685</v>
      </c>
      <c r="E1237" s="47" t="s">
        <v>220</v>
      </c>
      <c r="F1237" s="47" t="s">
        <v>221</v>
      </c>
      <c r="G1237" s="46">
        <v>196014000</v>
      </c>
      <c r="H1237" s="46">
        <v>196014000</v>
      </c>
      <c r="I1237" s="46">
        <v>196014000</v>
      </c>
      <c r="J1237" s="46">
        <v>0</v>
      </c>
      <c r="K1237" s="46">
        <v>0</v>
      </c>
      <c r="L1237" s="46">
        <v>0</v>
      </c>
      <c r="M1237" s="46">
        <v>189708398.44999999</v>
      </c>
      <c r="N1237" s="46">
        <v>176372753.25999999</v>
      </c>
      <c r="O1237" s="46">
        <v>6305601.5499999998</v>
      </c>
      <c r="P1237" s="78">
        <f t="shared" si="40"/>
        <v>0.96783086131602836</v>
      </c>
      <c r="Q1237" s="61"/>
      <c r="R1237" s="61"/>
      <c r="S1237" s="62"/>
      <c r="T1237" s="62"/>
      <c r="U1237" s="62"/>
      <c r="V1237" s="62"/>
      <c r="W1237" s="62"/>
      <c r="X1237" s="63"/>
    </row>
    <row r="1238" spans="1:24" ht="14.4" x14ac:dyDescent="0.2">
      <c r="A1238" s="47" t="s">
        <v>713</v>
      </c>
      <c r="B1238" s="47" t="s">
        <v>714</v>
      </c>
      <c r="C1238" s="74" t="str">
        <f t="shared" si="39"/>
        <v>21375803 TEATRO NACIONAL</v>
      </c>
      <c r="D1238" s="47" t="s">
        <v>685</v>
      </c>
      <c r="E1238" s="47" t="s">
        <v>222</v>
      </c>
      <c r="F1238" s="47" t="s">
        <v>223</v>
      </c>
      <c r="G1238" s="46">
        <v>703753552</v>
      </c>
      <c r="H1238" s="46">
        <v>719753552</v>
      </c>
      <c r="I1238" s="46">
        <v>719753552</v>
      </c>
      <c r="J1238" s="46">
        <v>0</v>
      </c>
      <c r="K1238" s="46">
        <v>0</v>
      </c>
      <c r="L1238" s="46">
        <v>0</v>
      </c>
      <c r="M1238" s="46">
        <v>686305431.17999995</v>
      </c>
      <c r="N1238" s="46">
        <v>674917184.54999995</v>
      </c>
      <c r="O1238" s="46">
        <v>33448120.82</v>
      </c>
      <c r="P1238" s="78">
        <f t="shared" si="40"/>
        <v>0.95352836991626255</v>
      </c>
      <c r="Q1238" s="61"/>
      <c r="R1238" s="61"/>
      <c r="S1238" s="62"/>
      <c r="T1238" s="62"/>
      <c r="U1238" s="62"/>
      <c r="V1238" s="62"/>
      <c r="W1238" s="62"/>
      <c r="X1238" s="63"/>
    </row>
    <row r="1239" spans="1:24" ht="14.4" x14ac:dyDescent="0.2">
      <c r="A1239" s="47" t="s">
        <v>713</v>
      </c>
      <c r="B1239" s="47" t="s">
        <v>714</v>
      </c>
      <c r="C1239" s="74" t="str">
        <f t="shared" si="39"/>
        <v>21375803 TEATRO NACIONAL</v>
      </c>
      <c r="D1239" s="47" t="s">
        <v>685</v>
      </c>
      <c r="E1239" s="47" t="s">
        <v>224</v>
      </c>
      <c r="F1239" s="47" t="s">
        <v>225</v>
      </c>
      <c r="G1239" s="46">
        <v>8100000</v>
      </c>
      <c r="H1239" s="46">
        <v>8100000</v>
      </c>
      <c r="I1239" s="46">
        <v>8100000</v>
      </c>
      <c r="J1239" s="46">
        <v>0</v>
      </c>
      <c r="K1239" s="46">
        <v>0</v>
      </c>
      <c r="L1239" s="46">
        <v>0</v>
      </c>
      <c r="M1239" s="46">
        <v>5030072.08</v>
      </c>
      <c r="N1239" s="46">
        <v>5030072.08</v>
      </c>
      <c r="O1239" s="46">
        <v>3069927.92</v>
      </c>
      <c r="P1239" s="78">
        <f t="shared" si="40"/>
        <v>0.62099655308641977</v>
      </c>
      <c r="Q1239" s="61"/>
      <c r="R1239" s="61"/>
      <c r="S1239" s="62"/>
      <c r="T1239" s="62"/>
      <c r="U1239" s="62"/>
      <c r="V1239" s="62"/>
      <c r="W1239" s="62"/>
      <c r="X1239" s="63"/>
    </row>
    <row r="1240" spans="1:24" ht="14.4" x14ac:dyDescent="0.2">
      <c r="A1240" s="47" t="s">
        <v>713</v>
      </c>
      <c r="B1240" s="47" t="s">
        <v>714</v>
      </c>
      <c r="C1240" s="74" t="str">
        <f t="shared" si="39"/>
        <v>21375803 TEATRO NACIONAL</v>
      </c>
      <c r="D1240" s="47" t="s">
        <v>685</v>
      </c>
      <c r="E1240" s="47" t="s">
        <v>226</v>
      </c>
      <c r="F1240" s="47" t="s">
        <v>227</v>
      </c>
      <c r="G1240" s="46">
        <v>600000</v>
      </c>
      <c r="H1240" s="46">
        <v>600000</v>
      </c>
      <c r="I1240" s="46">
        <v>600000</v>
      </c>
      <c r="J1240" s="46">
        <v>0</v>
      </c>
      <c r="K1240" s="46">
        <v>0</v>
      </c>
      <c r="L1240" s="46">
        <v>0</v>
      </c>
      <c r="M1240" s="46">
        <v>363392.88</v>
      </c>
      <c r="N1240" s="46">
        <v>363392.88</v>
      </c>
      <c r="O1240" s="46">
        <v>236607.12</v>
      </c>
      <c r="P1240" s="78">
        <f t="shared" si="40"/>
        <v>0.60565480000000005</v>
      </c>
      <c r="Q1240" s="61"/>
      <c r="R1240" s="61"/>
      <c r="S1240" s="62"/>
      <c r="T1240" s="62"/>
      <c r="U1240" s="62"/>
      <c r="V1240" s="62"/>
      <c r="W1240" s="62"/>
      <c r="X1240" s="63"/>
    </row>
    <row r="1241" spans="1:24" ht="14.4" x14ac:dyDescent="0.2">
      <c r="A1241" s="47" t="s">
        <v>713</v>
      </c>
      <c r="B1241" s="47" t="s">
        <v>714</v>
      </c>
      <c r="C1241" s="74" t="str">
        <f t="shared" si="39"/>
        <v>21375803 TEATRO NACIONAL</v>
      </c>
      <c r="D1241" s="47" t="s">
        <v>685</v>
      </c>
      <c r="E1241" s="47" t="s">
        <v>228</v>
      </c>
      <c r="F1241" s="47" t="s">
        <v>229</v>
      </c>
      <c r="G1241" s="46">
        <v>7500000</v>
      </c>
      <c r="H1241" s="46">
        <v>7500000</v>
      </c>
      <c r="I1241" s="46">
        <v>7500000</v>
      </c>
      <c r="J1241" s="46">
        <v>0</v>
      </c>
      <c r="K1241" s="46">
        <v>0</v>
      </c>
      <c r="L1241" s="46">
        <v>0</v>
      </c>
      <c r="M1241" s="46">
        <v>4666679.2</v>
      </c>
      <c r="N1241" s="46">
        <v>4666679.2</v>
      </c>
      <c r="O1241" s="46">
        <v>2833320.8</v>
      </c>
      <c r="P1241" s="78">
        <f t="shared" si="40"/>
        <v>0.62222389333333339</v>
      </c>
      <c r="Q1241" s="61"/>
      <c r="R1241" s="61"/>
      <c r="S1241" s="62"/>
      <c r="T1241" s="62"/>
      <c r="U1241" s="62"/>
      <c r="V1241" s="62"/>
      <c r="W1241" s="62"/>
      <c r="X1241" s="63"/>
    </row>
    <row r="1242" spans="1:24" ht="14.4" x14ac:dyDescent="0.2">
      <c r="A1242" s="47" t="s">
        <v>713</v>
      </c>
      <c r="B1242" s="47" t="s">
        <v>714</v>
      </c>
      <c r="C1242" s="74" t="str">
        <f t="shared" si="39"/>
        <v>21375803 TEATRO NACIONAL</v>
      </c>
      <c r="D1242" s="47" t="s">
        <v>685</v>
      </c>
      <c r="E1242" s="47" t="s">
        <v>234</v>
      </c>
      <c r="F1242" s="47" t="s">
        <v>235</v>
      </c>
      <c r="G1242" s="46">
        <v>168000000</v>
      </c>
      <c r="H1242" s="46">
        <v>161100000</v>
      </c>
      <c r="I1242" s="46">
        <v>161100000</v>
      </c>
      <c r="J1242" s="46">
        <v>0</v>
      </c>
      <c r="K1242" s="46">
        <v>0</v>
      </c>
      <c r="L1242" s="46">
        <v>0</v>
      </c>
      <c r="M1242" s="46">
        <v>140415702.19</v>
      </c>
      <c r="N1242" s="46">
        <v>140415702.19</v>
      </c>
      <c r="O1242" s="46">
        <v>20684297.809999999</v>
      </c>
      <c r="P1242" s="78">
        <f t="shared" si="40"/>
        <v>0.87160584847920541</v>
      </c>
      <c r="Q1242" s="61"/>
      <c r="R1242" s="61"/>
      <c r="S1242" s="62"/>
      <c r="T1242" s="62"/>
      <c r="U1242" s="62"/>
      <c r="V1242" s="62"/>
      <c r="W1242" s="62"/>
      <c r="X1242" s="63"/>
    </row>
    <row r="1243" spans="1:24" ht="14.4" x14ac:dyDescent="0.2">
      <c r="A1243" s="47" t="s">
        <v>713</v>
      </c>
      <c r="B1243" s="47" t="s">
        <v>714</v>
      </c>
      <c r="C1243" s="74" t="str">
        <f t="shared" si="39"/>
        <v>21375803 TEATRO NACIONAL</v>
      </c>
      <c r="D1243" s="47" t="s">
        <v>685</v>
      </c>
      <c r="E1243" s="47" t="s">
        <v>236</v>
      </c>
      <c r="F1243" s="47" t="s">
        <v>237</v>
      </c>
      <c r="G1243" s="46">
        <v>168000000</v>
      </c>
      <c r="H1243" s="46">
        <v>161100000</v>
      </c>
      <c r="I1243" s="46">
        <v>161100000</v>
      </c>
      <c r="J1243" s="46">
        <v>0</v>
      </c>
      <c r="K1243" s="46">
        <v>0</v>
      </c>
      <c r="L1243" s="46">
        <v>0</v>
      </c>
      <c r="M1243" s="46">
        <v>140415702.19</v>
      </c>
      <c r="N1243" s="46">
        <v>140415702.19</v>
      </c>
      <c r="O1243" s="46">
        <v>20684297.809999999</v>
      </c>
      <c r="P1243" s="78">
        <f t="shared" si="40"/>
        <v>0.87160584847920541</v>
      </c>
      <c r="Q1243" s="61"/>
      <c r="R1243" s="61"/>
      <c r="S1243" s="62"/>
      <c r="T1243" s="62"/>
      <c r="U1243" s="62"/>
      <c r="V1243" s="62"/>
      <c r="W1243" s="62"/>
      <c r="X1243" s="63"/>
    </row>
    <row r="1244" spans="1:24" ht="14.4" x14ac:dyDescent="0.2">
      <c r="A1244" s="47" t="s">
        <v>713</v>
      </c>
      <c r="B1244" s="47" t="s">
        <v>714</v>
      </c>
      <c r="C1244" s="74" t="str">
        <f t="shared" si="39"/>
        <v>21375803 TEATRO NACIONAL</v>
      </c>
      <c r="D1244" s="47" t="s">
        <v>685</v>
      </c>
      <c r="E1244" s="47" t="s">
        <v>238</v>
      </c>
      <c r="F1244" s="47" t="s">
        <v>239</v>
      </c>
      <c r="G1244" s="46">
        <v>4900000</v>
      </c>
      <c r="H1244" s="46">
        <v>4900000</v>
      </c>
      <c r="I1244" s="46">
        <v>4900000</v>
      </c>
      <c r="J1244" s="46">
        <v>0</v>
      </c>
      <c r="K1244" s="46">
        <v>0</v>
      </c>
      <c r="L1244" s="46">
        <v>0</v>
      </c>
      <c r="M1244" s="46">
        <v>4732742.58</v>
      </c>
      <c r="N1244" s="46">
        <v>4232742.58</v>
      </c>
      <c r="O1244" s="46">
        <v>167257.42000000001</v>
      </c>
      <c r="P1244" s="78">
        <f t="shared" si="40"/>
        <v>0.96586583265306125</v>
      </c>
      <c r="Q1244" s="61"/>
      <c r="R1244" s="61"/>
      <c r="S1244" s="62"/>
      <c r="T1244" s="62"/>
      <c r="U1244" s="62"/>
      <c r="V1244" s="62"/>
      <c r="W1244" s="62"/>
      <c r="X1244" s="63"/>
    </row>
    <row r="1245" spans="1:24" ht="14.4" x14ac:dyDescent="0.2">
      <c r="A1245" s="47" t="s">
        <v>713</v>
      </c>
      <c r="B1245" s="47" t="s">
        <v>714</v>
      </c>
      <c r="C1245" s="74" t="str">
        <f t="shared" si="39"/>
        <v>21375803 TEATRO NACIONAL</v>
      </c>
      <c r="D1245" s="47" t="s">
        <v>685</v>
      </c>
      <c r="E1245" s="47" t="s">
        <v>240</v>
      </c>
      <c r="F1245" s="47" t="s">
        <v>241</v>
      </c>
      <c r="G1245" s="46">
        <v>2900000</v>
      </c>
      <c r="H1245" s="46">
        <v>2900000</v>
      </c>
      <c r="I1245" s="46">
        <v>2900000</v>
      </c>
      <c r="J1245" s="46">
        <v>0</v>
      </c>
      <c r="K1245" s="46">
        <v>0</v>
      </c>
      <c r="L1245" s="46">
        <v>0</v>
      </c>
      <c r="M1245" s="46">
        <v>2742054.58</v>
      </c>
      <c r="N1245" s="46">
        <v>2742054.58</v>
      </c>
      <c r="O1245" s="46">
        <v>157945.42000000001</v>
      </c>
      <c r="P1245" s="78">
        <f t="shared" si="40"/>
        <v>0.94553606206896557</v>
      </c>
      <c r="Q1245" s="61"/>
      <c r="R1245" s="61"/>
      <c r="S1245" s="62"/>
      <c r="T1245" s="62"/>
      <c r="U1245" s="62"/>
      <c r="V1245" s="62"/>
      <c r="W1245" s="62"/>
      <c r="X1245" s="63"/>
    </row>
    <row r="1246" spans="1:24" ht="14.4" x14ac:dyDescent="0.2">
      <c r="A1246" s="47" t="s">
        <v>713</v>
      </c>
      <c r="B1246" s="47" t="s">
        <v>714</v>
      </c>
      <c r="C1246" s="74" t="str">
        <f t="shared" si="39"/>
        <v>21375803 TEATRO NACIONAL</v>
      </c>
      <c r="D1246" s="47" t="s">
        <v>685</v>
      </c>
      <c r="E1246" s="47" t="s">
        <v>242</v>
      </c>
      <c r="F1246" s="47" t="s">
        <v>243</v>
      </c>
      <c r="G1246" s="46">
        <v>2000000</v>
      </c>
      <c r="H1246" s="46">
        <v>2000000</v>
      </c>
      <c r="I1246" s="46">
        <v>2000000</v>
      </c>
      <c r="J1246" s="46">
        <v>0</v>
      </c>
      <c r="K1246" s="46">
        <v>0</v>
      </c>
      <c r="L1246" s="46">
        <v>0</v>
      </c>
      <c r="M1246" s="46">
        <v>1990688</v>
      </c>
      <c r="N1246" s="46">
        <v>1490688</v>
      </c>
      <c r="O1246" s="46">
        <v>9312</v>
      </c>
      <c r="P1246" s="78">
        <f t="shared" si="40"/>
        <v>0.99534400000000001</v>
      </c>
      <c r="Q1246" s="61"/>
      <c r="R1246" s="61"/>
      <c r="S1246" s="62"/>
      <c r="T1246" s="62"/>
      <c r="U1246" s="62"/>
      <c r="V1246" s="62"/>
      <c r="W1246" s="62"/>
      <c r="X1246" s="63"/>
    </row>
    <row r="1247" spans="1:24" ht="14.4" x14ac:dyDescent="0.2">
      <c r="A1247" s="47" t="s">
        <v>713</v>
      </c>
      <c r="B1247" s="47" t="s">
        <v>714</v>
      </c>
      <c r="C1247" s="74" t="str">
        <f t="shared" si="39"/>
        <v>21375803 TEATRO NACIONAL</v>
      </c>
      <c r="D1247" s="47" t="s">
        <v>685</v>
      </c>
      <c r="E1247" s="47" t="s">
        <v>246</v>
      </c>
      <c r="F1247" s="47" t="s">
        <v>247</v>
      </c>
      <c r="G1247" s="46">
        <v>106375251</v>
      </c>
      <c r="H1247" s="46">
        <v>111375251</v>
      </c>
      <c r="I1247" s="46">
        <v>111375251</v>
      </c>
      <c r="J1247" s="46">
        <v>0</v>
      </c>
      <c r="K1247" s="46">
        <v>0</v>
      </c>
      <c r="L1247" s="46">
        <v>0</v>
      </c>
      <c r="M1247" s="46">
        <v>88799361.670000002</v>
      </c>
      <c r="N1247" s="46">
        <v>85394220.030000001</v>
      </c>
      <c r="O1247" s="46">
        <v>22575889.329999998</v>
      </c>
      <c r="P1247" s="78">
        <f t="shared" si="40"/>
        <v>0.79729886911770009</v>
      </c>
      <c r="Q1247" s="61"/>
      <c r="R1247" s="61"/>
      <c r="S1247" s="62"/>
      <c r="T1247" s="62"/>
      <c r="U1247" s="62"/>
      <c r="V1247" s="62"/>
      <c r="W1247" s="62"/>
      <c r="X1247" s="63"/>
    </row>
    <row r="1248" spans="1:24" ht="14.4" x14ac:dyDescent="0.2">
      <c r="A1248" s="47" t="s">
        <v>713</v>
      </c>
      <c r="B1248" s="47" t="s">
        <v>714</v>
      </c>
      <c r="C1248" s="74" t="str">
        <f t="shared" si="39"/>
        <v>21375803 TEATRO NACIONAL</v>
      </c>
      <c r="D1248" s="47" t="s">
        <v>685</v>
      </c>
      <c r="E1248" s="47" t="s">
        <v>248</v>
      </c>
      <c r="F1248" s="47" t="s">
        <v>249</v>
      </c>
      <c r="G1248" s="46">
        <v>28496400</v>
      </c>
      <c r="H1248" s="46">
        <v>28496400</v>
      </c>
      <c r="I1248" s="46">
        <v>28496400</v>
      </c>
      <c r="J1248" s="46">
        <v>0</v>
      </c>
      <c r="K1248" s="46">
        <v>0</v>
      </c>
      <c r="L1248" s="46">
        <v>0</v>
      </c>
      <c r="M1248" s="46">
        <v>10880010.25</v>
      </c>
      <c r="N1248" s="46">
        <v>8623959.7799999993</v>
      </c>
      <c r="O1248" s="46">
        <v>17616389.75</v>
      </c>
      <c r="P1248" s="78">
        <f t="shared" si="40"/>
        <v>0.3818029733580382</v>
      </c>
      <c r="Q1248" s="61"/>
      <c r="R1248" s="61"/>
      <c r="S1248" s="62"/>
      <c r="T1248" s="62"/>
      <c r="U1248" s="62"/>
      <c r="V1248" s="62"/>
      <c r="W1248" s="62"/>
      <c r="X1248" s="63"/>
    </row>
    <row r="1249" spans="1:24" ht="14.4" x14ac:dyDescent="0.2">
      <c r="A1249" s="47" t="s">
        <v>713</v>
      </c>
      <c r="B1249" s="47" t="s">
        <v>714</v>
      </c>
      <c r="C1249" s="74" t="str">
        <f t="shared" si="39"/>
        <v>21375803 TEATRO NACIONAL</v>
      </c>
      <c r="D1249" s="47" t="s">
        <v>685</v>
      </c>
      <c r="E1249" s="47" t="s">
        <v>252</v>
      </c>
      <c r="F1249" s="47" t="s">
        <v>253</v>
      </c>
      <c r="G1249" s="46">
        <v>9060000</v>
      </c>
      <c r="H1249" s="46">
        <v>5210000</v>
      </c>
      <c r="I1249" s="46">
        <v>5210000</v>
      </c>
      <c r="J1249" s="46">
        <v>0</v>
      </c>
      <c r="K1249" s="46">
        <v>0</v>
      </c>
      <c r="L1249" s="46">
        <v>0</v>
      </c>
      <c r="M1249" s="46">
        <v>5182152.4000000004</v>
      </c>
      <c r="N1249" s="46">
        <v>4735983.2699999996</v>
      </c>
      <c r="O1249" s="46">
        <v>27847.599999999999</v>
      </c>
      <c r="P1249" s="78">
        <f t="shared" si="40"/>
        <v>0.99465497120921309</v>
      </c>
      <c r="Q1249" s="61"/>
      <c r="R1249" s="61"/>
      <c r="S1249" s="62"/>
      <c r="T1249" s="62"/>
      <c r="U1249" s="62"/>
      <c r="V1249" s="62"/>
      <c r="W1249" s="62"/>
      <c r="X1249" s="63"/>
    </row>
    <row r="1250" spans="1:24" ht="14.4" x14ac:dyDescent="0.2">
      <c r="A1250" s="47" t="s">
        <v>713</v>
      </c>
      <c r="B1250" s="47" t="s">
        <v>714</v>
      </c>
      <c r="C1250" s="74" t="str">
        <f t="shared" si="39"/>
        <v>21375803 TEATRO NACIONAL</v>
      </c>
      <c r="D1250" s="47" t="s">
        <v>685</v>
      </c>
      <c r="E1250" s="47" t="s">
        <v>254</v>
      </c>
      <c r="F1250" s="47" t="s">
        <v>255</v>
      </c>
      <c r="G1250" s="46">
        <v>8000000</v>
      </c>
      <c r="H1250" s="46">
        <v>4000000</v>
      </c>
      <c r="I1250" s="46">
        <v>4000000</v>
      </c>
      <c r="J1250" s="46">
        <v>0</v>
      </c>
      <c r="K1250" s="46">
        <v>0</v>
      </c>
      <c r="L1250" s="46">
        <v>0</v>
      </c>
      <c r="M1250" s="46">
        <v>3868176.45</v>
      </c>
      <c r="N1250" s="46">
        <v>3854936.45</v>
      </c>
      <c r="O1250" s="46">
        <v>131823.54999999999</v>
      </c>
      <c r="P1250" s="78">
        <f t="shared" si="40"/>
        <v>0.9670441125</v>
      </c>
      <c r="Q1250" s="61"/>
      <c r="R1250" s="61"/>
      <c r="S1250" s="62"/>
      <c r="T1250" s="62"/>
      <c r="U1250" s="62"/>
      <c r="V1250" s="62"/>
      <c r="W1250" s="62"/>
      <c r="X1250" s="63"/>
    </row>
    <row r="1251" spans="1:24" ht="14.4" x14ac:dyDescent="0.2">
      <c r="A1251" s="47" t="s">
        <v>713</v>
      </c>
      <c r="B1251" s="47" t="s">
        <v>714</v>
      </c>
      <c r="C1251" s="74" t="str">
        <f t="shared" si="39"/>
        <v>21375803 TEATRO NACIONAL</v>
      </c>
      <c r="D1251" s="47" t="s">
        <v>685</v>
      </c>
      <c r="E1251" s="47" t="s">
        <v>256</v>
      </c>
      <c r="F1251" s="47" t="s">
        <v>257</v>
      </c>
      <c r="G1251" s="46">
        <v>20799180</v>
      </c>
      <c r="H1251" s="46">
        <v>19349180</v>
      </c>
      <c r="I1251" s="46">
        <v>19349180</v>
      </c>
      <c r="J1251" s="46">
        <v>0</v>
      </c>
      <c r="K1251" s="46">
        <v>0</v>
      </c>
      <c r="L1251" s="46">
        <v>0</v>
      </c>
      <c r="M1251" s="46">
        <v>18567273.850000001</v>
      </c>
      <c r="N1251" s="46">
        <v>18347244.030000001</v>
      </c>
      <c r="O1251" s="46">
        <v>781906.15</v>
      </c>
      <c r="P1251" s="78">
        <f t="shared" si="40"/>
        <v>0.95958970095890372</v>
      </c>
      <c r="Q1251" s="61"/>
      <c r="R1251" s="61"/>
      <c r="S1251" s="62"/>
      <c r="T1251" s="62"/>
      <c r="U1251" s="62"/>
      <c r="V1251" s="62"/>
      <c r="W1251" s="62"/>
      <c r="X1251" s="63"/>
    </row>
    <row r="1252" spans="1:24" ht="14.4" x14ac:dyDescent="0.2">
      <c r="A1252" s="47" t="s">
        <v>713</v>
      </c>
      <c r="B1252" s="47" t="s">
        <v>714</v>
      </c>
      <c r="C1252" s="74" t="str">
        <f t="shared" si="39"/>
        <v>21375803 TEATRO NACIONAL</v>
      </c>
      <c r="D1252" s="47" t="s">
        <v>685</v>
      </c>
      <c r="E1252" s="47" t="s">
        <v>258</v>
      </c>
      <c r="F1252" s="47" t="s">
        <v>259</v>
      </c>
      <c r="G1252" s="46">
        <v>13068690</v>
      </c>
      <c r="H1252" s="46">
        <v>11068690</v>
      </c>
      <c r="I1252" s="46">
        <v>11068690</v>
      </c>
      <c r="J1252" s="46">
        <v>0</v>
      </c>
      <c r="K1252" s="46">
        <v>0</v>
      </c>
      <c r="L1252" s="46">
        <v>0</v>
      </c>
      <c r="M1252" s="46">
        <v>9753494.5999999996</v>
      </c>
      <c r="N1252" s="46">
        <v>9632048.1300000008</v>
      </c>
      <c r="O1252" s="46">
        <v>1315195.3999999999</v>
      </c>
      <c r="P1252" s="78">
        <f t="shared" si="40"/>
        <v>0.88117876641228543</v>
      </c>
      <c r="Q1252" s="61"/>
      <c r="R1252" s="61"/>
      <c r="S1252" s="62"/>
      <c r="T1252" s="62"/>
      <c r="U1252" s="62"/>
      <c r="V1252" s="62"/>
      <c r="W1252" s="62"/>
      <c r="X1252" s="63"/>
    </row>
    <row r="1253" spans="1:24" ht="14.4" x14ac:dyDescent="0.2">
      <c r="A1253" s="47" t="s">
        <v>713</v>
      </c>
      <c r="B1253" s="47" t="s">
        <v>714</v>
      </c>
      <c r="C1253" s="74" t="str">
        <f t="shared" si="39"/>
        <v>21375803 TEATRO NACIONAL</v>
      </c>
      <c r="D1253" s="47" t="s">
        <v>685</v>
      </c>
      <c r="E1253" s="47" t="s">
        <v>260</v>
      </c>
      <c r="F1253" s="47" t="s">
        <v>261</v>
      </c>
      <c r="G1253" s="46">
        <v>8550981</v>
      </c>
      <c r="H1253" s="46">
        <v>8550981</v>
      </c>
      <c r="I1253" s="46">
        <v>8550981</v>
      </c>
      <c r="J1253" s="46">
        <v>0</v>
      </c>
      <c r="K1253" s="46">
        <v>0</v>
      </c>
      <c r="L1253" s="46">
        <v>0</v>
      </c>
      <c r="M1253" s="46">
        <v>6879678.4400000004</v>
      </c>
      <c r="N1253" s="46">
        <v>6810970.9199999999</v>
      </c>
      <c r="O1253" s="46">
        <v>1671302.56</v>
      </c>
      <c r="P1253" s="78">
        <f t="shared" si="40"/>
        <v>0.80454844186883356</v>
      </c>
      <c r="Q1253" s="61"/>
      <c r="R1253" s="61"/>
      <c r="S1253" s="62"/>
      <c r="T1253" s="62"/>
      <c r="U1253" s="62"/>
      <c r="V1253" s="62"/>
      <c r="W1253" s="62"/>
      <c r="X1253" s="63"/>
    </row>
    <row r="1254" spans="1:24" ht="14.4" x14ac:dyDescent="0.2">
      <c r="A1254" s="47" t="s">
        <v>713</v>
      </c>
      <c r="B1254" s="47" t="s">
        <v>714</v>
      </c>
      <c r="C1254" s="74" t="str">
        <f t="shared" si="39"/>
        <v>21375803 TEATRO NACIONAL</v>
      </c>
      <c r="D1254" s="47" t="s">
        <v>685</v>
      </c>
      <c r="E1254" s="47" t="s">
        <v>262</v>
      </c>
      <c r="F1254" s="47" t="s">
        <v>263</v>
      </c>
      <c r="G1254" s="46">
        <v>18400000</v>
      </c>
      <c r="H1254" s="46">
        <v>34700000</v>
      </c>
      <c r="I1254" s="46">
        <v>34700000</v>
      </c>
      <c r="J1254" s="46">
        <v>0</v>
      </c>
      <c r="K1254" s="46">
        <v>0</v>
      </c>
      <c r="L1254" s="46">
        <v>0</v>
      </c>
      <c r="M1254" s="46">
        <v>33668575.68</v>
      </c>
      <c r="N1254" s="46">
        <v>33389077.449999999</v>
      </c>
      <c r="O1254" s="46">
        <v>1031424.32</v>
      </c>
      <c r="P1254" s="78">
        <f t="shared" si="40"/>
        <v>0.97027595619596541</v>
      </c>
      <c r="Q1254" s="61"/>
      <c r="R1254" s="61"/>
      <c r="S1254" s="62"/>
      <c r="T1254" s="62"/>
      <c r="U1254" s="62"/>
      <c r="V1254" s="62"/>
      <c r="W1254" s="62"/>
      <c r="X1254" s="63"/>
    </row>
    <row r="1255" spans="1:24" ht="14.4" x14ac:dyDescent="0.2">
      <c r="A1255" s="47" t="s">
        <v>713</v>
      </c>
      <c r="B1255" s="47" t="s">
        <v>714</v>
      </c>
      <c r="C1255" s="74" t="str">
        <f t="shared" si="39"/>
        <v>21375803 TEATRO NACIONAL</v>
      </c>
      <c r="D1255" s="47" t="s">
        <v>685</v>
      </c>
      <c r="E1255" s="47" t="s">
        <v>278</v>
      </c>
      <c r="F1255" s="47" t="s">
        <v>279</v>
      </c>
      <c r="G1255" s="46">
        <v>140915053</v>
      </c>
      <c r="H1255" s="46">
        <v>140915053</v>
      </c>
      <c r="I1255" s="46">
        <v>140915053</v>
      </c>
      <c r="J1255" s="46">
        <v>0</v>
      </c>
      <c r="K1255" s="46">
        <v>0</v>
      </c>
      <c r="L1255" s="46">
        <v>0</v>
      </c>
      <c r="M1255" s="46">
        <v>104439407.75</v>
      </c>
      <c r="N1255" s="46">
        <v>98117821.159999996</v>
      </c>
      <c r="O1255" s="46">
        <v>36475645.25</v>
      </c>
      <c r="P1255" s="78">
        <f t="shared" si="40"/>
        <v>0.74115153439285153</v>
      </c>
      <c r="Q1255" s="61"/>
      <c r="R1255" s="61"/>
      <c r="S1255" s="62"/>
      <c r="T1255" s="62"/>
      <c r="U1255" s="62"/>
      <c r="V1255" s="62"/>
      <c r="W1255" s="62"/>
      <c r="X1255" s="63"/>
    </row>
    <row r="1256" spans="1:24" ht="14.4" x14ac:dyDescent="0.2">
      <c r="A1256" s="47" t="s">
        <v>713</v>
      </c>
      <c r="B1256" s="47" t="s">
        <v>714</v>
      </c>
      <c r="C1256" s="74" t="str">
        <f t="shared" si="39"/>
        <v>21375803 TEATRO NACIONAL</v>
      </c>
      <c r="D1256" s="47" t="s">
        <v>685</v>
      </c>
      <c r="E1256" s="47" t="s">
        <v>280</v>
      </c>
      <c r="F1256" s="47" t="s">
        <v>281</v>
      </c>
      <c r="G1256" s="46">
        <v>36039874</v>
      </c>
      <c r="H1256" s="46">
        <v>23450000</v>
      </c>
      <c r="I1256" s="46">
        <v>23450000</v>
      </c>
      <c r="J1256" s="46">
        <v>0</v>
      </c>
      <c r="K1256" s="46">
        <v>0</v>
      </c>
      <c r="L1256" s="46">
        <v>0</v>
      </c>
      <c r="M1256" s="46">
        <v>15420655.960000001</v>
      </c>
      <c r="N1256" s="46">
        <v>15269348.060000001</v>
      </c>
      <c r="O1256" s="46">
        <v>8029344.04</v>
      </c>
      <c r="P1256" s="78">
        <f t="shared" si="40"/>
        <v>0.65759726908315563</v>
      </c>
      <c r="Q1256" s="61"/>
      <c r="R1256" s="61"/>
      <c r="S1256" s="62"/>
      <c r="T1256" s="62"/>
      <c r="U1256" s="62"/>
      <c r="V1256" s="62"/>
      <c r="W1256" s="62"/>
      <c r="X1256" s="63"/>
    </row>
    <row r="1257" spans="1:24" ht="14.4" x14ac:dyDescent="0.2">
      <c r="A1257" s="47" t="s">
        <v>713</v>
      </c>
      <c r="B1257" s="47" t="s">
        <v>714</v>
      </c>
      <c r="C1257" s="74" t="str">
        <f t="shared" si="39"/>
        <v>21375803 TEATRO NACIONAL</v>
      </c>
      <c r="D1257" s="47" t="s">
        <v>685</v>
      </c>
      <c r="E1257" s="47" t="s">
        <v>282</v>
      </c>
      <c r="F1257" s="47" t="s">
        <v>283</v>
      </c>
      <c r="G1257" s="46">
        <v>3750000</v>
      </c>
      <c r="H1257" s="46">
        <v>3750000</v>
      </c>
      <c r="I1257" s="46">
        <v>3750000</v>
      </c>
      <c r="J1257" s="46">
        <v>0</v>
      </c>
      <c r="K1257" s="46">
        <v>0</v>
      </c>
      <c r="L1257" s="46">
        <v>0</v>
      </c>
      <c r="M1257" s="46">
        <v>2200288.4900000002</v>
      </c>
      <c r="N1257" s="46">
        <v>2194911.11</v>
      </c>
      <c r="O1257" s="46">
        <v>1549711.51</v>
      </c>
      <c r="P1257" s="78">
        <f t="shared" si="40"/>
        <v>0.58674359733333337</v>
      </c>
      <c r="Q1257" s="61"/>
      <c r="R1257" s="61"/>
      <c r="S1257" s="62"/>
      <c r="T1257" s="62"/>
      <c r="U1257" s="62"/>
      <c r="V1257" s="62"/>
      <c r="W1257" s="62"/>
      <c r="X1257" s="63"/>
    </row>
    <row r="1258" spans="1:24" ht="14.4" x14ac:dyDescent="0.2">
      <c r="A1258" s="47" t="s">
        <v>713</v>
      </c>
      <c r="B1258" s="47" t="s">
        <v>714</v>
      </c>
      <c r="C1258" s="74" t="str">
        <f t="shared" si="39"/>
        <v>21375803 TEATRO NACIONAL</v>
      </c>
      <c r="D1258" s="47" t="s">
        <v>685</v>
      </c>
      <c r="E1258" s="47" t="s">
        <v>286</v>
      </c>
      <c r="F1258" s="47" t="s">
        <v>287</v>
      </c>
      <c r="G1258" s="46">
        <v>24789874</v>
      </c>
      <c r="H1258" s="46">
        <v>12200000</v>
      </c>
      <c r="I1258" s="46">
        <v>12200000</v>
      </c>
      <c r="J1258" s="46">
        <v>0</v>
      </c>
      <c r="K1258" s="46">
        <v>0</v>
      </c>
      <c r="L1258" s="46">
        <v>0</v>
      </c>
      <c r="M1258" s="46">
        <v>9833163.0899999999</v>
      </c>
      <c r="N1258" s="46">
        <v>9696169.4700000007</v>
      </c>
      <c r="O1258" s="46">
        <v>2366836.91</v>
      </c>
      <c r="P1258" s="78">
        <f t="shared" si="40"/>
        <v>0.80599697459016395</v>
      </c>
      <c r="Q1258" s="61"/>
      <c r="R1258" s="61"/>
      <c r="S1258" s="62"/>
      <c r="T1258" s="62"/>
      <c r="U1258" s="62"/>
      <c r="V1258" s="62"/>
      <c r="W1258" s="62"/>
      <c r="X1258" s="63"/>
    </row>
    <row r="1259" spans="1:24" ht="14.4" x14ac:dyDescent="0.2">
      <c r="A1259" s="47" t="s">
        <v>713</v>
      </c>
      <c r="B1259" s="47" t="s">
        <v>714</v>
      </c>
      <c r="C1259" s="74" t="str">
        <f t="shared" si="39"/>
        <v>21375803 TEATRO NACIONAL</v>
      </c>
      <c r="D1259" s="47" t="s">
        <v>685</v>
      </c>
      <c r="E1259" s="47" t="s">
        <v>288</v>
      </c>
      <c r="F1259" s="47" t="s">
        <v>289</v>
      </c>
      <c r="G1259" s="46">
        <v>7500000</v>
      </c>
      <c r="H1259" s="46">
        <v>7500000</v>
      </c>
      <c r="I1259" s="46">
        <v>7500000</v>
      </c>
      <c r="J1259" s="46">
        <v>0</v>
      </c>
      <c r="K1259" s="46">
        <v>0</v>
      </c>
      <c r="L1259" s="46">
        <v>0</v>
      </c>
      <c r="M1259" s="46">
        <v>3387204.38</v>
      </c>
      <c r="N1259" s="46">
        <v>3378267.48</v>
      </c>
      <c r="O1259" s="46">
        <v>4112795.62</v>
      </c>
      <c r="P1259" s="78">
        <f t="shared" si="40"/>
        <v>0.45162725066666665</v>
      </c>
      <c r="Q1259" s="61"/>
      <c r="R1259" s="61"/>
      <c r="S1259" s="62"/>
      <c r="T1259" s="62"/>
      <c r="U1259" s="62"/>
      <c r="V1259" s="62"/>
      <c r="W1259" s="62"/>
      <c r="X1259" s="63"/>
    </row>
    <row r="1260" spans="1:24" ht="14.4" x14ac:dyDescent="0.2">
      <c r="A1260" s="47" t="s">
        <v>713</v>
      </c>
      <c r="B1260" s="47" t="s">
        <v>714</v>
      </c>
      <c r="C1260" s="74" t="str">
        <f t="shared" si="39"/>
        <v>21375803 TEATRO NACIONAL</v>
      </c>
      <c r="D1260" s="47" t="s">
        <v>685</v>
      </c>
      <c r="E1260" s="47" t="s">
        <v>290</v>
      </c>
      <c r="F1260" s="47" t="s">
        <v>291</v>
      </c>
      <c r="G1260" s="46">
        <v>800000</v>
      </c>
      <c r="H1260" s="46">
        <v>800000</v>
      </c>
      <c r="I1260" s="46">
        <v>800000</v>
      </c>
      <c r="J1260" s="46">
        <v>0</v>
      </c>
      <c r="K1260" s="46">
        <v>0</v>
      </c>
      <c r="L1260" s="46">
        <v>0</v>
      </c>
      <c r="M1260" s="46">
        <v>743638.08</v>
      </c>
      <c r="N1260" s="46">
        <v>743638.08</v>
      </c>
      <c r="O1260" s="46">
        <v>56361.919999999998</v>
      </c>
      <c r="P1260" s="78">
        <f t="shared" si="40"/>
        <v>0.92954759999999992</v>
      </c>
      <c r="Q1260" s="61"/>
      <c r="R1260" s="61"/>
      <c r="S1260" s="62"/>
      <c r="T1260" s="62"/>
      <c r="U1260" s="62"/>
      <c r="V1260" s="62"/>
      <c r="W1260" s="62"/>
      <c r="X1260" s="63"/>
    </row>
    <row r="1261" spans="1:24" ht="14.4" x14ac:dyDescent="0.2">
      <c r="A1261" s="47" t="s">
        <v>713</v>
      </c>
      <c r="B1261" s="47" t="s">
        <v>714</v>
      </c>
      <c r="C1261" s="74" t="str">
        <f t="shared" si="39"/>
        <v>21375803 TEATRO NACIONAL</v>
      </c>
      <c r="D1261" s="47" t="s">
        <v>685</v>
      </c>
      <c r="E1261" s="47" t="s">
        <v>292</v>
      </c>
      <c r="F1261" s="47" t="s">
        <v>293</v>
      </c>
      <c r="G1261" s="46">
        <v>800000</v>
      </c>
      <c r="H1261" s="46">
        <v>800000</v>
      </c>
      <c r="I1261" s="46">
        <v>800000</v>
      </c>
      <c r="J1261" s="46">
        <v>0</v>
      </c>
      <c r="K1261" s="46">
        <v>0</v>
      </c>
      <c r="L1261" s="46">
        <v>0</v>
      </c>
      <c r="M1261" s="46">
        <v>743638.08</v>
      </c>
      <c r="N1261" s="46">
        <v>743638.08</v>
      </c>
      <c r="O1261" s="46">
        <v>56361.919999999998</v>
      </c>
      <c r="P1261" s="78">
        <f t="shared" si="40"/>
        <v>0.92954759999999992</v>
      </c>
      <c r="Q1261" s="61"/>
      <c r="R1261" s="61"/>
      <c r="S1261" s="62"/>
      <c r="T1261" s="62"/>
      <c r="U1261" s="62"/>
      <c r="V1261" s="62"/>
      <c r="W1261" s="62"/>
      <c r="X1261" s="63"/>
    </row>
    <row r="1262" spans="1:24" ht="14.4" x14ac:dyDescent="0.2">
      <c r="A1262" s="47" t="s">
        <v>713</v>
      </c>
      <c r="B1262" s="47" t="s">
        <v>714</v>
      </c>
      <c r="C1262" s="74" t="str">
        <f t="shared" si="39"/>
        <v>21375803 TEATRO NACIONAL</v>
      </c>
      <c r="D1262" s="47" t="s">
        <v>685</v>
      </c>
      <c r="E1262" s="47" t="s">
        <v>296</v>
      </c>
      <c r="F1262" s="47" t="s">
        <v>297</v>
      </c>
      <c r="G1262" s="46">
        <v>37765941</v>
      </c>
      <c r="H1262" s="46">
        <v>51155815</v>
      </c>
      <c r="I1262" s="46">
        <v>51155815</v>
      </c>
      <c r="J1262" s="46">
        <v>0</v>
      </c>
      <c r="K1262" s="46">
        <v>0</v>
      </c>
      <c r="L1262" s="46">
        <v>0</v>
      </c>
      <c r="M1262" s="46">
        <v>44316515.039999999</v>
      </c>
      <c r="N1262" s="46">
        <v>43039337.630000003</v>
      </c>
      <c r="O1262" s="46">
        <v>6839299.96</v>
      </c>
      <c r="P1262" s="78">
        <f t="shared" si="40"/>
        <v>0.8663045450453678</v>
      </c>
      <c r="Q1262" s="61"/>
      <c r="R1262" s="61"/>
      <c r="S1262" s="62"/>
      <c r="T1262" s="62"/>
      <c r="U1262" s="62"/>
      <c r="V1262" s="62"/>
      <c r="W1262" s="62"/>
      <c r="X1262" s="63"/>
    </row>
    <row r="1263" spans="1:24" ht="14.4" x14ac:dyDescent="0.2">
      <c r="A1263" s="47" t="s">
        <v>713</v>
      </c>
      <c r="B1263" s="47" t="s">
        <v>714</v>
      </c>
      <c r="C1263" s="74" t="str">
        <f t="shared" si="39"/>
        <v>21375803 TEATRO NACIONAL</v>
      </c>
      <c r="D1263" s="47" t="s">
        <v>685</v>
      </c>
      <c r="E1263" s="47" t="s">
        <v>298</v>
      </c>
      <c r="F1263" s="47" t="s">
        <v>299</v>
      </c>
      <c r="G1263" s="46">
        <v>8770786</v>
      </c>
      <c r="H1263" s="46">
        <v>12270786</v>
      </c>
      <c r="I1263" s="46">
        <v>12270786</v>
      </c>
      <c r="J1263" s="46">
        <v>0</v>
      </c>
      <c r="K1263" s="46">
        <v>0</v>
      </c>
      <c r="L1263" s="46">
        <v>0</v>
      </c>
      <c r="M1263" s="46">
        <v>10790486.93</v>
      </c>
      <c r="N1263" s="46">
        <v>10677794.77</v>
      </c>
      <c r="O1263" s="46">
        <v>1480299.07</v>
      </c>
      <c r="P1263" s="78">
        <f t="shared" si="40"/>
        <v>0.87936395679950741</v>
      </c>
      <c r="Q1263" s="61"/>
      <c r="R1263" s="61"/>
      <c r="S1263" s="62"/>
      <c r="T1263" s="62"/>
      <c r="U1263" s="62"/>
      <c r="V1263" s="62"/>
      <c r="W1263" s="62"/>
      <c r="X1263" s="63"/>
    </row>
    <row r="1264" spans="1:24" ht="14.4" x14ac:dyDescent="0.2">
      <c r="A1264" s="47" t="s">
        <v>713</v>
      </c>
      <c r="B1264" s="47" t="s">
        <v>714</v>
      </c>
      <c r="C1264" s="74" t="str">
        <f t="shared" si="39"/>
        <v>21375803 TEATRO NACIONAL</v>
      </c>
      <c r="D1264" s="47" t="s">
        <v>685</v>
      </c>
      <c r="E1264" s="47" t="s">
        <v>300</v>
      </c>
      <c r="F1264" s="47" t="s">
        <v>301</v>
      </c>
      <c r="G1264" s="46">
        <v>1000000</v>
      </c>
      <c r="H1264" s="46">
        <v>1000000</v>
      </c>
      <c r="I1264" s="46">
        <v>1000000</v>
      </c>
      <c r="J1264" s="46">
        <v>0</v>
      </c>
      <c r="K1264" s="46">
        <v>0</v>
      </c>
      <c r="L1264" s="46">
        <v>0</v>
      </c>
      <c r="M1264" s="46">
        <v>190009.5</v>
      </c>
      <c r="N1264" s="46">
        <v>186646.5</v>
      </c>
      <c r="O1264" s="46">
        <v>809990.5</v>
      </c>
      <c r="P1264" s="78">
        <f t="shared" si="40"/>
        <v>0.1900095</v>
      </c>
      <c r="Q1264" s="61"/>
      <c r="R1264" s="61"/>
      <c r="S1264" s="62"/>
      <c r="T1264" s="62"/>
      <c r="U1264" s="62"/>
      <c r="V1264" s="62"/>
      <c r="W1264" s="62"/>
      <c r="X1264" s="63"/>
    </row>
    <row r="1265" spans="1:24" ht="14.4" x14ac:dyDescent="0.2">
      <c r="A1265" s="47" t="s">
        <v>713</v>
      </c>
      <c r="B1265" s="47" t="s">
        <v>714</v>
      </c>
      <c r="C1265" s="74" t="str">
        <f t="shared" si="39"/>
        <v>21375803 TEATRO NACIONAL</v>
      </c>
      <c r="D1265" s="47" t="s">
        <v>685</v>
      </c>
      <c r="E1265" s="47" t="s">
        <v>302</v>
      </c>
      <c r="F1265" s="47" t="s">
        <v>303</v>
      </c>
      <c r="G1265" s="46">
        <v>2500000</v>
      </c>
      <c r="H1265" s="46">
        <v>2500000</v>
      </c>
      <c r="I1265" s="46">
        <v>2500000</v>
      </c>
      <c r="J1265" s="46">
        <v>0</v>
      </c>
      <c r="K1265" s="46">
        <v>0</v>
      </c>
      <c r="L1265" s="46">
        <v>0</v>
      </c>
      <c r="M1265" s="46">
        <v>2490193.4300000002</v>
      </c>
      <c r="N1265" s="46">
        <v>2490193.4300000002</v>
      </c>
      <c r="O1265" s="46">
        <v>9806.57</v>
      </c>
      <c r="P1265" s="78">
        <f t="shared" si="40"/>
        <v>0.99607737200000002</v>
      </c>
      <c r="Q1265" s="61"/>
      <c r="R1265" s="61"/>
      <c r="S1265" s="62"/>
      <c r="T1265" s="62"/>
      <c r="U1265" s="62"/>
      <c r="V1265" s="62"/>
      <c r="W1265" s="62"/>
      <c r="X1265" s="63"/>
    </row>
    <row r="1266" spans="1:24" ht="14.4" x14ac:dyDescent="0.2">
      <c r="A1266" s="47" t="s">
        <v>713</v>
      </c>
      <c r="B1266" s="47" t="s">
        <v>714</v>
      </c>
      <c r="C1266" s="74" t="str">
        <f t="shared" si="39"/>
        <v>21375803 TEATRO NACIONAL</v>
      </c>
      <c r="D1266" s="47" t="s">
        <v>685</v>
      </c>
      <c r="E1266" s="47" t="s">
        <v>304</v>
      </c>
      <c r="F1266" s="47" t="s">
        <v>305</v>
      </c>
      <c r="G1266" s="46">
        <v>16295155</v>
      </c>
      <c r="H1266" s="46">
        <v>26185029</v>
      </c>
      <c r="I1266" s="46">
        <v>26185029</v>
      </c>
      <c r="J1266" s="46">
        <v>0</v>
      </c>
      <c r="K1266" s="46">
        <v>0</v>
      </c>
      <c r="L1266" s="46">
        <v>0</v>
      </c>
      <c r="M1266" s="46">
        <v>24072429.41</v>
      </c>
      <c r="N1266" s="46">
        <v>23193273</v>
      </c>
      <c r="O1266" s="46">
        <v>2112599.59</v>
      </c>
      <c r="P1266" s="78">
        <f t="shared" si="40"/>
        <v>0.91932032651176365</v>
      </c>
      <c r="Q1266" s="61"/>
      <c r="R1266" s="61"/>
      <c r="S1266" s="62"/>
      <c r="T1266" s="62"/>
      <c r="U1266" s="62"/>
      <c r="V1266" s="62"/>
      <c r="W1266" s="62"/>
      <c r="X1266" s="63"/>
    </row>
    <row r="1267" spans="1:24" ht="14.4" x14ac:dyDescent="0.2">
      <c r="A1267" s="47" t="s">
        <v>713</v>
      </c>
      <c r="B1267" s="47" t="s">
        <v>714</v>
      </c>
      <c r="C1267" s="74" t="str">
        <f t="shared" si="39"/>
        <v>21375803 TEATRO NACIONAL</v>
      </c>
      <c r="D1267" s="47" t="s">
        <v>685</v>
      </c>
      <c r="E1267" s="47" t="s">
        <v>306</v>
      </c>
      <c r="F1267" s="47" t="s">
        <v>307</v>
      </c>
      <c r="G1267" s="46">
        <v>500000</v>
      </c>
      <c r="H1267" s="46">
        <v>500000</v>
      </c>
      <c r="I1267" s="46">
        <v>500000</v>
      </c>
      <c r="J1267" s="46">
        <v>0</v>
      </c>
      <c r="K1267" s="46">
        <v>0</v>
      </c>
      <c r="L1267" s="46">
        <v>0</v>
      </c>
      <c r="M1267" s="46">
        <v>0</v>
      </c>
      <c r="N1267" s="46">
        <v>0</v>
      </c>
      <c r="O1267" s="46">
        <v>500000</v>
      </c>
      <c r="P1267" s="78">
        <f t="shared" si="40"/>
        <v>0</v>
      </c>
      <c r="Q1267" s="61"/>
      <c r="R1267" s="61"/>
      <c r="S1267" s="62"/>
      <c r="T1267" s="62"/>
      <c r="U1267" s="62"/>
      <c r="V1267" s="62"/>
      <c r="W1267" s="62"/>
      <c r="X1267" s="63"/>
    </row>
    <row r="1268" spans="1:24" ht="14.4" x14ac:dyDescent="0.2">
      <c r="A1268" s="47" t="s">
        <v>713</v>
      </c>
      <c r="B1268" s="47" t="s">
        <v>714</v>
      </c>
      <c r="C1268" s="74" t="str">
        <f t="shared" si="39"/>
        <v>21375803 TEATRO NACIONAL</v>
      </c>
      <c r="D1268" s="47" t="s">
        <v>685</v>
      </c>
      <c r="E1268" s="47" t="s">
        <v>308</v>
      </c>
      <c r="F1268" s="47" t="s">
        <v>309</v>
      </c>
      <c r="G1268" s="46">
        <v>3000000</v>
      </c>
      <c r="H1268" s="46">
        <v>3000000</v>
      </c>
      <c r="I1268" s="46">
        <v>3000000</v>
      </c>
      <c r="J1268" s="46">
        <v>0</v>
      </c>
      <c r="K1268" s="46">
        <v>0</v>
      </c>
      <c r="L1268" s="46">
        <v>0</v>
      </c>
      <c r="M1268" s="46">
        <v>2164711.23</v>
      </c>
      <c r="N1268" s="46">
        <v>2147165.39</v>
      </c>
      <c r="O1268" s="46">
        <v>835288.77</v>
      </c>
      <c r="P1268" s="78">
        <f t="shared" si="40"/>
        <v>0.72157041</v>
      </c>
      <c r="Q1268" s="61"/>
      <c r="R1268" s="61"/>
      <c r="S1268" s="62"/>
      <c r="T1268" s="62"/>
      <c r="U1268" s="62"/>
      <c r="V1268" s="62"/>
      <c r="W1268" s="62"/>
      <c r="X1268" s="63"/>
    </row>
    <row r="1269" spans="1:24" ht="14.4" x14ac:dyDescent="0.2">
      <c r="A1269" s="47" t="s">
        <v>713</v>
      </c>
      <c r="B1269" s="47" t="s">
        <v>714</v>
      </c>
      <c r="C1269" s="74" t="str">
        <f t="shared" si="39"/>
        <v>21375803 TEATRO NACIONAL</v>
      </c>
      <c r="D1269" s="47" t="s">
        <v>685</v>
      </c>
      <c r="E1269" s="47" t="s">
        <v>310</v>
      </c>
      <c r="F1269" s="47" t="s">
        <v>311</v>
      </c>
      <c r="G1269" s="46">
        <v>5700000</v>
      </c>
      <c r="H1269" s="46">
        <v>5700000</v>
      </c>
      <c r="I1269" s="46">
        <v>5700000</v>
      </c>
      <c r="J1269" s="46">
        <v>0</v>
      </c>
      <c r="K1269" s="46">
        <v>0</v>
      </c>
      <c r="L1269" s="46">
        <v>0</v>
      </c>
      <c r="M1269" s="46">
        <v>4608684.54</v>
      </c>
      <c r="N1269" s="46">
        <v>4344264.54</v>
      </c>
      <c r="O1269" s="46">
        <v>1091315.46</v>
      </c>
      <c r="P1269" s="78">
        <f t="shared" si="40"/>
        <v>0.80854114736842109</v>
      </c>
      <c r="Q1269" s="61"/>
      <c r="R1269" s="61"/>
      <c r="S1269" s="62"/>
      <c r="T1269" s="62"/>
      <c r="U1269" s="62"/>
      <c r="V1269" s="62"/>
      <c r="W1269" s="62"/>
      <c r="X1269" s="63"/>
    </row>
    <row r="1270" spans="1:24" ht="14.4" x14ac:dyDescent="0.2">
      <c r="A1270" s="47" t="s">
        <v>713</v>
      </c>
      <c r="B1270" s="47" t="s">
        <v>714</v>
      </c>
      <c r="C1270" s="74" t="str">
        <f t="shared" si="39"/>
        <v>21375803 TEATRO NACIONAL</v>
      </c>
      <c r="D1270" s="47" t="s">
        <v>685</v>
      </c>
      <c r="E1270" s="47" t="s">
        <v>312</v>
      </c>
      <c r="F1270" s="47" t="s">
        <v>313</v>
      </c>
      <c r="G1270" s="46">
        <v>20444216</v>
      </c>
      <c r="H1270" s="46">
        <v>19644216</v>
      </c>
      <c r="I1270" s="46">
        <v>19644216</v>
      </c>
      <c r="J1270" s="46">
        <v>0</v>
      </c>
      <c r="K1270" s="46">
        <v>0</v>
      </c>
      <c r="L1270" s="46">
        <v>0</v>
      </c>
      <c r="M1270" s="46">
        <v>15520703.789999999</v>
      </c>
      <c r="N1270" s="46">
        <v>12996362.91</v>
      </c>
      <c r="O1270" s="46">
        <v>4123512.21</v>
      </c>
      <c r="P1270" s="78">
        <f t="shared" si="40"/>
        <v>0.79009026321030063</v>
      </c>
      <c r="Q1270" s="61"/>
      <c r="R1270" s="61"/>
      <c r="S1270" s="62"/>
      <c r="T1270" s="62"/>
      <c r="U1270" s="62"/>
      <c r="V1270" s="62"/>
      <c r="W1270" s="62"/>
      <c r="X1270" s="63"/>
    </row>
    <row r="1271" spans="1:24" ht="14.4" x14ac:dyDescent="0.2">
      <c r="A1271" s="47" t="s">
        <v>713</v>
      </c>
      <c r="B1271" s="47" t="s">
        <v>714</v>
      </c>
      <c r="C1271" s="74" t="str">
        <f t="shared" si="39"/>
        <v>21375803 TEATRO NACIONAL</v>
      </c>
      <c r="D1271" s="47" t="s">
        <v>685</v>
      </c>
      <c r="E1271" s="47" t="s">
        <v>314</v>
      </c>
      <c r="F1271" s="47" t="s">
        <v>315</v>
      </c>
      <c r="G1271" s="46">
        <v>3712000</v>
      </c>
      <c r="H1271" s="46">
        <v>4912000</v>
      </c>
      <c r="I1271" s="46">
        <v>4912000</v>
      </c>
      <c r="J1271" s="46">
        <v>0</v>
      </c>
      <c r="K1271" s="46">
        <v>0</v>
      </c>
      <c r="L1271" s="46">
        <v>0</v>
      </c>
      <c r="M1271" s="46">
        <v>1984212.3</v>
      </c>
      <c r="N1271" s="46">
        <v>1960897.8</v>
      </c>
      <c r="O1271" s="46">
        <v>2927787.7</v>
      </c>
      <c r="P1271" s="78">
        <f t="shared" si="40"/>
        <v>0.40395201547231269</v>
      </c>
      <c r="Q1271" s="61"/>
      <c r="R1271" s="61"/>
      <c r="S1271" s="62"/>
      <c r="T1271" s="62"/>
      <c r="U1271" s="62"/>
      <c r="V1271" s="62"/>
      <c r="W1271" s="62"/>
      <c r="X1271" s="63"/>
    </row>
    <row r="1272" spans="1:24" ht="14.4" x14ac:dyDescent="0.2">
      <c r="A1272" s="47" t="s">
        <v>713</v>
      </c>
      <c r="B1272" s="47" t="s">
        <v>714</v>
      </c>
      <c r="C1272" s="74" t="str">
        <f t="shared" si="39"/>
        <v>21375803 TEATRO NACIONAL</v>
      </c>
      <c r="D1272" s="47" t="s">
        <v>685</v>
      </c>
      <c r="E1272" s="47" t="s">
        <v>316</v>
      </c>
      <c r="F1272" s="47" t="s">
        <v>317</v>
      </c>
      <c r="G1272" s="46">
        <v>16732216</v>
      </c>
      <c r="H1272" s="46">
        <v>14732216</v>
      </c>
      <c r="I1272" s="46">
        <v>14732216</v>
      </c>
      <c r="J1272" s="46">
        <v>0</v>
      </c>
      <c r="K1272" s="46">
        <v>0</v>
      </c>
      <c r="L1272" s="46">
        <v>0</v>
      </c>
      <c r="M1272" s="46">
        <v>13536491.49</v>
      </c>
      <c r="N1272" s="46">
        <v>11035465.109999999</v>
      </c>
      <c r="O1272" s="46">
        <v>1195724.51</v>
      </c>
      <c r="P1272" s="78">
        <f t="shared" si="40"/>
        <v>0.91883607259084443</v>
      </c>
      <c r="Q1272" s="61"/>
      <c r="R1272" s="61"/>
      <c r="S1272" s="62"/>
      <c r="T1272" s="62"/>
      <c r="U1272" s="62"/>
      <c r="V1272" s="62"/>
      <c r="W1272" s="62"/>
      <c r="X1272" s="63"/>
    </row>
    <row r="1273" spans="1:24" ht="14.4" x14ac:dyDescent="0.2">
      <c r="A1273" s="47" t="s">
        <v>713</v>
      </c>
      <c r="B1273" s="47" t="s">
        <v>714</v>
      </c>
      <c r="C1273" s="75" t="str">
        <f t="shared" si="39"/>
        <v>21375803 TEATRO NACIONAL</v>
      </c>
      <c r="D1273" s="47" t="s">
        <v>685</v>
      </c>
      <c r="E1273" s="47" t="s">
        <v>318</v>
      </c>
      <c r="F1273" s="47" t="s">
        <v>319</v>
      </c>
      <c r="G1273" s="46">
        <v>45865022</v>
      </c>
      <c r="H1273" s="46">
        <v>45865022</v>
      </c>
      <c r="I1273" s="46">
        <v>45865022</v>
      </c>
      <c r="J1273" s="46">
        <v>0</v>
      </c>
      <c r="K1273" s="46">
        <v>0</v>
      </c>
      <c r="L1273" s="46">
        <v>0</v>
      </c>
      <c r="M1273" s="46">
        <v>28437894.879999999</v>
      </c>
      <c r="N1273" s="46">
        <v>26069134.48</v>
      </c>
      <c r="O1273" s="46">
        <v>17427127.120000001</v>
      </c>
      <c r="P1273" s="78">
        <f t="shared" si="40"/>
        <v>0.62003447594552552</v>
      </c>
      <c r="Q1273" s="61"/>
      <c r="R1273" s="61"/>
      <c r="S1273" s="62"/>
      <c r="T1273" s="62"/>
      <c r="U1273" s="62"/>
      <c r="V1273" s="62"/>
      <c r="W1273" s="62"/>
      <c r="X1273" s="63"/>
    </row>
    <row r="1274" spans="1:24" ht="14.4" x14ac:dyDescent="0.2">
      <c r="A1274" s="47" t="s">
        <v>713</v>
      </c>
      <c r="B1274" s="47" t="s">
        <v>714</v>
      </c>
      <c r="C1274" s="74" t="str">
        <f t="shared" si="39"/>
        <v>21375803 TEATRO NACIONAL</v>
      </c>
      <c r="D1274" s="47" t="s">
        <v>685</v>
      </c>
      <c r="E1274" s="47" t="s">
        <v>320</v>
      </c>
      <c r="F1274" s="47" t="s">
        <v>321</v>
      </c>
      <c r="G1274" s="46">
        <v>5396608</v>
      </c>
      <c r="H1274" s="46">
        <v>5396608</v>
      </c>
      <c r="I1274" s="46">
        <v>5396608</v>
      </c>
      <c r="J1274" s="46">
        <v>0</v>
      </c>
      <c r="K1274" s="46">
        <v>0</v>
      </c>
      <c r="L1274" s="46">
        <v>0</v>
      </c>
      <c r="M1274" s="46">
        <v>4128253.31</v>
      </c>
      <c r="N1274" s="46">
        <v>2941112.6</v>
      </c>
      <c r="O1274" s="46">
        <v>1268354.69</v>
      </c>
      <c r="P1274" s="78">
        <f t="shared" si="40"/>
        <v>0.76497186936683192</v>
      </c>
      <c r="Q1274" s="61"/>
      <c r="R1274" s="61"/>
      <c r="S1274" s="62"/>
      <c r="T1274" s="62"/>
      <c r="U1274" s="62"/>
      <c r="V1274" s="62"/>
      <c r="W1274" s="62"/>
      <c r="X1274" s="63"/>
    </row>
    <row r="1275" spans="1:24" ht="14.4" x14ac:dyDescent="0.2">
      <c r="A1275" s="47" t="s">
        <v>713</v>
      </c>
      <c r="B1275" s="47" t="s">
        <v>714</v>
      </c>
      <c r="C1275" s="74" t="str">
        <f t="shared" si="39"/>
        <v>21375803 TEATRO NACIONAL</v>
      </c>
      <c r="D1275" s="47" t="s">
        <v>685</v>
      </c>
      <c r="E1275" s="47" t="s">
        <v>322</v>
      </c>
      <c r="F1275" s="47" t="s">
        <v>323</v>
      </c>
      <c r="G1275" s="46">
        <v>750000</v>
      </c>
      <c r="H1275" s="46">
        <v>750000</v>
      </c>
      <c r="I1275" s="46">
        <v>750000</v>
      </c>
      <c r="J1275" s="46">
        <v>0</v>
      </c>
      <c r="K1275" s="46">
        <v>0</v>
      </c>
      <c r="L1275" s="46">
        <v>0</v>
      </c>
      <c r="M1275" s="46">
        <v>244650.5</v>
      </c>
      <c r="N1275" s="46">
        <v>244650.5</v>
      </c>
      <c r="O1275" s="46">
        <v>505349.5</v>
      </c>
      <c r="P1275" s="78">
        <f t="shared" si="40"/>
        <v>0.32620066666666669</v>
      </c>
      <c r="Q1275" s="61"/>
      <c r="R1275" s="61"/>
      <c r="S1275" s="62"/>
      <c r="T1275" s="62"/>
      <c r="U1275" s="62"/>
      <c r="V1275" s="62"/>
      <c r="W1275" s="62"/>
      <c r="X1275" s="63"/>
    </row>
    <row r="1276" spans="1:24" ht="14.4" x14ac:dyDescent="0.2">
      <c r="A1276" s="47" t="s">
        <v>713</v>
      </c>
      <c r="B1276" s="47" t="s">
        <v>714</v>
      </c>
      <c r="C1276" s="74" t="str">
        <f t="shared" si="39"/>
        <v>21375803 TEATRO NACIONAL</v>
      </c>
      <c r="D1276" s="47" t="s">
        <v>685</v>
      </c>
      <c r="E1276" s="47" t="s">
        <v>324</v>
      </c>
      <c r="F1276" s="47" t="s">
        <v>325</v>
      </c>
      <c r="G1276" s="46">
        <v>5820000</v>
      </c>
      <c r="H1276" s="46">
        <v>5820000</v>
      </c>
      <c r="I1276" s="46">
        <v>5820000</v>
      </c>
      <c r="J1276" s="46">
        <v>0</v>
      </c>
      <c r="K1276" s="46">
        <v>0</v>
      </c>
      <c r="L1276" s="46">
        <v>0</v>
      </c>
      <c r="M1276" s="46">
        <v>3578366.9</v>
      </c>
      <c r="N1276" s="46">
        <v>3574453.62</v>
      </c>
      <c r="O1276" s="46">
        <v>2241633.1</v>
      </c>
      <c r="P1276" s="78">
        <f t="shared" si="40"/>
        <v>0.61483967353951885</v>
      </c>
      <c r="Q1276" s="61"/>
      <c r="R1276" s="61"/>
      <c r="S1276" s="62"/>
      <c r="T1276" s="62"/>
      <c r="U1276" s="62"/>
      <c r="V1276" s="62"/>
      <c r="W1276" s="62"/>
      <c r="X1276" s="63"/>
    </row>
    <row r="1277" spans="1:24" ht="14.4" x14ac:dyDescent="0.2">
      <c r="A1277" s="47" t="s">
        <v>713</v>
      </c>
      <c r="B1277" s="47" t="s">
        <v>714</v>
      </c>
      <c r="C1277" s="74" t="str">
        <f t="shared" si="39"/>
        <v>21375803 TEATRO NACIONAL</v>
      </c>
      <c r="D1277" s="47" t="s">
        <v>685</v>
      </c>
      <c r="E1277" s="47" t="s">
        <v>326</v>
      </c>
      <c r="F1277" s="47" t="s">
        <v>327</v>
      </c>
      <c r="G1277" s="46">
        <v>6540000</v>
      </c>
      <c r="H1277" s="46">
        <v>6540000</v>
      </c>
      <c r="I1277" s="46">
        <v>6540000</v>
      </c>
      <c r="J1277" s="46">
        <v>0</v>
      </c>
      <c r="K1277" s="46">
        <v>0</v>
      </c>
      <c r="L1277" s="46">
        <v>0</v>
      </c>
      <c r="M1277" s="46">
        <v>6424307.1399999997</v>
      </c>
      <c r="N1277" s="46">
        <v>6350311.4400000004</v>
      </c>
      <c r="O1277" s="46">
        <v>115692.86</v>
      </c>
      <c r="P1277" s="78">
        <f t="shared" si="40"/>
        <v>0.98230996024464823</v>
      </c>
      <c r="Q1277" s="61"/>
      <c r="R1277" s="61"/>
      <c r="S1277" s="62"/>
      <c r="T1277" s="62"/>
      <c r="U1277" s="62"/>
      <c r="V1277" s="62"/>
      <c r="W1277" s="62"/>
      <c r="X1277" s="63"/>
    </row>
    <row r="1278" spans="1:24" ht="14.4" x14ac:dyDescent="0.2">
      <c r="A1278" s="47" t="s">
        <v>713</v>
      </c>
      <c r="B1278" s="47" t="s">
        <v>714</v>
      </c>
      <c r="C1278" s="74" t="str">
        <f t="shared" si="39"/>
        <v>21375803 TEATRO NACIONAL</v>
      </c>
      <c r="D1278" s="47" t="s">
        <v>685</v>
      </c>
      <c r="E1278" s="47" t="s">
        <v>328</v>
      </c>
      <c r="F1278" s="47" t="s">
        <v>329</v>
      </c>
      <c r="G1278" s="46">
        <v>14000000</v>
      </c>
      <c r="H1278" s="46">
        <v>14000000</v>
      </c>
      <c r="I1278" s="46">
        <v>14000000</v>
      </c>
      <c r="J1278" s="46">
        <v>0</v>
      </c>
      <c r="K1278" s="46">
        <v>0</v>
      </c>
      <c r="L1278" s="46">
        <v>0</v>
      </c>
      <c r="M1278" s="46">
        <v>9212824.5199999996</v>
      </c>
      <c r="N1278" s="46">
        <v>8398464.4900000002</v>
      </c>
      <c r="O1278" s="46">
        <v>4787175.4800000004</v>
      </c>
      <c r="P1278" s="78">
        <f t="shared" si="40"/>
        <v>0.65805889428571429</v>
      </c>
      <c r="Q1278" s="61"/>
      <c r="R1278" s="61"/>
      <c r="S1278" s="62"/>
      <c r="T1278" s="62"/>
      <c r="U1278" s="62"/>
      <c r="V1278" s="62"/>
      <c r="W1278" s="62"/>
      <c r="X1278" s="63"/>
    </row>
    <row r="1279" spans="1:24" ht="14.4" x14ac:dyDescent="0.2">
      <c r="A1279" s="47" t="s">
        <v>713</v>
      </c>
      <c r="B1279" s="47" t="s">
        <v>714</v>
      </c>
      <c r="C1279" s="74" t="str">
        <f t="shared" si="39"/>
        <v>21375803 TEATRO NACIONAL</v>
      </c>
      <c r="D1279" s="47" t="s">
        <v>685</v>
      </c>
      <c r="E1279" s="47" t="s">
        <v>330</v>
      </c>
      <c r="F1279" s="47" t="s">
        <v>331</v>
      </c>
      <c r="G1279" s="46">
        <v>6000000</v>
      </c>
      <c r="H1279" s="46">
        <v>6000000</v>
      </c>
      <c r="I1279" s="46">
        <v>6000000</v>
      </c>
      <c r="J1279" s="46">
        <v>0</v>
      </c>
      <c r="K1279" s="46">
        <v>0</v>
      </c>
      <c r="L1279" s="46">
        <v>0</v>
      </c>
      <c r="M1279" s="46">
        <v>1708975.84</v>
      </c>
      <c r="N1279" s="46">
        <v>1445775</v>
      </c>
      <c r="O1279" s="46">
        <v>4291024.16</v>
      </c>
      <c r="P1279" s="78">
        <f t="shared" si="40"/>
        <v>0.28482930666666667</v>
      </c>
      <c r="Q1279" s="61"/>
      <c r="R1279" s="61"/>
      <c r="S1279" s="62"/>
      <c r="T1279" s="62"/>
      <c r="U1279" s="62"/>
      <c r="V1279" s="62"/>
      <c r="W1279" s="62"/>
      <c r="X1279" s="63"/>
    </row>
    <row r="1280" spans="1:24" ht="14.4" x14ac:dyDescent="0.2">
      <c r="A1280" s="47" t="s">
        <v>713</v>
      </c>
      <c r="B1280" s="47" t="s">
        <v>714</v>
      </c>
      <c r="C1280" s="74" t="str">
        <f t="shared" si="39"/>
        <v>21375803 TEATRO NACIONAL</v>
      </c>
      <c r="D1280" s="47" t="s">
        <v>685</v>
      </c>
      <c r="E1280" s="47" t="s">
        <v>334</v>
      </c>
      <c r="F1280" s="47" t="s">
        <v>335</v>
      </c>
      <c r="G1280" s="46">
        <v>7358414</v>
      </c>
      <c r="H1280" s="46">
        <v>7358414</v>
      </c>
      <c r="I1280" s="46">
        <v>7358414</v>
      </c>
      <c r="J1280" s="46">
        <v>0</v>
      </c>
      <c r="K1280" s="46">
        <v>0</v>
      </c>
      <c r="L1280" s="46">
        <v>0</v>
      </c>
      <c r="M1280" s="46">
        <v>3140516.67</v>
      </c>
      <c r="N1280" s="46">
        <v>3114366.83</v>
      </c>
      <c r="O1280" s="46">
        <v>4217897.33</v>
      </c>
      <c r="P1280" s="78">
        <f t="shared" si="40"/>
        <v>0.42679260367791211</v>
      </c>
      <c r="Q1280" s="61"/>
      <c r="R1280" s="61"/>
      <c r="S1280" s="62"/>
      <c r="T1280" s="62"/>
      <c r="U1280" s="62"/>
      <c r="V1280" s="62"/>
      <c r="W1280" s="62"/>
      <c r="X1280" s="63"/>
    </row>
    <row r="1281" spans="1:24" ht="14.4" x14ac:dyDescent="0.2">
      <c r="A1281" s="47" t="s">
        <v>713</v>
      </c>
      <c r="B1281" s="47" t="s">
        <v>714</v>
      </c>
      <c r="C1281" s="74" t="str">
        <f t="shared" si="39"/>
        <v>21375803 TEATRO NACIONAL</v>
      </c>
      <c r="D1281" s="47" t="s">
        <v>685</v>
      </c>
      <c r="E1281" s="47" t="s">
        <v>372</v>
      </c>
      <c r="F1281" s="47" t="s">
        <v>373</v>
      </c>
      <c r="G1281" s="46">
        <v>48628418</v>
      </c>
      <c r="H1281" s="46">
        <v>46498367</v>
      </c>
      <c r="I1281" s="46">
        <v>46498367</v>
      </c>
      <c r="J1281" s="46">
        <v>0</v>
      </c>
      <c r="K1281" s="46">
        <v>0</v>
      </c>
      <c r="L1281" s="46">
        <v>0</v>
      </c>
      <c r="M1281" s="46">
        <v>44564598.030000001</v>
      </c>
      <c r="N1281" s="46">
        <v>42981976.310000002</v>
      </c>
      <c r="O1281" s="46">
        <v>1933768.97</v>
      </c>
      <c r="P1281" s="78">
        <f t="shared" si="40"/>
        <v>0.95841211004248816</v>
      </c>
      <c r="Q1281" s="61"/>
      <c r="R1281" s="61"/>
      <c r="S1281" s="62"/>
      <c r="T1281" s="62"/>
      <c r="U1281" s="62"/>
      <c r="V1281" s="62"/>
      <c r="W1281" s="62"/>
      <c r="X1281" s="63"/>
    </row>
    <row r="1282" spans="1:24" ht="14.4" x14ac:dyDescent="0.2">
      <c r="A1282" s="47" t="s">
        <v>713</v>
      </c>
      <c r="B1282" s="47" t="s">
        <v>714</v>
      </c>
      <c r="C1282" s="74" t="str">
        <f t="shared" si="39"/>
        <v>21375803 TEATRO NACIONAL</v>
      </c>
      <c r="D1282" s="47" t="s">
        <v>685</v>
      </c>
      <c r="E1282" s="47" t="s">
        <v>374</v>
      </c>
      <c r="F1282" s="47" t="s">
        <v>375</v>
      </c>
      <c r="G1282" s="46">
        <v>20628418</v>
      </c>
      <c r="H1282" s="46">
        <v>20498367</v>
      </c>
      <c r="I1282" s="46">
        <v>20498367</v>
      </c>
      <c r="J1282" s="46">
        <v>0</v>
      </c>
      <c r="K1282" s="46">
        <v>0</v>
      </c>
      <c r="L1282" s="46">
        <v>0</v>
      </c>
      <c r="M1282" s="46">
        <v>19680337.600000001</v>
      </c>
      <c r="N1282" s="46">
        <v>18097715.879999999</v>
      </c>
      <c r="O1282" s="46">
        <v>818029.4</v>
      </c>
      <c r="P1282" s="78">
        <f t="shared" si="40"/>
        <v>0.96009294789189803</v>
      </c>
      <c r="Q1282" s="61"/>
      <c r="R1282" s="61"/>
      <c r="S1282" s="62"/>
      <c r="T1282" s="62"/>
      <c r="U1282" s="62"/>
      <c r="V1282" s="62"/>
      <c r="W1282" s="62"/>
      <c r="X1282" s="63"/>
    </row>
    <row r="1283" spans="1:24" ht="14.4" x14ac:dyDescent="0.2">
      <c r="A1283" s="47" t="s">
        <v>713</v>
      </c>
      <c r="B1283" s="47" t="s">
        <v>714</v>
      </c>
      <c r="C1283" s="74" t="str">
        <f t="shared" si="39"/>
        <v>21375803 TEATRO NACIONAL</v>
      </c>
      <c r="D1283" s="47" t="s">
        <v>685</v>
      </c>
      <c r="E1283" s="47" t="s">
        <v>391</v>
      </c>
      <c r="F1283" s="47" t="s">
        <v>377</v>
      </c>
      <c r="G1283" s="46">
        <v>17794844</v>
      </c>
      <c r="H1283" s="46">
        <v>17682657</v>
      </c>
      <c r="I1283" s="46">
        <v>17682657</v>
      </c>
      <c r="J1283" s="46">
        <v>0</v>
      </c>
      <c r="K1283" s="46">
        <v>0</v>
      </c>
      <c r="L1283" s="46">
        <v>0</v>
      </c>
      <c r="M1283" s="46">
        <v>17002901.66</v>
      </c>
      <c r="N1283" s="46">
        <v>15637773.83</v>
      </c>
      <c r="O1283" s="46">
        <v>679755.34</v>
      </c>
      <c r="P1283" s="78">
        <f t="shared" si="40"/>
        <v>0.96155807693380013</v>
      </c>
      <c r="Q1283" s="61"/>
      <c r="R1283" s="61"/>
      <c r="S1283" s="62"/>
      <c r="T1283" s="62"/>
      <c r="U1283" s="62"/>
      <c r="V1283" s="62"/>
      <c r="W1283" s="62"/>
      <c r="X1283" s="63"/>
    </row>
    <row r="1284" spans="1:24" ht="14.4" x14ac:dyDescent="0.2">
      <c r="A1284" s="47" t="s">
        <v>713</v>
      </c>
      <c r="B1284" s="47" t="s">
        <v>714</v>
      </c>
      <c r="C1284" s="74" t="str">
        <f t="shared" si="39"/>
        <v>21375803 TEATRO NACIONAL</v>
      </c>
      <c r="D1284" s="47" t="s">
        <v>685</v>
      </c>
      <c r="E1284" s="47" t="s">
        <v>412</v>
      </c>
      <c r="F1284" s="47" t="s">
        <v>398</v>
      </c>
      <c r="G1284" s="46">
        <v>2833574</v>
      </c>
      <c r="H1284" s="46">
        <v>2815710</v>
      </c>
      <c r="I1284" s="46">
        <v>2815710</v>
      </c>
      <c r="J1284" s="46">
        <v>0</v>
      </c>
      <c r="K1284" s="46">
        <v>0</v>
      </c>
      <c r="L1284" s="46">
        <v>0</v>
      </c>
      <c r="M1284" s="46">
        <v>2677435.94</v>
      </c>
      <c r="N1284" s="46">
        <v>2459942.0499999998</v>
      </c>
      <c r="O1284" s="46">
        <v>138274.06</v>
      </c>
      <c r="P1284" s="78">
        <f t="shared" si="40"/>
        <v>0.95089193844536546</v>
      </c>
      <c r="Q1284" s="61"/>
      <c r="R1284" s="61"/>
      <c r="S1284" s="62"/>
      <c r="T1284" s="62"/>
      <c r="U1284" s="62"/>
      <c r="V1284" s="62"/>
      <c r="W1284" s="62"/>
      <c r="X1284" s="63"/>
    </row>
    <row r="1285" spans="1:24" ht="14.4" x14ac:dyDescent="0.2">
      <c r="A1285" s="47" t="s">
        <v>713</v>
      </c>
      <c r="B1285" s="47" t="s">
        <v>714</v>
      </c>
      <c r="C1285" s="74" t="str">
        <f t="shared" si="39"/>
        <v>21375803 TEATRO NACIONAL</v>
      </c>
      <c r="D1285" s="47" t="s">
        <v>685</v>
      </c>
      <c r="E1285" s="47" t="s">
        <v>602</v>
      </c>
      <c r="F1285" s="47" t="s">
        <v>603</v>
      </c>
      <c r="G1285" s="46">
        <v>4100000</v>
      </c>
      <c r="H1285" s="46">
        <v>4100000</v>
      </c>
      <c r="I1285" s="46">
        <v>4100000</v>
      </c>
      <c r="J1285" s="46">
        <v>0</v>
      </c>
      <c r="K1285" s="46">
        <v>0</v>
      </c>
      <c r="L1285" s="46">
        <v>0</v>
      </c>
      <c r="M1285" s="46">
        <v>4100000</v>
      </c>
      <c r="N1285" s="46">
        <v>4100000</v>
      </c>
      <c r="O1285" s="46">
        <v>0</v>
      </c>
      <c r="P1285" s="78">
        <f t="shared" si="40"/>
        <v>1</v>
      </c>
      <c r="Q1285" s="61"/>
      <c r="R1285" s="61"/>
      <c r="S1285" s="62"/>
      <c r="T1285" s="62"/>
      <c r="U1285" s="62"/>
      <c r="V1285" s="62"/>
      <c r="W1285" s="62"/>
      <c r="X1285" s="63"/>
    </row>
    <row r="1286" spans="1:24" ht="14.4" x14ac:dyDescent="0.2">
      <c r="A1286" s="47" t="s">
        <v>713</v>
      </c>
      <c r="B1286" s="47" t="s">
        <v>714</v>
      </c>
      <c r="C1286" s="74" t="str">
        <f t="shared" ref="C1286:C1349" si="41">+CONCATENATE(A1286," ",B1286)</f>
        <v>21375803 TEATRO NACIONAL</v>
      </c>
      <c r="D1286" s="47" t="s">
        <v>685</v>
      </c>
      <c r="E1286" s="47" t="s">
        <v>606</v>
      </c>
      <c r="F1286" s="47" t="s">
        <v>607</v>
      </c>
      <c r="G1286" s="46">
        <v>4100000</v>
      </c>
      <c r="H1286" s="46">
        <v>4100000</v>
      </c>
      <c r="I1286" s="46">
        <v>4100000</v>
      </c>
      <c r="J1286" s="46">
        <v>0</v>
      </c>
      <c r="K1286" s="46">
        <v>0</v>
      </c>
      <c r="L1286" s="46">
        <v>0</v>
      </c>
      <c r="M1286" s="46">
        <v>4100000</v>
      </c>
      <c r="N1286" s="46">
        <v>4100000</v>
      </c>
      <c r="O1286" s="46">
        <v>0</v>
      </c>
      <c r="P1286" s="78">
        <f t="shared" ref="P1286:P1349" si="42">+IFERROR(M1286/H1286,0)</f>
        <v>1</v>
      </c>
      <c r="Q1286" s="61"/>
      <c r="R1286" s="61"/>
      <c r="S1286" s="62"/>
      <c r="T1286" s="62"/>
      <c r="U1286" s="62"/>
      <c r="V1286" s="62"/>
      <c r="W1286" s="62"/>
      <c r="X1286" s="63"/>
    </row>
    <row r="1287" spans="1:24" ht="14.4" x14ac:dyDescent="0.2">
      <c r="A1287" s="47" t="s">
        <v>713</v>
      </c>
      <c r="B1287" s="47" t="s">
        <v>714</v>
      </c>
      <c r="C1287" s="74" t="str">
        <f t="shared" si="41"/>
        <v>21375803 TEATRO NACIONAL</v>
      </c>
      <c r="D1287" s="47" t="s">
        <v>685</v>
      </c>
      <c r="E1287" s="47" t="s">
        <v>608</v>
      </c>
      <c r="F1287" s="47" t="s">
        <v>609</v>
      </c>
      <c r="G1287" s="46">
        <v>18900000</v>
      </c>
      <c r="H1287" s="46">
        <v>16900000</v>
      </c>
      <c r="I1287" s="46">
        <v>16900000</v>
      </c>
      <c r="J1287" s="46">
        <v>0</v>
      </c>
      <c r="K1287" s="46">
        <v>0</v>
      </c>
      <c r="L1287" s="46">
        <v>0</v>
      </c>
      <c r="M1287" s="46">
        <v>16241084.35</v>
      </c>
      <c r="N1287" s="46">
        <v>16241084.35</v>
      </c>
      <c r="O1287" s="46">
        <v>658915.65</v>
      </c>
      <c r="P1287" s="78">
        <f t="shared" si="42"/>
        <v>0.96101090828402369</v>
      </c>
      <c r="Q1287" s="61"/>
      <c r="R1287" s="61"/>
      <c r="S1287" s="62"/>
      <c r="T1287" s="62"/>
      <c r="U1287" s="62"/>
      <c r="V1287" s="62"/>
      <c r="W1287" s="62"/>
      <c r="X1287" s="63"/>
    </row>
    <row r="1288" spans="1:24" ht="14.4" x14ac:dyDescent="0.2">
      <c r="A1288" s="47" t="s">
        <v>713</v>
      </c>
      <c r="B1288" s="47" t="s">
        <v>714</v>
      </c>
      <c r="C1288" s="74" t="str">
        <f t="shared" si="41"/>
        <v>21375803 TEATRO NACIONAL</v>
      </c>
      <c r="D1288" s="47" t="s">
        <v>685</v>
      </c>
      <c r="E1288" s="47" t="s">
        <v>610</v>
      </c>
      <c r="F1288" s="47" t="s">
        <v>611</v>
      </c>
      <c r="G1288" s="46">
        <v>11900000</v>
      </c>
      <c r="H1288" s="46">
        <v>4900000</v>
      </c>
      <c r="I1288" s="46">
        <v>4900000</v>
      </c>
      <c r="J1288" s="46">
        <v>0</v>
      </c>
      <c r="K1288" s="46">
        <v>0</v>
      </c>
      <c r="L1288" s="46">
        <v>0</v>
      </c>
      <c r="M1288" s="46">
        <v>4608036.43</v>
      </c>
      <c r="N1288" s="46">
        <v>4608036.43</v>
      </c>
      <c r="O1288" s="46">
        <v>291963.57</v>
      </c>
      <c r="P1288" s="78">
        <f t="shared" si="42"/>
        <v>0.94041559795918361</v>
      </c>
      <c r="Q1288" s="61"/>
      <c r="R1288" s="61"/>
      <c r="S1288" s="62"/>
      <c r="T1288" s="62"/>
      <c r="U1288" s="62"/>
      <c r="V1288" s="62"/>
      <c r="W1288" s="62"/>
      <c r="X1288" s="63"/>
    </row>
    <row r="1289" spans="1:24" ht="14.4" x14ac:dyDescent="0.2">
      <c r="A1289" s="47" t="s">
        <v>713</v>
      </c>
      <c r="B1289" s="47" t="s">
        <v>714</v>
      </c>
      <c r="C1289" s="75" t="str">
        <f t="shared" si="41"/>
        <v>21375803 TEATRO NACIONAL</v>
      </c>
      <c r="D1289" s="47" t="s">
        <v>685</v>
      </c>
      <c r="E1289" s="47" t="s">
        <v>612</v>
      </c>
      <c r="F1289" s="47" t="s">
        <v>613</v>
      </c>
      <c r="G1289" s="46">
        <v>7000000</v>
      </c>
      <c r="H1289" s="46">
        <v>12000000</v>
      </c>
      <c r="I1289" s="46">
        <v>12000000</v>
      </c>
      <c r="J1289" s="46">
        <v>0</v>
      </c>
      <c r="K1289" s="46">
        <v>0</v>
      </c>
      <c r="L1289" s="46">
        <v>0</v>
      </c>
      <c r="M1289" s="46">
        <v>11633047.92</v>
      </c>
      <c r="N1289" s="46">
        <v>11633047.92</v>
      </c>
      <c r="O1289" s="46">
        <v>366952.08</v>
      </c>
      <c r="P1289" s="80">
        <f t="shared" si="42"/>
        <v>0.96942066000000005</v>
      </c>
      <c r="Q1289" s="61"/>
      <c r="R1289" s="61"/>
      <c r="S1289" s="62"/>
      <c r="T1289" s="62"/>
      <c r="U1289" s="62"/>
      <c r="V1289" s="62"/>
      <c r="W1289" s="62"/>
      <c r="X1289" s="63"/>
    </row>
    <row r="1290" spans="1:24" ht="14.4" x14ac:dyDescent="0.2">
      <c r="A1290" s="47" t="s">
        <v>713</v>
      </c>
      <c r="B1290" s="47" t="s">
        <v>714</v>
      </c>
      <c r="C1290" s="74" t="str">
        <f t="shared" si="41"/>
        <v>21375803 TEATRO NACIONAL</v>
      </c>
      <c r="D1290" s="47" t="s">
        <v>685</v>
      </c>
      <c r="E1290" s="47" t="s">
        <v>632</v>
      </c>
      <c r="F1290" s="47" t="s">
        <v>633</v>
      </c>
      <c r="G1290" s="46">
        <v>5000000</v>
      </c>
      <c r="H1290" s="46">
        <v>5000000</v>
      </c>
      <c r="I1290" s="46">
        <v>5000000</v>
      </c>
      <c r="J1290" s="46">
        <v>0</v>
      </c>
      <c r="K1290" s="46">
        <v>0</v>
      </c>
      <c r="L1290" s="46">
        <v>0</v>
      </c>
      <c r="M1290" s="46">
        <v>4543176.08</v>
      </c>
      <c r="N1290" s="46">
        <v>4543176.08</v>
      </c>
      <c r="O1290" s="46">
        <v>456823.92</v>
      </c>
      <c r="P1290" s="78">
        <f t="shared" si="42"/>
        <v>0.90863521599999997</v>
      </c>
      <c r="Q1290" s="61"/>
      <c r="R1290" s="61"/>
      <c r="S1290" s="62"/>
      <c r="T1290" s="62"/>
      <c r="U1290" s="62"/>
      <c r="V1290" s="62"/>
      <c r="W1290" s="62"/>
      <c r="X1290" s="63"/>
    </row>
    <row r="1291" spans="1:24" ht="14.4" x14ac:dyDescent="0.2">
      <c r="A1291" s="47" t="s">
        <v>713</v>
      </c>
      <c r="B1291" s="47" t="s">
        <v>714</v>
      </c>
      <c r="C1291" s="74" t="str">
        <f t="shared" si="41"/>
        <v>21375803 TEATRO NACIONAL</v>
      </c>
      <c r="D1291" s="47" t="s">
        <v>685</v>
      </c>
      <c r="E1291" s="47" t="s">
        <v>634</v>
      </c>
      <c r="F1291" s="47" t="s">
        <v>635</v>
      </c>
      <c r="G1291" s="46">
        <v>5000000</v>
      </c>
      <c r="H1291" s="46">
        <v>5000000</v>
      </c>
      <c r="I1291" s="46">
        <v>5000000</v>
      </c>
      <c r="J1291" s="46">
        <v>0</v>
      </c>
      <c r="K1291" s="46">
        <v>0</v>
      </c>
      <c r="L1291" s="46">
        <v>0</v>
      </c>
      <c r="M1291" s="46">
        <v>4543176.08</v>
      </c>
      <c r="N1291" s="46">
        <v>4543176.08</v>
      </c>
      <c r="O1291" s="46">
        <v>456823.92</v>
      </c>
      <c r="P1291" s="78">
        <f t="shared" si="42"/>
        <v>0.90863521599999997</v>
      </c>
      <c r="Q1291" s="61"/>
      <c r="R1291" s="61"/>
      <c r="S1291" s="62"/>
      <c r="T1291" s="62"/>
      <c r="U1291" s="62"/>
      <c r="V1291" s="62"/>
      <c r="W1291" s="62"/>
      <c r="X1291" s="63"/>
    </row>
    <row r="1292" spans="1:24" ht="14.4" x14ac:dyDescent="0.2">
      <c r="A1292" s="47" t="s">
        <v>713</v>
      </c>
      <c r="B1292" s="47" t="s">
        <v>714</v>
      </c>
      <c r="C1292" s="74" t="str">
        <f t="shared" si="41"/>
        <v>21375803 TEATRO NACIONAL</v>
      </c>
      <c r="D1292" s="47" t="s">
        <v>689</v>
      </c>
      <c r="E1292" s="47" t="s">
        <v>336</v>
      </c>
      <c r="F1292" s="47" t="s">
        <v>337</v>
      </c>
      <c r="G1292" s="46">
        <v>334256000</v>
      </c>
      <c r="H1292" s="46">
        <v>334256000</v>
      </c>
      <c r="I1292" s="46">
        <v>334256000</v>
      </c>
      <c r="J1292" s="46">
        <v>0</v>
      </c>
      <c r="K1292" s="46">
        <v>0</v>
      </c>
      <c r="L1292" s="46">
        <v>0</v>
      </c>
      <c r="M1292" s="46">
        <v>213144485.53999999</v>
      </c>
      <c r="N1292" s="46">
        <v>184840662.25</v>
      </c>
      <c r="O1292" s="46">
        <v>121111514.45999999</v>
      </c>
      <c r="P1292" s="78">
        <f t="shared" si="42"/>
        <v>0.63766839051505431</v>
      </c>
      <c r="Q1292" s="61"/>
      <c r="R1292" s="61"/>
      <c r="S1292" s="62"/>
      <c r="T1292" s="62"/>
      <c r="U1292" s="62"/>
      <c r="V1292" s="62"/>
      <c r="W1292" s="62"/>
      <c r="X1292" s="63"/>
    </row>
    <row r="1293" spans="1:24" ht="14.4" x14ac:dyDescent="0.2">
      <c r="A1293" s="47" t="s">
        <v>713</v>
      </c>
      <c r="B1293" s="47" t="s">
        <v>714</v>
      </c>
      <c r="C1293" s="74" t="str">
        <f t="shared" si="41"/>
        <v>21375803 TEATRO NACIONAL</v>
      </c>
      <c r="D1293" s="47" t="s">
        <v>689</v>
      </c>
      <c r="E1293" s="47" t="s">
        <v>338</v>
      </c>
      <c r="F1293" s="47" t="s">
        <v>339</v>
      </c>
      <c r="G1293" s="46">
        <v>106300000</v>
      </c>
      <c r="H1293" s="46">
        <v>106300000</v>
      </c>
      <c r="I1293" s="46">
        <v>106300000</v>
      </c>
      <c r="J1293" s="46">
        <v>0</v>
      </c>
      <c r="K1293" s="46">
        <v>0</v>
      </c>
      <c r="L1293" s="46">
        <v>0</v>
      </c>
      <c r="M1293" s="46">
        <v>103689190.56</v>
      </c>
      <c r="N1293" s="46">
        <v>76878386.969999999</v>
      </c>
      <c r="O1293" s="46">
        <v>2610809.44</v>
      </c>
      <c r="P1293" s="78">
        <f t="shared" si="42"/>
        <v>0.97543923386641584</v>
      </c>
      <c r="Q1293" s="61"/>
      <c r="R1293" s="61"/>
      <c r="S1293" s="62"/>
      <c r="T1293" s="62"/>
      <c r="U1293" s="62"/>
      <c r="V1293" s="62"/>
      <c r="W1293" s="62"/>
      <c r="X1293" s="63"/>
    </row>
    <row r="1294" spans="1:24" ht="14.4" x14ac:dyDescent="0.2">
      <c r="A1294" s="47" t="s">
        <v>713</v>
      </c>
      <c r="B1294" s="47" t="s">
        <v>714</v>
      </c>
      <c r="C1294" s="74" t="str">
        <f t="shared" si="41"/>
        <v>21375803 TEATRO NACIONAL</v>
      </c>
      <c r="D1294" s="47" t="s">
        <v>689</v>
      </c>
      <c r="E1294" s="47" t="s">
        <v>344</v>
      </c>
      <c r="F1294" s="47" t="s">
        <v>345</v>
      </c>
      <c r="G1294" s="46">
        <v>27743109</v>
      </c>
      <c r="H1294" s="46">
        <v>27743109</v>
      </c>
      <c r="I1294" s="46">
        <v>27743109</v>
      </c>
      <c r="J1294" s="46">
        <v>0</v>
      </c>
      <c r="K1294" s="46">
        <v>0</v>
      </c>
      <c r="L1294" s="46">
        <v>0</v>
      </c>
      <c r="M1294" s="46">
        <v>27172701.02</v>
      </c>
      <c r="N1294" s="46">
        <v>14783290.25</v>
      </c>
      <c r="O1294" s="46">
        <v>570407.98</v>
      </c>
      <c r="P1294" s="78">
        <f t="shared" si="42"/>
        <v>0.97943965184291348</v>
      </c>
      <c r="Q1294" s="61"/>
      <c r="R1294" s="61"/>
      <c r="S1294" s="62"/>
      <c r="T1294" s="62"/>
      <c r="U1294" s="62"/>
      <c r="V1294" s="62"/>
      <c r="W1294" s="62"/>
      <c r="X1294" s="63"/>
    </row>
    <row r="1295" spans="1:24" ht="14.4" x14ac:dyDescent="0.2">
      <c r="A1295" s="47" t="s">
        <v>713</v>
      </c>
      <c r="B1295" s="47" t="s">
        <v>714</v>
      </c>
      <c r="C1295" s="74" t="str">
        <f t="shared" si="41"/>
        <v>21375803 TEATRO NACIONAL</v>
      </c>
      <c r="D1295" s="47" t="s">
        <v>689</v>
      </c>
      <c r="E1295" s="47" t="s">
        <v>346</v>
      </c>
      <c r="F1295" s="47" t="s">
        <v>347</v>
      </c>
      <c r="G1295" s="46">
        <v>1421275</v>
      </c>
      <c r="H1295" s="46">
        <v>1421275</v>
      </c>
      <c r="I1295" s="46">
        <v>1421275</v>
      </c>
      <c r="J1295" s="46">
        <v>0</v>
      </c>
      <c r="K1295" s="46">
        <v>0</v>
      </c>
      <c r="L1295" s="46">
        <v>0</v>
      </c>
      <c r="M1295" s="46">
        <v>1267265.9099999999</v>
      </c>
      <c r="N1295" s="46">
        <v>1245774.73</v>
      </c>
      <c r="O1295" s="46">
        <v>154009.09</v>
      </c>
      <c r="P1295" s="79">
        <f t="shared" si="42"/>
        <v>0.89164018926667954</v>
      </c>
      <c r="Q1295" s="61"/>
      <c r="R1295" s="61"/>
      <c r="S1295" s="62"/>
      <c r="T1295" s="62"/>
      <c r="U1295" s="62"/>
      <c r="V1295" s="62"/>
      <c r="W1295" s="62"/>
      <c r="X1295" s="63"/>
    </row>
    <row r="1296" spans="1:24" ht="14.4" x14ac:dyDescent="0.2">
      <c r="A1296" s="47" t="s">
        <v>713</v>
      </c>
      <c r="B1296" s="47" t="s">
        <v>714</v>
      </c>
      <c r="C1296" s="74" t="str">
        <f t="shared" si="41"/>
        <v>21375803 TEATRO NACIONAL</v>
      </c>
      <c r="D1296" s="47" t="s">
        <v>689</v>
      </c>
      <c r="E1296" s="47" t="s">
        <v>348</v>
      </c>
      <c r="F1296" s="47" t="s">
        <v>349</v>
      </c>
      <c r="G1296" s="46">
        <v>56135616</v>
      </c>
      <c r="H1296" s="46">
        <v>56135616</v>
      </c>
      <c r="I1296" s="46">
        <v>56135616</v>
      </c>
      <c r="J1296" s="46">
        <v>0</v>
      </c>
      <c r="K1296" s="46">
        <v>0</v>
      </c>
      <c r="L1296" s="46">
        <v>0</v>
      </c>
      <c r="M1296" s="46">
        <v>55036870.979999997</v>
      </c>
      <c r="N1296" s="46">
        <v>50019577.759999998</v>
      </c>
      <c r="O1296" s="46">
        <v>1098745.02</v>
      </c>
      <c r="P1296" s="78">
        <f t="shared" si="42"/>
        <v>0.98042695354051157</v>
      </c>
      <c r="Q1296" s="61"/>
      <c r="R1296" s="61"/>
      <c r="S1296" s="62"/>
      <c r="T1296" s="62"/>
      <c r="U1296" s="62"/>
      <c r="V1296" s="62"/>
      <c r="W1296" s="62"/>
      <c r="X1296" s="63"/>
    </row>
    <row r="1297" spans="1:24" ht="14.4" x14ac:dyDescent="0.2">
      <c r="A1297" s="47" t="s">
        <v>713</v>
      </c>
      <c r="B1297" s="47" t="s">
        <v>714</v>
      </c>
      <c r="C1297" s="74" t="str">
        <f t="shared" si="41"/>
        <v>21375803 TEATRO NACIONAL</v>
      </c>
      <c r="D1297" s="47" t="s">
        <v>689</v>
      </c>
      <c r="E1297" s="47" t="s">
        <v>350</v>
      </c>
      <c r="F1297" s="47" t="s">
        <v>351</v>
      </c>
      <c r="G1297" s="46">
        <v>5000000</v>
      </c>
      <c r="H1297" s="46">
        <v>5000000</v>
      </c>
      <c r="I1297" s="46">
        <v>5000000</v>
      </c>
      <c r="J1297" s="46">
        <v>0</v>
      </c>
      <c r="K1297" s="46">
        <v>0</v>
      </c>
      <c r="L1297" s="46">
        <v>0</v>
      </c>
      <c r="M1297" s="46">
        <v>4832013.67</v>
      </c>
      <c r="N1297" s="46">
        <v>4795886.95</v>
      </c>
      <c r="O1297" s="46">
        <v>167986.33</v>
      </c>
      <c r="P1297" s="78">
        <f t="shared" si="42"/>
        <v>0.96640273399999999</v>
      </c>
      <c r="Q1297" s="61"/>
      <c r="R1297" s="61"/>
      <c r="S1297" s="62"/>
      <c r="T1297" s="62"/>
      <c r="U1297" s="62"/>
      <c r="V1297" s="62"/>
      <c r="W1297" s="62"/>
      <c r="X1297" s="63"/>
    </row>
    <row r="1298" spans="1:24" ht="14.4" x14ac:dyDescent="0.2">
      <c r="A1298" s="47" t="s">
        <v>713</v>
      </c>
      <c r="B1298" s="47" t="s">
        <v>714</v>
      </c>
      <c r="C1298" s="74" t="str">
        <f t="shared" si="41"/>
        <v>21375803 TEATRO NACIONAL</v>
      </c>
      <c r="D1298" s="47" t="s">
        <v>689</v>
      </c>
      <c r="E1298" s="47" t="s">
        <v>354</v>
      </c>
      <c r="F1298" s="47" t="s">
        <v>355</v>
      </c>
      <c r="G1298" s="46">
        <v>16000000</v>
      </c>
      <c r="H1298" s="46">
        <v>16000000</v>
      </c>
      <c r="I1298" s="46">
        <v>16000000</v>
      </c>
      <c r="J1298" s="46">
        <v>0</v>
      </c>
      <c r="K1298" s="46">
        <v>0</v>
      </c>
      <c r="L1298" s="46">
        <v>0</v>
      </c>
      <c r="M1298" s="46">
        <v>15380338.98</v>
      </c>
      <c r="N1298" s="46">
        <v>6033857.2800000003</v>
      </c>
      <c r="O1298" s="46">
        <v>619661.02</v>
      </c>
      <c r="P1298" s="78">
        <f t="shared" si="42"/>
        <v>0.96127118625000008</v>
      </c>
      <c r="Q1298" s="61"/>
      <c r="R1298" s="61"/>
      <c r="S1298" s="62"/>
      <c r="T1298" s="62"/>
      <c r="U1298" s="62"/>
      <c r="V1298" s="62"/>
      <c r="W1298" s="62"/>
      <c r="X1298" s="63"/>
    </row>
    <row r="1299" spans="1:24" ht="14.4" x14ac:dyDescent="0.2">
      <c r="A1299" s="47" t="s">
        <v>713</v>
      </c>
      <c r="B1299" s="47" t="s">
        <v>714</v>
      </c>
      <c r="C1299" s="74" t="str">
        <f t="shared" si="41"/>
        <v>21375803 TEATRO NACIONAL</v>
      </c>
      <c r="D1299" s="47" t="s">
        <v>689</v>
      </c>
      <c r="E1299" s="47" t="s">
        <v>356</v>
      </c>
      <c r="F1299" s="47" t="s">
        <v>357</v>
      </c>
      <c r="G1299" s="46">
        <v>211956000</v>
      </c>
      <c r="H1299" s="46">
        <v>211956000</v>
      </c>
      <c r="I1299" s="46">
        <v>211956000</v>
      </c>
      <c r="J1299" s="46">
        <v>0</v>
      </c>
      <c r="K1299" s="46">
        <v>0</v>
      </c>
      <c r="L1299" s="46">
        <v>0</v>
      </c>
      <c r="M1299" s="46">
        <v>93751912.310000002</v>
      </c>
      <c r="N1299" s="46">
        <v>92432959.189999998</v>
      </c>
      <c r="O1299" s="46">
        <v>118204087.69</v>
      </c>
      <c r="P1299" s="78">
        <f t="shared" si="42"/>
        <v>0.44231780327049014</v>
      </c>
      <c r="Q1299" s="61"/>
      <c r="R1299" s="61"/>
      <c r="S1299" s="62"/>
      <c r="T1299" s="62"/>
      <c r="U1299" s="62"/>
      <c r="V1299" s="62"/>
      <c r="W1299" s="62"/>
      <c r="X1299" s="63"/>
    </row>
    <row r="1300" spans="1:24" ht="14.4" x14ac:dyDescent="0.2">
      <c r="A1300" s="47" t="s">
        <v>713</v>
      </c>
      <c r="B1300" s="47" t="s">
        <v>714</v>
      </c>
      <c r="C1300" s="74" t="str">
        <f t="shared" si="41"/>
        <v>21375803 TEATRO NACIONAL</v>
      </c>
      <c r="D1300" s="47" t="s">
        <v>689</v>
      </c>
      <c r="E1300" s="47" t="s">
        <v>358</v>
      </c>
      <c r="F1300" s="47" t="s">
        <v>359</v>
      </c>
      <c r="G1300" s="46">
        <v>211956000</v>
      </c>
      <c r="H1300" s="46">
        <v>211956000</v>
      </c>
      <c r="I1300" s="46">
        <v>211956000</v>
      </c>
      <c r="J1300" s="46">
        <v>0</v>
      </c>
      <c r="K1300" s="46">
        <v>0</v>
      </c>
      <c r="L1300" s="46">
        <v>0</v>
      </c>
      <c r="M1300" s="46">
        <v>93751912.310000002</v>
      </c>
      <c r="N1300" s="46">
        <v>92432959.189999998</v>
      </c>
      <c r="O1300" s="46">
        <v>118204087.69</v>
      </c>
      <c r="P1300" s="78">
        <f t="shared" si="42"/>
        <v>0.44231780327049014</v>
      </c>
      <c r="Q1300" s="61"/>
      <c r="R1300" s="61"/>
      <c r="S1300" s="62"/>
      <c r="T1300" s="62"/>
      <c r="U1300" s="62"/>
      <c r="V1300" s="62"/>
      <c r="W1300" s="62"/>
      <c r="X1300" s="63"/>
    </row>
    <row r="1301" spans="1:24" ht="14.4" x14ac:dyDescent="0.2">
      <c r="A1301" s="47" t="s">
        <v>713</v>
      </c>
      <c r="B1301" s="47" t="s">
        <v>714</v>
      </c>
      <c r="C1301" s="74" t="str">
        <f t="shared" si="41"/>
        <v>21375803 TEATRO NACIONAL</v>
      </c>
      <c r="D1301" s="47" t="s">
        <v>689</v>
      </c>
      <c r="E1301" s="47" t="s">
        <v>364</v>
      </c>
      <c r="F1301" s="47" t="s">
        <v>365</v>
      </c>
      <c r="G1301" s="46">
        <v>16000000</v>
      </c>
      <c r="H1301" s="46">
        <v>16000000</v>
      </c>
      <c r="I1301" s="46">
        <v>16000000</v>
      </c>
      <c r="J1301" s="46">
        <v>0</v>
      </c>
      <c r="K1301" s="46">
        <v>0</v>
      </c>
      <c r="L1301" s="46">
        <v>0</v>
      </c>
      <c r="M1301" s="46">
        <v>15703382.67</v>
      </c>
      <c r="N1301" s="46">
        <v>15529316.09</v>
      </c>
      <c r="O1301" s="46">
        <v>296617.33</v>
      </c>
      <c r="P1301" s="78">
        <f t="shared" si="42"/>
        <v>0.98146141687499999</v>
      </c>
      <c r="Q1301" s="61"/>
      <c r="R1301" s="61"/>
      <c r="S1301" s="62"/>
      <c r="T1301" s="62"/>
      <c r="U1301" s="62"/>
      <c r="V1301" s="62"/>
      <c r="W1301" s="62"/>
      <c r="X1301" s="63"/>
    </row>
    <row r="1302" spans="1:24" ht="14.4" x14ac:dyDescent="0.2">
      <c r="A1302" s="47" t="s">
        <v>713</v>
      </c>
      <c r="B1302" s="47" t="s">
        <v>714</v>
      </c>
      <c r="C1302" s="86" t="str">
        <f t="shared" si="41"/>
        <v>21375803 TEATRO NACIONAL</v>
      </c>
      <c r="D1302" s="47" t="s">
        <v>689</v>
      </c>
      <c r="E1302" s="47" t="s">
        <v>368</v>
      </c>
      <c r="F1302" s="47" t="s">
        <v>369</v>
      </c>
      <c r="G1302" s="46">
        <v>16000000</v>
      </c>
      <c r="H1302" s="46">
        <v>16000000</v>
      </c>
      <c r="I1302" s="46">
        <v>16000000</v>
      </c>
      <c r="J1302" s="46">
        <v>0</v>
      </c>
      <c r="K1302" s="46">
        <v>0</v>
      </c>
      <c r="L1302" s="46">
        <v>0</v>
      </c>
      <c r="M1302" s="46">
        <v>15703382.67</v>
      </c>
      <c r="N1302" s="46">
        <v>15529316.09</v>
      </c>
      <c r="O1302" s="46">
        <v>296617.33</v>
      </c>
      <c r="P1302" s="87">
        <f t="shared" si="42"/>
        <v>0.98146141687499999</v>
      </c>
      <c r="Q1302" s="61"/>
      <c r="R1302" s="61"/>
      <c r="S1302" s="62"/>
      <c r="T1302" s="62"/>
      <c r="U1302" s="62"/>
      <c r="V1302" s="62"/>
      <c r="W1302" s="62"/>
      <c r="X1302" s="63"/>
    </row>
    <row r="1303" spans="1:24" ht="14.4" x14ac:dyDescent="0.2">
      <c r="A1303" s="100" t="s">
        <v>715</v>
      </c>
      <c r="B1303" s="100" t="s">
        <v>716</v>
      </c>
      <c r="C1303" s="98" t="str">
        <f t="shared" si="41"/>
        <v>21375804 TEATRO POPULAR MELICO SALAZAR</v>
      </c>
      <c r="D1303" s="100" t="s">
        <v>685</v>
      </c>
      <c r="E1303" s="100" t="s">
        <v>686</v>
      </c>
      <c r="F1303" s="100" t="s">
        <v>686</v>
      </c>
      <c r="G1303" s="101">
        <v>3290536313</v>
      </c>
      <c r="H1303" s="101">
        <v>3317967258</v>
      </c>
      <c r="I1303" s="46">
        <v>3317967258</v>
      </c>
      <c r="J1303" s="46">
        <v>0</v>
      </c>
      <c r="K1303" s="46">
        <v>0</v>
      </c>
      <c r="L1303" s="46">
        <v>0</v>
      </c>
      <c r="M1303" s="101">
        <v>3201439771.9099998</v>
      </c>
      <c r="N1303" s="101">
        <v>3113188435.27</v>
      </c>
      <c r="O1303" s="101">
        <v>116527486.09</v>
      </c>
      <c r="P1303" s="94">
        <f t="shared" si="42"/>
        <v>0.96487985654197195</v>
      </c>
      <c r="Q1303" s="61"/>
      <c r="R1303" s="61"/>
      <c r="S1303" s="62"/>
      <c r="T1303" s="62"/>
      <c r="U1303" s="62"/>
      <c r="V1303" s="62"/>
      <c r="W1303" s="62"/>
      <c r="X1303" s="63"/>
    </row>
    <row r="1304" spans="1:24" ht="14.4" x14ac:dyDescent="0.2">
      <c r="A1304" s="47" t="s">
        <v>715</v>
      </c>
      <c r="B1304" s="47" t="s">
        <v>716</v>
      </c>
      <c r="C1304" s="91" t="str">
        <f t="shared" si="41"/>
        <v>21375804 TEATRO POPULAR MELICO SALAZAR</v>
      </c>
      <c r="D1304" s="47" t="s">
        <v>685</v>
      </c>
      <c r="E1304" s="47" t="s">
        <v>10</v>
      </c>
      <c r="F1304" s="47" t="s">
        <v>11</v>
      </c>
      <c r="G1304" s="46">
        <v>1992356412</v>
      </c>
      <c r="H1304" s="46">
        <v>2005058113</v>
      </c>
      <c r="I1304" s="46">
        <v>2005058113</v>
      </c>
      <c r="J1304" s="46">
        <v>0</v>
      </c>
      <c r="K1304" s="46">
        <v>0</v>
      </c>
      <c r="L1304" s="46">
        <v>0</v>
      </c>
      <c r="M1304" s="46">
        <v>1940265131.71</v>
      </c>
      <c r="N1304" s="46">
        <v>1900752868.3599999</v>
      </c>
      <c r="O1304" s="46">
        <v>64792981.289999999</v>
      </c>
      <c r="P1304" s="92">
        <f t="shared" si="42"/>
        <v>0.96768523522091054</v>
      </c>
      <c r="Q1304" s="61"/>
      <c r="R1304" s="61"/>
      <c r="S1304" s="62"/>
      <c r="T1304" s="62"/>
      <c r="U1304" s="62"/>
      <c r="V1304" s="62"/>
      <c r="W1304" s="62"/>
      <c r="X1304" s="63"/>
    </row>
    <row r="1305" spans="1:24" ht="14.4" x14ac:dyDescent="0.2">
      <c r="A1305" s="47" t="s">
        <v>715</v>
      </c>
      <c r="B1305" s="47" t="s">
        <v>716</v>
      </c>
      <c r="C1305" s="74" t="str">
        <f t="shared" si="41"/>
        <v>21375804 TEATRO POPULAR MELICO SALAZAR</v>
      </c>
      <c r="D1305" s="47" t="s">
        <v>685</v>
      </c>
      <c r="E1305" s="47" t="s">
        <v>12</v>
      </c>
      <c r="F1305" s="47" t="s">
        <v>13</v>
      </c>
      <c r="G1305" s="46">
        <v>920110672</v>
      </c>
      <c r="H1305" s="46">
        <v>973037960</v>
      </c>
      <c r="I1305" s="46">
        <v>973037960</v>
      </c>
      <c r="J1305" s="46">
        <v>0</v>
      </c>
      <c r="K1305" s="46">
        <v>0</v>
      </c>
      <c r="L1305" s="46">
        <v>0</v>
      </c>
      <c r="M1305" s="46">
        <v>920541677.17999995</v>
      </c>
      <c r="N1305" s="46">
        <v>904765985.83000004</v>
      </c>
      <c r="O1305" s="46">
        <v>52496282.82</v>
      </c>
      <c r="P1305" s="78">
        <f t="shared" si="42"/>
        <v>0.94604909060279618</v>
      </c>
      <c r="Q1305" s="61"/>
      <c r="R1305" s="61"/>
      <c r="S1305" s="62"/>
      <c r="T1305" s="62"/>
      <c r="U1305" s="62"/>
      <c r="V1305" s="62"/>
      <c r="W1305" s="62"/>
      <c r="X1305" s="63"/>
    </row>
    <row r="1306" spans="1:24" ht="14.4" x14ac:dyDescent="0.2">
      <c r="A1306" s="47" t="s">
        <v>715</v>
      </c>
      <c r="B1306" s="47" t="s">
        <v>716</v>
      </c>
      <c r="C1306" s="74" t="str">
        <f t="shared" si="41"/>
        <v>21375804 TEATRO POPULAR MELICO SALAZAR</v>
      </c>
      <c r="D1306" s="47" t="s">
        <v>685</v>
      </c>
      <c r="E1306" s="47" t="s">
        <v>14</v>
      </c>
      <c r="F1306" s="47" t="s">
        <v>15</v>
      </c>
      <c r="G1306" s="46">
        <v>920110672</v>
      </c>
      <c r="H1306" s="46">
        <v>973037960</v>
      </c>
      <c r="I1306" s="46">
        <v>973037960</v>
      </c>
      <c r="J1306" s="46">
        <v>0</v>
      </c>
      <c r="K1306" s="46">
        <v>0</v>
      </c>
      <c r="L1306" s="46">
        <v>0</v>
      </c>
      <c r="M1306" s="46">
        <v>920541677.17999995</v>
      </c>
      <c r="N1306" s="46">
        <v>904765985.83000004</v>
      </c>
      <c r="O1306" s="46">
        <v>52496282.82</v>
      </c>
      <c r="P1306" s="78">
        <f t="shared" si="42"/>
        <v>0.94604909060279618</v>
      </c>
      <c r="Q1306" s="61"/>
      <c r="R1306" s="61"/>
      <c r="S1306" s="62"/>
      <c r="T1306" s="62"/>
      <c r="U1306" s="62"/>
      <c r="V1306" s="62"/>
      <c r="W1306" s="62"/>
      <c r="X1306" s="63"/>
    </row>
    <row r="1307" spans="1:24" ht="14.4" x14ac:dyDescent="0.2">
      <c r="A1307" s="47" t="s">
        <v>715</v>
      </c>
      <c r="B1307" s="47" t="s">
        <v>716</v>
      </c>
      <c r="C1307" s="74" t="str">
        <f t="shared" si="41"/>
        <v>21375804 TEATRO POPULAR MELICO SALAZAR</v>
      </c>
      <c r="D1307" s="47" t="s">
        <v>685</v>
      </c>
      <c r="E1307" s="47" t="s">
        <v>20</v>
      </c>
      <c r="F1307" s="47" t="s">
        <v>21</v>
      </c>
      <c r="G1307" s="46">
        <v>128200000</v>
      </c>
      <c r="H1307" s="46">
        <v>133200000</v>
      </c>
      <c r="I1307" s="46">
        <v>133200000</v>
      </c>
      <c r="J1307" s="46">
        <v>0</v>
      </c>
      <c r="K1307" s="46">
        <v>0</v>
      </c>
      <c r="L1307" s="46">
        <v>0</v>
      </c>
      <c r="M1307" s="46">
        <v>132488122.22</v>
      </c>
      <c r="N1307" s="46">
        <v>132488122.22</v>
      </c>
      <c r="O1307" s="46">
        <v>711877.78</v>
      </c>
      <c r="P1307" s="78">
        <f t="shared" si="42"/>
        <v>0.99465557222222223</v>
      </c>
      <c r="Q1307" s="61"/>
      <c r="R1307" s="61"/>
      <c r="S1307" s="62"/>
      <c r="T1307" s="62"/>
      <c r="U1307" s="62"/>
      <c r="V1307" s="62"/>
      <c r="W1307" s="62"/>
      <c r="X1307" s="63"/>
    </row>
    <row r="1308" spans="1:24" ht="14.4" x14ac:dyDescent="0.2">
      <c r="A1308" s="47" t="s">
        <v>715</v>
      </c>
      <c r="B1308" s="47" t="s">
        <v>716</v>
      </c>
      <c r="C1308" s="74" t="str">
        <f t="shared" si="41"/>
        <v>21375804 TEATRO POPULAR MELICO SALAZAR</v>
      </c>
      <c r="D1308" s="47" t="s">
        <v>685</v>
      </c>
      <c r="E1308" s="47" t="s">
        <v>22</v>
      </c>
      <c r="F1308" s="47" t="s">
        <v>23</v>
      </c>
      <c r="G1308" s="46">
        <v>128200000</v>
      </c>
      <c r="H1308" s="46">
        <v>133200000</v>
      </c>
      <c r="I1308" s="46">
        <v>133200000</v>
      </c>
      <c r="J1308" s="46">
        <v>0</v>
      </c>
      <c r="K1308" s="46">
        <v>0</v>
      </c>
      <c r="L1308" s="46">
        <v>0</v>
      </c>
      <c r="M1308" s="46">
        <v>132488122.22</v>
      </c>
      <c r="N1308" s="46">
        <v>132488122.22</v>
      </c>
      <c r="O1308" s="46">
        <v>711877.78</v>
      </c>
      <c r="P1308" s="78">
        <f t="shared" si="42"/>
        <v>0.99465557222222223</v>
      </c>
      <c r="Q1308" s="61"/>
      <c r="R1308" s="61"/>
      <c r="S1308" s="62"/>
      <c r="T1308" s="62"/>
      <c r="U1308" s="62"/>
      <c r="V1308" s="62"/>
      <c r="W1308" s="62"/>
      <c r="X1308" s="63"/>
    </row>
    <row r="1309" spans="1:24" ht="14.4" x14ac:dyDescent="0.2">
      <c r="A1309" s="47" t="s">
        <v>715</v>
      </c>
      <c r="B1309" s="47" t="s">
        <v>716</v>
      </c>
      <c r="C1309" s="74" t="str">
        <f t="shared" si="41"/>
        <v>21375804 TEATRO POPULAR MELICO SALAZAR</v>
      </c>
      <c r="D1309" s="47" t="s">
        <v>685</v>
      </c>
      <c r="E1309" s="47" t="s">
        <v>26</v>
      </c>
      <c r="F1309" s="47" t="s">
        <v>27</v>
      </c>
      <c r="G1309" s="46">
        <v>621433920</v>
      </c>
      <c r="H1309" s="46">
        <v>565005534</v>
      </c>
      <c r="I1309" s="46">
        <v>565005534</v>
      </c>
      <c r="J1309" s="46">
        <v>0</v>
      </c>
      <c r="K1309" s="46">
        <v>0</v>
      </c>
      <c r="L1309" s="46">
        <v>0</v>
      </c>
      <c r="M1309" s="46">
        <v>556989275.61000001</v>
      </c>
      <c r="N1309" s="46">
        <v>556989275.61000001</v>
      </c>
      <c r="O1309" s="46">
        <v>8016258.3899999997</v>
      </c>
      <c r="P1309" s="78">
        <f t="shared" si="42"/>
        <v>0.98581207101946722</v>
      </c>
      <c r="Q1309" s="61"/>
      <c r="R1309" s="61"/>
      <c r="S1309" s="62"/>
      <c r="T1309" s="62"/>
      <c r="U1309" s="62"/>
      <c r="V1309" s="62"/>
      <c r="W1309" s="62"/>
      <c r="X1309" s="63"/>
    </row>
    <row r="1310" spans="1:24" ht="14.4" x14ac:dyDescent="0.2">
      <c r="A1310" s="47" t="s">
        <v>715</v>
      </c>
      <c r="B1310" s="47" t="s">
        <v>716</v>
      </c>
      <c r="C1310" s="74" t="str">
        <f t="shared" si="41"/>
        <v>21375804 TEATRO POPULAR MELICO SALAZAR</v>
      </c>
      <c r="D1310" s="47" t="s">
        <v>685</v>
      </c>
      <c r="E1310" s="47" t="s">
        <v>28</v>
      </c>
      <c r="F1310" s="47" t="s">
        <v>29</v>
      </c>
      <c r="G1310" s="46">
        <v>232104000</v>
      </c>
      <c r="H1310" s="46">
        <v>203766466</v>
      </c>
      <c r="I1310" s="46">
        <v>203766466</v>
      </c>
      <c r="J1310" s="46">
        <v>0</v>
      </c>
      <c r="K1310" s="46">
        <v>0</v>
      </c>
      <c r="L1310" s="46">
        <v>0</v>
      </c>
      <c r="M1310" s="46">
        <v>203766466</v>
      </c>
      <c r="N1310" s="46">
        <v>203766466</v>
      </c>
      <c r="O1310" s="46">
        <v>0</v>
      </c>
      <c r="P1310" s="78">
        <f t="shared" si="42"/>
        <v>1</v>
      </c>
      <c r="Q1310" s="61"/>
      <c r="R1310" s="61"/>
      <c r="S1310" s="62"/>
      <c r="T1310" s="62"/>
      <c r="U1310" s="62"/>
      <c r="V1310" s="62"/>
      <c r="W1310" s="62"/>
      <c r="X1310" s="63"/>
    </row>
    <row r="1311" spans="1:24" ht="14.4" x14ac:dyDescent="0.2">
      <c r="A1311" s="47" t="s">
        <v>715</v>
      </c>
      <c r="B1311" s="47" t="s">
        <v>716</v>
      </c>
      <c r="C1311" s="74" t="str">
        <f t="shared" si="41"/>
        <v>21375804 TEATRO POPULAR MELICO SALAZAR</v>
      </c>
      <c r="D1311" s="47" t="s">
        <v>685</v>
      </c>
      <c r="E1311" s="47" t="s">
        <v>30</v>
      </c>
      <c r="F1311" s="47" t="s">
        <v>31</v>
      </c>
      <c r="G1311" s="46">
        <v>114618210</v>
      </c>
      <c r="H1311" s="46">
        <v>100571894</v>
      </c>
      <c r="I1311" s="46">
        <v>100571894</v>
      </c>
      <c r="J1311" s="46">
        <v>0</v>
      </c>
      <c r="K1311" s="46">
        <v>0</v>
      </c>
      <c r="L1311" s="46">
        <v>0</v>
      </c>
      <c r="M1311" s="46">
        <v>100571894</v>
      </c>
      <c r="N1311" s="46">
        <v>100571894</v>
      </c>
      <c r="O1311" s="46">
        <v>0</v>
      </c>
      <c r="P1311" s="78">
        <f t="shared" si="42"/>
        <v>1</v>
      </c>
      <c r="Q1311" s="61"/>
      <c r="R1311" s="61"/>
      <c r="S1311" s="62"/>
      <c r="T1311" s="62"/>
      <c r="U1311" s="62"/>
      <c r="V1311" s="62"/>
      <c r="W1311" s="62"/>
      <c r="X1311" s="63"/>
    </row>
    <row r="1312" spans="1:24" ht="14.4" x14ac:dyDescent="0.2">
      <c r="A1312" s="47" t="s">
        <v>715</v>
      </c>
      <c r="B1312" s="47" t="s">
        <v>716</v>
      </c>
      <c r="C1312" s="74" t="str">
        <f t="shared" si="41"/>
        <v>21375804 TEATRO POPULAR MELICO SALAZAR</v>
      </c>
      <c r="D1312" s="47" t="s">
        <v>685</v>
      </c>
      <c r="E1312" s="47" t="s">
        <v>32</v>
      </c>
      <c r="F1312" s="47" t="s">
        <v>33</v>
      </c>
      <c r="G1312" s="46">
        <v>129776033</v>
      </c>
      <c r="H1312" s="46">
        <v>130692333</v>
      </c>
      <c r="I1312" s="46">
        <v>130692333</v>
      </c>
      <c r="J1312" s="46">
        <v>0</v>
      </c>
      <c r="K1312" s="46">
        <v>0</v>
      </c>
      <c r="L1312" s="46">
        <v>0</v>
      </c>
      <c r="M1312" s="46">
        <v>122811117.3</v>
      </c>
      <c r="N1312" s="46">
        <v>122811117.3</v>
      </c>
      <c r="O1312" s="46">
        <v>7881215.7000000002</v>
      </c>
      <c r="P1312" s="78">
        <f t="shared" si="42"/>
        <v>0.93969641891693823</v>
      </c>
      <c r="Q1312" s="61"/>
      <c r="R1312" s="61"/>
      <c r="S1312" s="62"/>
      <c r="T1312" s="62"/>
      <c r="U1312" s="62"/>
      <c r="V1312" s="62"/>
      <c r="W1312" s="62"/>
      <c r="X1312" s="63"/>
    </row>
    <row r="1313" spans="1:24" ht="14.4" x14ac:dyDescent="0.2">
      <c r="A1313" s="47" t="s">
        <v>715</v>
      </c>
      <c r="B1313" s="47" t="s">
        <v>716</v>
      </c>
      <c r="C1313" s="74" t="str">
        <f t="shared" si="41"/>
        <v>21375804 TEATRO POPULAR MELICO SALAZAR</v>
      </c>
      <c r="D1313" s="47" t="s">
        <v>685</v>
      </c>
      <c r="E1313" s="47" t="s">
        <v>34</v>
      </c>
      <c r="F1313" s="47" t="s">
        <v>35</v>
      </c>
      <c r="G1313" s="46">
        <v>112035677</v>
      </c>
      <c r="H1313" s="46">
        <v>101962277</v>
      </c>
      <c r="I1313" s="46">
        <v>101962277</v>
      </c>
      <c r="J1313" s="46">
        <v>0</v>
      </c>
      <c r="K1313" s="46">
        <v>0</v>
      </c>
      <c r="L1313" s="46">
        <v>0</v>
      </c>
      <c r="M1313" s="46">
        <v>101827234.31</v>
      </c>
      <c r="N1313" s="46">
        <v>101827234.31</v>
      </c>
      <c r="O1313" s="46">
        <v>135042.69</v>
      </c>
      <c r="P1313" s="78">
        <f t="shared" si="42"/>
        <v>0.99867556223759113</v>
      </c>
      <c r="Q1313" s="61"/>
      <c r="R1313" s="61"/>
      <c r="S1313" s="62"/>
      <c r="T1313" s="62"/>
      <c r="U1313" s="62"/>
      <c r="V1313" s="62"/>
      <c r="W1313" s="62"/>
      <c r="X1313" s="63"/>
    </row>
    <row r="1314" spans="1:24" ht="14.4" x14ac:dyDescent="0.2">
      <c r="A1314" s="47" t="s">
        <v>715</v>
      </c>
      <c r="B1314" s="47" t="s">
        <v>716</v>
      </c>
      <c r="C1314" s="74" t="str">
        <f t="shared" si="41"/>
        <v>21375804 TEATRO POPULAR MELICO SALAZAR</v>
      </c>
      <c r="D1314" s="47" t="s">
        <v>685</v>
      </c>
      <c r="E1314" s="47" t="s">
        <v>36</v>
      </c>
      <c r="F1314" s="47" t="s">
        <v>37</v>
      </c>
      <c r="G1314" s="46">
        <v>32900000</v>
      </c>
      <c r="H1314" s="46">
        <v>28012564</v>
      </c>
      <c r="I1314" s="46">
        <v>28012564</v>
      </c>
      <c r="J1314" s="46">
        <v>0</v>
      </c>
      <c r="K1314" s="46">
        <v>0</v>
      </c>
      <c r="L1314" s="46">
        <v>0</v>
      </c>
      <c r="M1314" s="46">
        <v>28012564</v>
      </c>
      <c r="N1314" s="46">
        <v>28012564</v>
      </c>
      <c r="O1314" s="46">
        <v>0</v>
      </c>
      <c r="P1314" s="78">
        <f t="shared" si="42"/>
        <v>1</v>
      </c>
      <c r="Q1314" s="61"/>
      <c r="R1314" s="61"/>
      <c r="S1314" s="62"/>
      <c r="T1314" s="62"/>
      <c r="U1314" s="62"/>
      <c r="V1314" s="62"/>
      <c r="W1314" s="62"/>
      <c r="X1314" s="63"/>
    </row>
    <row r="1315" spans="1:24" ht="14.4" x14ac:dyDescent="0.2">
      <c r="A1315" s="47" t="s">
        <v>715</v>
      </c>
      <c r="B1315" s="47" t="s">
        <v>716</v>
      </c>
      <c r="C1315" s="74" t="str">
        <f t="shared" si="41"/>
        <v>21375804 TEATRO POPULAR MELICO SALAZAR</v>
      </c>
      <c r="D1315" s="47" t="s">
        <v>685</v>
      </c>
      <c r="E1315" s="47" t="s">
        <v>38</v>
      </c>
      <c r="F1315" s="47" t="s">
        <v>39</v>
      </c>
      <c r="G1315" s="46">
        <v>150146936</v>
      </c>
      <c r="H1315" s="46">
        <v>154404521</v>
      </c>
      <c r="I1315" s="46">
        <v>154404521</v>
      </c>
      <c r="J1315" s="46">
        <v>0</v>
      </c>
      <c r="K1315" s="46">
        <v>0</v>
      </c>
      <c r="L1315" s="46">
        <v>0</v>
      </c>
      <c r="M1315" s="46">
        <v>153430158.69</v>
      </c>
      <c r="N1315" s="46">
        <v>141662218.69</v>
      </c>
      <c r="O1315" s="46">
        <v>974362.31</v>
      </c>
      <c r="P1315" s="78">
        <f t="shared" si="42"/>
        <v>0.99368954805410137</v>
      </c>
      <c r="Q1315" s="61"/>
      <c r="R1315" s="61"/>
      <c r="S1315" s="62"/>
      <c r="T1315" s="62"/>
      <c r="U1315" s="62"/>
      <c r="V1315" s="62"/>
      <c r="W1315" s="62"/>
      <c r="X1315" s="63"/>
    </row>
    <row r="1316" spans="1:24" ht="14.4" x14ac:dyDescent="0.2">
      <c r="A1316" s="47" t="s">
        <v>715</v>
      </c>
      <c r="B1316" s="47" t="s">
        <v>716</v>
      </c>
      <c r="C1316" s="74" t="str">
        <f t="shared" si="41"/>
        <v>21375804 TEATRO POPULAR MELICO SALAZAR</v>
      </c>
      <c r="D1316" s="47" t="s">
        <v>685</v>
      </c>
      <c r="E1316" s="47" t="s">
        <v>56</v>
      </c>
      <c r="F1316" s="47" t="s">
        <v>41</v>
      </c>
      <c r="G1316" s="46">
        <v>142447093</v>
      </c>
      <c r="H1316" s="46">
        <v>146544408</v>
      </c>
      <c r="I1316" s="46">
        <v>146544408</v>
      </c>
      <c r="J1316" s="46">
        <v>0</v>
      </c>
      <c r="K1316" s="46">
        <v>0</v>
      </c>
      <c r="L1316" s="46">
        <v>0</v>
      </c>
      <c r="M1316" s="46">
        <v>145696084.40000001</v>
      </c>
      <c r="N1316" s="46">
        <v>134531365.40000001</v>
      </c>
      <c r="O1316" s="46">
        <v>848323.6</v>
      </c>
      <c r="P1316" s="78">
        <f t="shared" si="42"/>
        <v>0.99421114997441595</v>
      </c>
      <c r="Q1316" s="61"/>
      <c r="R1316" s="61"/>
      <c r="S1316" s="62"/>
      <c r="T1316" s="62"/>
      <c r="U1316" s="62"/>
      <c r="V1316" s="62"/>
      <c r="W1316" s="62"/>
      <c r="X1316" s="63"/>
    </row>
    <row r="1317" spans="1:24" ht="14.4" x14ac:dyDescent="0.2">
      <c r="A1317" s="47" t="s">
        <v>715</v>
      </c>
      <c r="B1317" s="47" t="s">
        <v>716</v>
      </c>
      <c r="C1317" s="74" t="str">
        <f t="shared" si="41"/>
        <v>21375804 TEATRO POPULAR MELICO SALAZAR</v>
      </c>
      <c r="D1317" s="47" t="s">
        <v>685</v>
      </c>
      <c r="E1317" s="47" t="s">
        <v>77</v>
      </c>
      <c r="F1317" s="47" t="s">
        <v>78</v>
      </c>
      <c r="G1317" s="46">
        <v>7699843</v>
      </c>
      <c r="H1317" s="46">
        <v>7860113</v>
      </c>
      <c r="I1317" s="46">
        <v>7860113</v>
      </c>
      <c r="J1317" s="46">
        <v>0</v>
      </c>
      <c r="K1317" s="46">
        <v>0</v>
      </c>
      <c r="L1317" s="46">
        <v>0</v>
      </c>
      <c r="M1317" s="46">
        <v>7734074.29</v>
      </c>
      <c r="N1317" s="46">
        <v>7130853.29</v>
      </c>
      <c r="O1317" s="46">
        <v>126038.71</v>
      </c>
      <c r="P1317" s="78">
        <f t="shared" si="42"/>
        <v>0.98396477124438286</v>
      </c>
      <c r="Q1317" s="61"/>
      <c r="R1317" s="61"/>
      <c r="S1317" s="62"/>
      <c r="T1317" s="62"/>
      <c r="U1317" s="62"/>
      <c r="V1317" s="62"/>
      <c r="W1317" s="62"/>
      <c r="X1317" s="63"/>
    </row>
    <row r="1318" spans="1:24" ht="14.4" x14ac:dyDescent="0.2">
      <c r="A1318" s="47" t="s">
        <v>715</v>
      </c>
      <c r="B1318" s="47" t="s">
        <v>716</v>
      </c>
      <c r="C1318" s="74" t="str">
        <f t="shared" si="41"/>
        <v>21375804 TEATRO POPULAR MELICO SALAZAR</v>
      </c>
      <c r="D1318" s="47" t="s">
        <v>685</v>
      </c>
      <c r="E1318" s="47" t="s">
        <v>83</v>
      </c>
      <c r="F1318" s="47" t="s">
        <v>84</v>
      </c>
      <c r="G1318" s="46">
        <v>172464884</v>
      </c>
      <c r="H1318" s="46">
        <v>179410098</v>
      </c>
      <c r="I1318" s="46">
        <v>179410098</v>
      </c>
      <c r="J1318" s="46">
        <v>0</v>
      </c>
      <c r="K1318" s="46">
        <v>0</v>
      </c>
      <c r="L1318" s="46">
        <v>0</v>
      </c>
      <c r="M1318" s="46">
        <v>176815898.00999999</v>
      </c>
      <c r="N1318" s="46">
        <v>164847266.00999999</v>
      </c>
      <c r="O1318" s="46">
        <v>2594199.9900000002</v>
      </c>
      <c r="P1318" s="78">
        <f t="shared" si="42"/>
        <v>0.98554039031849805</v>
      </c>
      <c r="Q1318" s="61"/>
      <c r="R1318" s="61"/>
      <c r="S1318" s="62"/>
      <c r="T1318" s="62"/>
      <c r="U1318" s="62"/>
      <c r="V1318" s="62"/>
      <c r="W1318" s="62"/>
      <c r="X1318" s="63"/>
    </row>
    <row r="1319" spans="1:24" ht="14.4" x14ac:dyDescent="0.2">
      <c r="A1319" s="47" t="s">
        <v>715</v>
      </c>
      <c r="B1319" s="47" t="s">
        <v>716</v>
      </c>
      <c r="C1319" s="74" t="str">
        <f t="shared" si="41"/>
        <v>21375804 TEATRO POPULAR MELICO SALAZAR</v>
      </c>
      <c r="D1319" s="47" t="s">
        <v>685</v>
      </c>
      <c r="E1319" s="47" t="s">
        <v>101</v>
      </c>
      <c r="F1319" s="47" t="s">
        <v>86</v>
      </c>
      <c r="G1319" s="46">
        <v>83466297</v>
      </c>
      <c r="H1319" s="46">
        <v>85769077</v>
      </c>
      <c r="I1319" s="46">
        <v>85769077</v>
      </c>
      <c r="J1319" s="46">
        <v>0</v>
      </c>
      <c r="K1319" s="46">
        <v>0</v>
      </c>
      <c r="L1319" s="46">
        <v>0</v>
      </c>
      <c r="M1319" s="46">
        <v>84472851.900000006</v>
      </c>
      <c r="N1319" s="46">
        <v>77933157.900000006</v>
      </c>
      <c r="O1319" s="46">
        <v>1296225.1000000001</v>
      </c>
      <c r="P1319" s="78">
        <f t="shared" si="42"/>
        <v>0.98488703451944581</v>
      </c>
      <c r="Q1319" s="61"/>
      <c r="R1319" s="61"/>
      <c r="S1319" s="62"/>
      <c r="T1319" s="62"/>
      <c r="U1319" s="62"/>
      <c r="V1319" s="62"/>
      <c r="W1319" s="62"/>
      <c r="X1319" s="63"/>
    </row>
    <row r="1320" spans="1:24" ht="14.4" x14ac:dyDescent="0.2">
      <c r="A1320" s="47" t="s">
        <v>715</v>
      </c>
      <c r="B1320" s="47" t="s">
        <v>716</v>
      </c>
      <c r="C1320" s="74" t="str">
        <f t="shared" si="41"/>
        <v>21375804 TEATRO POPULAR MELICO SALAZAR</v>
      </c>
      <c r="D1320" s="47" t="s">
        <v>685</v>
      </c>
      <c r="E1320" s="47" t="s">
        <v>122</v>
      </c>
      <c r="F1320" s="47" t="s">
        <v>107</v>
      </c>
      <c r="G1320" s="46">
        <v>46199058</v>
      </c>
      <c r="H1320" s="46">
        <v>47160681</v>
      </c>
      <c r="I1320" s="46">
        <v>47160681</v>
      </c>
      <c r="J1320" s="46">
        <v>0</v>
      </c>
      <c r="K1320" s="46">
        <v>0</v>
      </c>
      <c r="L1320" s="46">
        <v>0</v>
      </c>
      <c r="M1320" s="46">
        <v>46404419.68</v>
      </c>
      <c r="N1320" s="46">
        <v>42785129.68</v>
      </c>
      <c r="O1320" s="46">
        <v>756261.32</v>
      </c>
      <c r="P1320" s="78">
        <f t="shared" si="42"/>
        <v>0.98396415607314913</v>
      </c>
      <c r="Q1320" s="61"/>
      <c r="R1320" s="61"/>
      <c r="S1320" s="62"/>
      <c r="T1320" s="62"/>
      <c r="U1320" s="62"/>
      <c r="V1320" s="62"/>
      <c r="W1320" s="62"/>
      <c r="X1320" s="63"/>
    </row>
    <row r="1321" spans="1:24" ht="14.4" x14ac:dyDescent="0.2">
      <c r="A1321" s="47" t="s">
        <v>715</v>
      </c>
      <c r="B1321" s="47" t="s">
        <v>716</v>
      </c>
      <c r="C1321" s="74" t="str">
        <f t="shared" si="41"/>
        <v>21375804 TEATRO POPULAR MELICO SALAZAR</v>
      </c>
      <c r="D1321" s="47" t="s">
        <v>685</v>
      </c>
      <c r="E1321" s="47" t="s">
        <v>143</v>
      </c>
      <c r="F1321" s="47" t="s">
        <v>128</v>
      </c>
      <c r="G1321" s="46">
        <v>23099529</v>
      </c>
      <c r="H1321" s="46">
        <v>23580340</v>
      </c>
      <c r="I1321" s="46">
        <v>23580340</v>
      </c>
      <c r="J1321" s="46">
        <v>0</v>
      </c>
      <c r="K1321" s="46">
        <v>0</v>
      </c>
      <c r="L1321" s="46">
        <v>0</v>
      </c>
      <c r="M1321" s="46">
        <v>23209911.5</v>
      </c>
      <c r="N1321" s="46">
        <v>21400263.5</v>
      </c>
      <c r="O1321" s="46">
        <v>370428.5</v>
      </c>
      <c r="P1321" s="78">
        <f t="shared" si="42"/>
        <v>0.98429079054839752</v>
      </c>
      <c r="Q1321" s="61"/>
      <c r="R1321" s="61"/>
      <c r="S1321" s="62"/>
      <c r="T1321" s="62"/>
      <c r="U1321" s="62"/>
      <c r="V1321" s="62"/>
      <c r="W1321" s="62"/>
      <c r="X1321" s="63"/>
    </row>
    <row r="1322" spans="1:24" ht="14.4" x14ac:dyDescent="0.2">
      <c r="A1322" s="47" t="s">
        <v>715</v>
      </c>
      <c r="B1322" s="47" t="s">
        <v>716</v>
      </c>
      <c r="C1322" s="74" t="str">
        <f t="shared" si="41"/>
        <v>21375804 TEATRO POPULAR MELICO SALAZAR</v>
      </c>
      <c r="D1322" s="47" t="s">
        <v>685</v>
      </c>
      <c r="E1322" s="47" t="s">
        <v>160</v>
      </c>
      <c r="F1322" s="47" t="s">
        <v>149</v>
      </c>
      <c r="G1322" s="46">
        <v>19700000</v>
      </c>
      <c r="H1322" s="46">
        <v>22900000</v>
      </c>
      <c r="I1322" s="46">
        <v>22900000</v>
      </c>
      <c r="J1322" s="46">
        <v>0</v>
      </c>
      <c r="K1322" s="46">
        <v>0</v>
      </c>
      <c r="L1322" s="46">
        <v>0</v>
      </c>
      <c r="M1322" s="46">
        <v>22728714.93</v>
      </c>
      <c r="N1322" s="46">
        <v>22728714.93</v>
      </c>
      <c r="O1322" s="46">
        <v>171285.07</v>
      </c>
      <c r="P1322" s="78">
        <f t="shared" si="42"/>
        <v>0.99252030262008728</v>
      </c>
      <c r="Q1322" s="61"/>
      <c r="R1322" s="61"/>
      <c r="S1322" s="62"/>
      <c r="T1322" s="62"/>
      <c r="U1322" s="62"/>
      <c r="V1322" s="62"/>
      <c r="W1322" s="62"/>
      <c r="X1322" s="63"/>
    </row>
    <row r="1323" spans="1:24" ht="14.4" x14ac:dyDescent="0.2">
      <c r="A1323" s="47" t="s">
        <v>715</v>
      </c>
      <c r="B1323" s="47" t="s">
        <v>716</v>
      </c>
      <c r="C1323" s="74" t="str">
        <f t="shared" si="41"/>
        <v>21375804 TEATRO POPULAR MELICO SALAZAR</v>
      </c>
      <c r="D1323" s="47" t="s">
        <v>685</v>
      </c>
      <c r="E1323" s="47" t="s">
        <v>166</v>
      </c>
      <c r="F1323" s="47" t="s">
        <v>167</v>
      </c>
      <c r="G1323" s="46">
        <v>949137106</v>
      </c>
      <c r="H1323" s="46">
        <v>949137106</v>
      </c>
      <c r="I1323" s="46">
        <v>949137106</v>
      </c>
      <c r="J1323" s="46">
        <v>0</v>
      </c>
      <c r="K1323" s="46">
        <v>0</v>
      </c>
      <c r="L1323" s="46">
        <v>0</v>
      </c>
      <c r="M1323" s="46">
        <v>914073647.44000006</v>
      </c>
      <c r="N1323" s="46">
        <v>885409312.67999995</v>
      </c>
      <c r="O1323" s="46">
        <v>35063458.560000002</v>
      </c>
      <c r="P1323" s="78">
        <f t="shared" si="42"/>
        <v>0.96305754106720176</v>
      </c>
      <c r="Q1323" s="61"/>
      <c r="R1323" s="61"/>
      <c r="S1323" s="62"/>
      <c r="T1323" s="62"/>
      <c r="U1323" s="62"/>
      <c r="V1323" s="62"/>
      <c r="W1323" s="62"/>
      <c r="X1323" s="63"/>
    </row>
    <row r="1324" spans="1:24" ht="14.4" x14ac:dyDescent="0.2">
      <c r="A1324" s="47" t="s">
        <v>715</v>
      </c>
      <c r="B1324" s="47" t="s">
        <v>716</v>
      </c>
      <c r="C1324" s="74" t="str">
        <f t="shared" si="41"/>
        <v>21375804 TEATRO POPULAR MELICO SALAZAR</v>
      </c>
      <c r="D1324" s="47" t="s">
        <v>685</v>
      </c>
      <c r="E1324" s="47" t="s">
        <v>168</v>
      </c>
      <c r="F1324" s="47" t="s">
        <v>169</v>
      </c>
      <c r="G1324" s="46">
        <v>85531321</v>
      </c>
      <c r="H1324" s="46">
        <v>86712571</v>
      </c>
      <c r="I1324" s="46">
        <v>86712571</v>
      </c>
      <c r="J1324" s="46">
        <v>0</v>
      </c>
      <c r="K1324" s="46">
        <v>0</v>
      </c>
      <c r="L1324" s="46">
        <v>0</v>
      </c>
      <c r="M1324" s="46">
        <v>85850731.329999998</v>
      </c>
      <c r="N1324" s="46">
        <v>85691837.439999998</v>
      </c>
      <c r="O1324" s="46">
        <v>861839.67</v>
      </c>
      <c r="P1324" s="78">
        <f t="shared" si="42"/>
        <v>0.99006096048057435</v>
      </c>
      <c r="Q1324" s="61"/>
      <c r="R1324" s="61"/>
      <c r="S1324" s="62"/>
      <c r="T1324" s="62"/>
      <c r="U1324" s="62"/>
      <c r="V1324" s="62"/>
      <c r="W1324" s="62"/>
      <c r="X1324" s="63"/>
    </row>
    <row r="1325" spans="1:24" ht="14.4" x14ac:dyDescent="0.2">
      <c r="A1325" s="47" t="s">
        <v>715</v>
      </c>
      <c r="B1325" s="47" t="s">
        <v>716</v>
      </c>
      <c r="C1325" s="74" t="str">
        <f t="shared" si="41"/>
        <v>21375804 TEATRO POPULAR MELICO SALAZAR</v>
      </c>
      <c r="D1325" s="47" t="s">
        <v>685</v>
      </c>
      <c r="E1325" s="47" t="s">
        <v>170</v>
      </c>
      <c r="F1325" s="47" t="s">
        <v>171</v>
      </c>
      <c r="G1325" s="46">
        <v>51540000</v>
      </c>
      <c r="H1325" s="46">
        <v>52721250</v>
      </c>
      <c r="I1325" s="46">
        <v>52721250</v>
      </c>
      <c r="J1325" s="46">
        <v>0</v>
      </c>
      <c r="K1325" s="46">
        <v>0</v>
      </c>
      <c r="L1325" s="46">
        <v>0</v>
      </c>
      <c r="M1325" s="46">
        <v>52667368.829999998</v>
      </c>
      <c r="N1325" s="46">
        <v>52590401.009999998</v>
      </c>
      <c r="O1325" s="46">
        <v>53881.17</v>
      </c>
      <c r="P1325" s="78">
        <f t="shared" si="42"/>
        <v>0.99897799900419659</v>
      </c>
      <c r="Q1325" s="61"/>
      <c r="R1325" s="61"/>
      <c r="S1325" s="62"/>
      <c r="T1325" s="62"/>
      <c r="U1325" s="62"/>
      <c r="V1325" s="62"/>
      <c r="W1325" s="62"/>
      <c r="X1325" s="63"/>
    </row>
    <row r="1326" spans="1:24" ht="14.4" x14ac:dyDescent="0.2">
      <c r="A1326" s="47" t="s">
        <v>715</v>
      </c>
      <c r="B1326" s="47" t="s">
        <v>716</v>
      </c>
      <c r="C1326" s="74" t="str">
        <f t="shared" si="41"/>
        <v>21375804 TEATRO POPULAR MELICO SALAZAR</v>
      </c>
      <c r="D1326" s="47" t="s">
        <v>685</v>
      </c>
      <c r="E1326" s="47" t="s">
        <v>174</v>
      </c>
      <c r="F1326" s="47" t="s">
        <v>175</v>
      </c>
      <c r="G1326" s="46">
        <v>33991321</v>
      </c>
      <c r="H1326" s="46">
        <v>33991321</v>
      </c>
      <c r="I1326" s="46">
        <v>33991321</v>
      </c>
      <c r="J1326" s="46">
        <v>0</v>
      </c>
      <c r="K1326" s="46">
        <v>0</v>
      </c>
      <c r="L1326" s="46">
        <v>0</v>
      </c>
      <c r="M1326" s="46">
        <v>33183362.5</v>
      </c>
      <c r="N1326" s="46">
        <v>33101436.43</v>
      </c>
      <c r="O1326" s="46">
        <v>807958.5</v>
      </c>
      <c r="P1326" s="78">
        <f t="shared" si="42"/>
        <v>0.97623044717797225</v>
      </c>
      <c r="Q1326" s="61"/>
      <c r="R1326" s="61"/>
      <c r="S1326" s="62"/>
      <c r="T1326" s="62"/>
      <c r="U1326" s="62"/>
      <c r="V1326" s="62"/>
      <c r="W1326" s="62"/>
      <c r="X1326" s="63"/>
    </row>
    <row r="1327" spans="1:24" ht="14.4" x14ac:dyDescent="0.2">
      <c r="A1327" s="47" t="s">
        <v>715</v>
      </c>
      <c r="B1327" s="47" t="s">
        <v>716</v>
      </c>
      <c r="C1327" s="74" t="str">
        <f t="shared" si="41"/>
        <v>21375804 TEATRO POPULAR MELICO SALAZAR</v>
      </c>
      <c r="D1327" s="47" t="s">
        <v>685</v>
      </c>
      <c r="E1327" s="47" t="s">
        <v>180</v>
      </c>
      <c r="F1327" s="47" t="s">
        <v>181</v>
      </c>
      <c r="G1327" s="46">
        <v>74707988</v>
      </c>
      <c r="H1327" s="46">
        <v>79128120</v>
      </c>
      <c r="I1327" s="46">
        <v>79128120</v>
      </c>
      <c r="J1327" s="46">
        <v>0</v>
      </c>
      <c r="K1327" s="46">
        <v>0</v>
      </c>
      <c r="L1327" s="46">
        <v>0</v>
      </c>
      <c r="M1327" s="46">
        <v>76682083.849999994</v>
      </c>
      <c r="N1327" s="46">
        <v>76464648.390000001</v>
      </c>
      <c r="O1327" s="46">
        <v>2446036.15</v>
      </c>
      <c r="P1327" s="78">
        <f t="shared" si="42"/>
        <v>0.96908764987718643</v>
      </c>
      <c r="Q1327" s="61"/>
      <c r="R1327" s="61"/>
      <c r="S1327" s="62"/>
      <c r="T1327" s="62"/>
      <c r="U1327" s="62"/>
      <c r="V1327" s="62"/>
      <c r="W1327" s="62"/>
      <c r="X1327" s="63"/>
    </row>
    <row r="1328" spans="1:24" ht="14.4" x14ac:dyDescent="0.2">
      <c r="A1328" s="47" t="s">
        <v>715</v>
      </c>
      <c r="B1328" s="47" t="s">
        <v>716</v>
      </c>
      <c r="C1328" s="74" t="str">
        <f t="shared" si="41"/>
        <v>21375804 TEATRO POPULAR MELICO SALAZAR</v>
      </c>
      <c r="D1328" s="47" t="s">
        <v>685</v>
      </c>
      <c r="E1328" s="47" t="s">
        <v>182</v>
      </c>
      <c r="F1328" s="47" t="s">
        <v>183</v>
      </c>
      <c r="G1328" s="46">
        <v>9745552</v>
      </c>
      <c r="H1328" s="46">
        <v>9745552</v>
      </c>
      <c r="I1328" s="46">
        <v>9745552</v>
      </c>
      <c r="J1328" s="46">
        <v>0</v>
      </c>
      <c r="K1328" s="46">
        <v>0</v>
      </c>
      <c r="L1328" s="46">
        <v>0</v>
      </c>
      <c r="M1328" s="46">
        <v>9437875</v>
      </c>
      <c r="N1328" s="46">
        <v>9437875</v>
      </c>
      <c r="O1328" s="46">
        <v>307677</v>
      </c>
      <c r="P1328" s="78">
        <f t="shared" si="42"/>
        <v>0.96842898175495862</v>
      </c>
      <c r="Q1328" s="61"/>
      <c r="R1328" s="61"/>
      <c r="S1328" s="62"/>
      <c r="T1328" s="62"/>
      <c r="U1328" s="62"/>
      <c r="V1328" s="62"/>
      <c r="W1328" s="62"/>
      <c r="X1328" s="63"/>
    </row>
    <row r="1329" spans="1:24" ht="14.4" x14ac:dyDescent="0.2">
      <c r="A1329" s="47" t="s">
        <v>715</v>
      </c>
      <c r="B1329" s="47" t="s">
        <v>716</v>
      </c>
      <c r="C1329" s="74" t="str">
        <f t="shared" si="41"/>
        <v>21375804 TEATRO POPULAR MELICO SALAZAR</v>
      </c>
      <c r="D1329" s="47" t="s">
        <v>685</v>
      </c>
      <c r="E1329" s="47" t="s">
        <v>184</v>
      </c>
      <c r="F1329" s="47" t="s">
        <v>185</v>
      </c>
      <c r="G1329" s="46">
        <v>37200000</v>
      </c>
      <c r="H1329" s="46">
        <v>41469132</v>
      </c>
      <c r="I1329" s="46">
        <v>41469132</v>
      </c>
      <c r="J1329" s="46">
        <v>0</v>
      </c>
      <c r="K1329" s="46">
        <v>0</v>
      </c>
      <c r="L1329" s="46">
        <v>0</v>
      </c>
      <c r="M1329" s="46">
        <v>41111505.649999999</v>
      </c>
      <c r="N1329" s="46">
        <v>41107528.450000003</v>
      </c>
      <c r="O1329" s="46">
        <v>357626.35</v>
      </c>
      <c r="P1329" s="78">
        <f t="shared" si="42"/>
        <v>0.99137608305859881</v>
      </c>
      <c r="Q1329" s="61"/>
      <c r="R1329" s="61"/>
      <c r="S1329" s="62"/>
      <c r="T1329" s="62"/>
      <c r="U1329" s="62"/>
      <c r="V1329" s="62"/>
      <c r="W1329" s="62"/>
      <c r="X1329" s="63"/>
    </row>
    <row r="1330" spans="1:24" ht="14.4" x14ac:dyDescent="0.2">
      <c r="A1330" s="47" t="s">
        <v>715</v>
      </c>
      <c r="B1330" s="47" t="s">
        <v>716</v>
      </c>
      <c r="C1330" s="74" t="str">
        <f t="shared" si="41"/>
        <v>21375804 TEATRO POPULAR MELICO SALAZAR</v>
      </c>
      <c r="D1330" s="47" t="s">
        <v>685</v>
      </c>
      <c r="E1330" s="47" t="s">
        <v>188</v>
      </c>
      <c r="F1330" s="47" t="s">
        <v>189</v>
      </c>
      <c r="G1330" s="46">
        <v>20160000</v>
      </c>
      <c r="H1330" s="46">
        <v>20160000</v>
      </c>
      <c r="I1330" s="46">
        <v>20160000</v>
      </c>
      <c r="J1330" s="46">
        <v>0</v>
      </c>
      <c r="K1330" s="46">
        <v>0</v>
      </c>
      <c r="L1330" s="46">
        <v>0</v>
      </c>
      <c r="M1330" s="46">
        <v>18434839.949999999</v>
      </c>
      <c r="N1330" s="46">
        <v>18221381.690000001</v>
      </c>
      <c r="O1330" s="46">
        <v>1725160.05</v>
      </c>
      <c r="P1330" s="78">
        <f t="shared" si="42"/>
        <v>0.91442658482142858</v>
      </c>
      <c r="Q1330" s="61"/>
      <c r="R1330" s="61"/>
      <c r="S1330" s="62"/>
      <c r="T1330" s="62"/>
      <c r="U1330" s="62"/>
      <c r="V1330" s="62"/>
      <c r="W1330" s="62"/>
      <c r="X1330" s="63"/>
    </row>
    <row r="1331" spans="1:24" ht="14.4" x14ac:dyDescent="0.2">
      <c r="A1331" s="47" t="s">
        <v>715</v>
      </c>
      <c r="B1331" s="47" t="s">
        <v>716</v>
      </c>
      <c r="C1331" s="74" t="str">
        <f t="shared" si="41"/>
        <v>21375804 TEATRO POPULAR MELICO SALAZAR</v>
      </c>
      <c r="D1331" s="47" t="s">
        <v>685</v>
      </c>
      <c r="E1331" s="47" t="s">
        <v>190</v>
      </c>
      <c r="F1331" s="47" t="s">
        <v>191</v>
      </c>
      <c r="G1331" s="46">
        <v>7602436</v>
      </c>
      <c r="H1331" s="46">
        <v>7753436</v>
      </c>
      <c r="I1331" s="46">
        <v>7753436</v>
      </c>
      <c r="J1331" s="46">
        <v>0</v>
      </c>
      <c r="K1331" s="46">
        <v>0</v>
      </c>
      <c r="L1331" s="46">
        <v>0</v>
      </c>
      <c r="M1331" s="46">
        <v>7697863.25</v>
      </c>
      <c r="N1331" s="46">
        <v>7697863.25</v>
      </c>
      <c r="O1331" s="46">
        <v>55572.75</v>
      </c>
      <c r="P1331" s="78">
        <f t="shared" si="42"/>
        <v>0.99283250032630699</v>
      </c>
      <c r="Q1331" s="61"/>
      <c r="R1331" s="61"/>
      <c r="S1331" s="62"/>
      <c r="T1331" s="62"/>
      <c r="U1331" s="62"/>
      <c r="V1331" s="62"/>
      <c r="W1331" s="62"/>
      <c r="X1331" s="63"/>
    </row>
    <row r="1332" spans="1:24" ht="14.4" x14ac:dyDescent="0.2">
      <c r="A1332" s="47" t="s">
        <v>715</v>
      </c>
      <c r="B1332" s="47" t="s">
        <v>716</v>
      </c>
      <c r="C1332" s="74" t="str">
        <f t="shared" si="41"/>
        <v>21375804 TEATRO POPULAR MELICO SALAZAR</v>
      </c>
      <c r="D1332" s="47" t="s">
        <v>685</v>
      </c>
      <c r="E1332" s="47" t="s">
        <v>192</v>
      </c>
      <c r="F1332" s="47" t="s">
        <v>193</v>
      </c>
      <c r="G1332" s="46">
        <v>45244243</v>
      </c>
      <c r="H1332" s="46">
        <v>24270471</v>
      </c>
      <c r="I1332" s="46">
        <v>24270471</v>
      </c>
      <c r="J1332" s="46">
        <v>0</v>
      </c>
      <c r="K1332" s="46">
        <v>0</v>
      </c>
      <c r="L1332" s="46">
        <v>0</v>
      </c>
      <c r="M1332" s="46">
        <v>14928057.23</v>
      </c>
      <c r="N1332" s="46">
        <v>14818393.869999999</v>
      </c>
      <c r="O1332" s="46">
        <v>9342413.7699999996</v>
      </c>
      <c r="P1332" s="78">
        <f t="shared" si="42"/>
        <v>0.61507076768308289</v>
      </c>
      <c r="Q1332" s="61"/>
      <c r="R1332" s="61"/>
      <c r="S1332" s="62"/>
      <c r="T1332" s="62"/>
      <c r="U1332" s="62"/>
      <c r="V1332" s="62"/>
      <c r="W1332" s="62"/>
      <c r="X1332" s="63"/>
    </row>
    <row r="1333" spans="1:24" ht="14.4" x14ac:dyDescent="0.2">
      <c r="A1333" s="47" t="s">
        <v>715</v>
      </c>
      <c r="B1333" s="47" t="s">
        <v>716</v>
      </c>
      <c r="C1333" s="74" t="str">
        <f t="shared" si="41"/>
        <v>21375804 TEATRO POPULAR MELICO SALAZAR</v>
      </c>
      <c r="D1333" s="47" t="s">
        <v>685</v>
      </c>
      <c r="E1333" s="47" t="s">
        <v>194</v>
      </c>
      <c r="F1333" s="47" t="s">
        <v>195</v>
      </c>
      <c r="G1333" s="46">
        <v>400000</v>
      </c>
      <c r="H1333" s="46">
        <v>1400000</v>
      </c>
      <c r="I1333" s="46">
        <v>1400000</v>
      </c>
      <c r="J1333" s="46">
        <v>0</v>
      </c>
      <c r="K1333" s="46">
        <v>0</v>
      </c>
      <c r="L1333" s="46">
        <v>0</v>
      </c>
      <c r="M1333" s="46">
        <v>700306.2</v>
      </c>
      <c r="N1333" s="46">
        <v>692766.2</v>
      </c>
      <c r="O1333" s="46">
        <v>699693.8</v>
      </c>
      <c r="P1333" s="78">
        <f t="shared" si="42"/>
        <v>0.50021871428571429</v>
      </c>
      <c r="Q1333" s="61"/>
      <c r="R1333" s="61"/>
      <c r="S1333" s="62"/>
      <c r="T1333" s="62"/>
      <c r="U1333" s="62"/>
      <c r="V1333" s="62"/>
      <c r="W1333" s="62"/>
      <c r="X1333" s="63"/>
    </row>
    <row r="1334" spans="1:24" ht="14.4" x14ac:dyDescent="0.2">
      <c r="A1334" s="47" t="s">
        <v>715</v>
      </c>
      <c r="B1334" s="47" t="s">
        <v>716</v>
      </c>
      <c r="C1334" s="74" t="str">
        <f t="shared" si="41"/>
        <v>21375804 TEATRO POPULAR MELICO SALAZAR</v>
      </c>
      <c r="D1334" s="47" t="s">
        <v>685</v>
      </c>
      <c r="E1334" s="47" t="s">
        <v>196</v>
      </c>
      <c r="F1334" s="47" t="s">
        <v>197</v>
      </c>
      <c r="G1334" s="46">
        <v>0</v>
      </c>
      <c r="H1334" s="46">
        <v>300000</v>
      </c>
      <c r="I1334" s="46">
        <v>300000</v>
      </c>
      <c r="J1334" s="46">
        <v>0</v>
      </c>
      <c r="K1334" s="46">
        <v>0</v>
      </c>
      <c r="L1334" s="46">
        <v>0</v>
      </c>
      <c r="M1334" s="46">
        <v>0</v>
      </c>
      <c r="N1334" s="46">
        <v>0</v>
      </c>
      <c r="O1334" s="46">
        <v>300000</v>
      </c>
      <c r="P1334" s="78">
        <f t="shared" si="42"/>
        <v>0</v>
      </c>
      <c r="Q1334" s="61"/>
      <c r="R1334" s="61"/>
      <c r="S1334" s="62"/>
      <c r="T1334" s="62"/>
      <c r="U1334" s="62"/>
      <c r="V1334" s="62"/>
      <c r="W1334" s="62"/>
      <c r="X1334" s="63"/>
    </row>
    <row r="1335" spans="1:24" ht="14.4" x14ac:dyDescent="0.2">
      <c r="A1335" s="47" t="s">
        <v>715</v>
      </c>
      <c r="B1335" s="47" t="s">
        <v>716</v>
      </c>
      <c r="C1335" s="74" t="str">
        <f t="shared" si="41"/>
        <v>21375804 TEATRO POPULAR MELICO SALAZAR</v>
      </c>
      <c r="D1335" s="47" t="s">
        <v>685</v>
      </c>
      <c r="E1335" s="47" t="s">
        <v>198</v>
      </c>
      <c r="F1335" s="47" t="s">
        <v>199</v>
      </c>
      <c r="G1335" s="46">
        <v>0</v>
      </c>
      <c r="H1335" s="46">
        <v>462000</v>
      </c>
      <c r="I1335" s="46">
        <v>462000</v>
      </c>
      <c r="J1335" s="46">
        <v>0</v>
      </c>
      <c r="K1335" s="46">
        <v>0</v>
      </c>
      <c r="L1335" s="46">
        <v>0</v>
      </c>
      <c r="M1335" s="46">
        <v>10000</v>
      </c>
      <c r="N1335" s="46">
        <v>10000</v>
      </c>
      <c r="O1335" s="46">
        <v>452000</v>
      </c>
      <c r="P1335" s="78">
        <f t="shared" si="42"/>
        <v>2.1645021645021644E-2</v>
      </c>
      <c r="Q1335" s="61"/>
      <c r="R1335" s="61"/>
      <c r="S1335" s="62"/>
      <c r="T1335" s="62"/>
      <c r="U1335" s="62"/>
      <c r="V1335" s="62"/>
      <c r="W1335" s="62"/>
      <c r="X1335" s="63"/>
    </row>
    <row r="1336" spans="1:24" ht="14.4" x14ac:dyDescent="0.2">
      <c r="A1336" s="47" t="s">
        <v>715</v>
      </c>
      <c r="B1336" s="47" t="s">
        <v>716</v>
      </c>
      <c r="C1336" s="74" t="str">
        <f t="shared" si="41"/>
        <v>21375804 TEATRO POPULAR MELICO SALAZAR</v>
      </c>
      <c r="D1336" s="47" t="s">
        <v>685</v>
      </c>
      <c r="E1336" s="47" t="s">
        <v>204</v>
      </c>
      <c r="F1336" s="47" t="s">
        <v>205</v>
      </c>
      <c r="G1336" s="46">
        <v>36143285</v>
      </c>
      <c r="H1336" s="46">
        <v>12921863</v>
      </c>
      <c r="I1336" s="46">
        <v>12921863</v>
      </c>
      <c r="J1336" s="46">
        <v>0</v>
      </c>
      <c r="K1336" s="46">
        <v>0</v>
      </c>
      <c r="L1336" s="46">
        <v>0</v>
      </c>
      <c r="M1336" s="46">
        <v>6331568.1100000003</v>
      </c>
      <c r="N1336" s="46">
        <v>6317922.8899999997</v>
      </c>
      <c r="O1336" s="46">
        <v>6590294.8899999997</v>
      </c>
      <c r="P1336" s="78">
        <f t="shared" si="42"/>
        <v>0.4899887972810113</v>
      </c>
      <c r="Q1336" s="61"/>
      <c r="R1336" s="61"/>
      <c r="S1336" s="62"/>
      <c r="T1336" s="62"/>
      <c r="U1336" s="62"/>
      <c r="V1336" s="62"/>
      <c r="W1336" s="62"/>
      <c r="X1336" s="63"/>
    </row>
    <row r="1337" spans="1:24" ht="14.4" x14ac:dyDescent="0.2">
      <c r="A1337" s="47" t="s">
        <v>715</v>
      </c>
      <c r="B1337" s="47" t="s">
        <v>716</v>
      </c>
      <c r="C1337" s="74" t="str">
        <f t="shared" si="41"/>
        <v>21375804 TEATRO POPULAR MELICO SALAZAR</v>
      </c>
      <c r="D1337" s="47" t="s">
        <v>685</v>
      </c>
      <c r="E1337" s="47" t="s">
        <v>206</v>
      </c>
      <c r="F1337" s="47" t="s">
        <v>207</v>
      </c>
      <c r="G1337" s="46">
        <v>8700958</v>
      </c>
      <c r="H1337" s="46">
        <v>9186608</v>
      </c>
      <c r="I1337" s="46">
        <v>9186608</v>
      </c>
      <c r="J1337" s="46">
        <v>0</v>
      </c>
      <c r="K1337" s="46">
        <v>0</v>
      </c>
      <c r="L1337" s="46">
        <v>0</v>
      </c>
      <c r="M1337" s="46">
        <v>7886182.9199999999</v>
      </c>
      <c r="N1337" s="46">
        <v>7797704.7800000003</v>
      </c>
      <c r="O1337" s="46">
        <v>1300425.08</v>
      </c>
      <c r="P1337" s="78">
        <f t="shared" si="42"/>
        <v>0.85844339063994024</v>
      </c>
      <c r="Q1337" s="61"/>
      <c r="R1337" s="61"/>
      <c r="S1337" s="62"/>
      <c r="T1337" s="62"/>
      <c r="U1337" s="62"/>
      <c r="V1337" s="62"/>
      <c r="W1337" s="62"/>
      <c r="X1337" s="63"/>
    </row>
    <row r="1338" spans="1:24" ht="14.4" x14ac:dyDescent="0.2">
      <c r="A1338" s="47" t="s">
        <v>715</v>
      </c>
      <c r="B1338" s="47" t="s">
        <v>716</v>
      </c>
      <c r="C1338" s="74" t="str">
        <f t="shared" si="41"/>
        <v>21375804 TEATRO POPULAR MELICO SALAZAR</v>
      </c>
      <c r="D1338" s="47" t="s">
        <v>685</v>
      </c>
      <c r="E1338" s="47" t="s">
        <v>208</v>
      </c>
      <c r="F1338" s="47" t="s">
        <v>209</v>
      </c>
      <c r="G1338" s="46">
        <v>585440999</v>
      </c>
      <c r="H1338" s="46">
        <v>599752200</v>
      </c>
      <c r="I1338" s="46">
        <v>599752200</v>
      </c>
      <c r="J1338" s="46">
        <v>0</v>
      </c>
      <c r="K1338" s="46">
        <v>0</v>
      </c>
      <c r="L1338" s="46">
        <v>0</v>
      </c>
      <c r="M1338" s="46">
        <v>588685334.57000005</v>
      </c>
      <c r="N1338" s="46">
        <v>573183553.37</v>
      </c>
      <c r="O1338" s="46">
        <v>11066865.43</v>
      </c>
      <c r="P1338" s="78">
        <f t="shared" si="42"/>
        <v>0.98154760344355563</v>
      </c>
      <c r="Q1338" s="61"/>
      <c r="R1338" s="61"/>
      <c r="S1338" s="62"/>
      <c r="T1338" s="62"/>
      <c r="U1338" s="62"/>
      <c r="V1338" s="62"/>
      <c r="W1338" s="62"/>
      <c r="X1338" s="63"/>
    </row>
    <row r="1339" spans="1:24" ht="14.4" x14ac:dyDescent="0.2">
      <c r="A1339" s="47" t="s">
        <v>715</v>
      </c>
      <c r="B1339" s="47" t="s">
        <v>716</v>
      </c>
      <c r="C1339" s="74" t="str">
        <f t="shared" si="41"/>
        <v>21375804 TEATRO POPULAR MELICO SALAZAR</v>
      </c>
      <c r="D1339" s="47" t="s">
        <v>685</v>
      </c>
      <c r="E1339" s="47" t="s">
        <v>210</v>
      </c>
      <c r="F1339" s="47" t="s">
        <v>211</v>
      </c>
      <c r="G1339" s="46">
        <v>1500000</v>
      </c>
      <c r="H1339" s="46">
        <v>1500000</v>
      </c>
      <c r="I1339" s="46">
        <v>1500000</v>
      </c>
      <c r="J1339" s="46">
        <v>0</v>
      </c>
      <c r="K1339" s="46">
        <v>0</v>
      </c>
      <c r="L1339" s="46">
        <v>0</v>
      </c>
      <c r="M1339" s="46">
        <v>1489488</v>
      </c>
      <c r="N1339" s="46">
        <v>1476164.96</v>
      </c>
      <c r="O1339" s="46">
        <v>10512</v>
      </c>
      <c r="P1339" s="78">
        <f t="shared" si="42"/>
        <v>0.99299199999999999</v>
      </c>
      <c r="Q1339" s="61"/>
      <c r="R1339" s="61"/>
      <c r="S1339" s="62"/>
      <c r="T1339" s="62"/>
      <c r="U1339" s="62"/>
      <c r="V1339" s="62"/>
      <c r="W1339" s="62"/>
      <c r="X1339" s="63"/>
    </row>
    <row r="1340" spans="1:24" ht="14.4" x14ac:dyDescent="0.2">
      <c r="A1340" s="47" t="s">
        <v>715</v>
      </c>
      <c r="B1340" s="47" t="s">
        <v>716</v>
      </c>
      <c r="C1340" s="74" t="str">
        <f t="shared" si="41"/>
        <v>21375804 TEATRO POPULAR MELICO SALAZAR</v>
      </c>
      <c r="D1340" s="47" t="s">
        <v>685</v>
      </c>
      <c r="E1340" s="47" t="s">
        <v>214</v>
      </c>
      <c r="F1340" s="47" t="s">
        <v>215</v>
      </c>
      <c r="G1340" s="46">
        <v>6000000</v>
      </c>
      <c r="H1340" s="46">
        <v>4627172</v>
      </c>
      <c r="I1340" s="46">
        <v>4627172</v>
      </c>
      <c r="J1340" s="46">
        <v>0</v>
      </c>
      <c r="K1340" s="46">
        <v>0</v>
      </c>
      <c r="L1340" s="46">
        <v>0</v>
      </c>
      <c r="M1340" s="46">
        <v>0</v>
      </c>
      <c r="N1340" s="46">
        <v>0</v>
      </c>
      <c r="O1340" s="46">
        <v>4627172</v>
      </c>
      <c r="P1340" s="78">
        <f t="shared" si="42"/>
        <v>0</v>
      </c>
      <c r="Q1340" s="61"/>
      <c r="R1340" s="61"/>
      <c r="S1340" s="62"/>
      <c r="T1340" s="62"/>
      <c r="U1340" s="62"/>
      <c r="V1340" s="62"/>
      <c r="W1340" s="62"/>
      <c r="X1340" s="63"/>
    </row>
    <row r="1341" spans="1:24" ht="14.4" x14ac:dyDescent="0.2">
      <c r="A1341" s="47" t="s">
        <v>715</v>
      </c>
      <c r="B1341" s="47" t="s">
        <v>716</v>
      </c>
      <c r="C1341" s="74" t="str">
        <f t="shared" si="41"/>
        <v>21375804 TEATRO POPULAR MELICO SALAZAR</v>
      </c>
      <c r="D1341" s="47" t="s">
        <v>685</v>
      </c>
      <c r="E1341" s="47" t="s">
        <v>216</v>
      </c>
      <c r="F1341" s="47" t="s">
        <v>217</v>
      </c>
      <c r="G1341" s="46">
        <v>17000000</v>
      </c>
      <c r="H1341" s="46">
        <v>3000000</v>
      </c>
      <c r="I1341" s="46">
        <v>3000000</v>
      </c>
      <c r="J1341" s="46">
        <v>0</v>
      </c>
      <c r="K1341" s="46">
        <v>0</v>
      </c>
      <c r="L1341" s="46">
        <v>0</v>
      </c>
      <c r="M1341" s="46">
        <v>2564615.23</v>
      </c>
      <c r="N1341" s="46">
        <v>2519223.81</v>
      </c>
      <c r="O1341" s="46">
        <v>435384.77</v>
      </c>
      <c r="P1341" s="78">
        <f t="shared" si="42"/>
        <v>0.85487174333333338</v>
      </c>
      <c r="Q1341" s="61"/>
      <c r="R1341" s="61"/>
      <c r="S1341" s="62"/>
      <c r="T1341" s="62"/>
      <c r="U1341" s="62"/>
      <c r="V1341" s="62"/>
      <c r="W1341" s="62"/>
      <c r="X1341" s="63"/>
    </row>
    <row r="1342" spans="1:24" ht="14.4" x14ac:dyDescent="0.2">
      <c r="A1342" s="47" t="s">
        <v>715</v>
      </c>
      <c r="B1342" s="47" t="s">
        <v>716</v>
      </c>
      <c r="C1342" s="74" t="str">
        <f t="shared" si="41"/>
        <v>21375804 TEATRO POPULAR MELICO SALAZAR</v>
      </c>
      <c r="D1342" s="47" t="s">
        <v>685</v>
      </c>
      <c r="E1342" s="47" t="s">
        <v>218</v>
      </c>
      <c r="F1342" s="47" t="s">
        <v>219</v>
      </c>
      <c r="G1342" s="46">
        <v>7000000</v>
      </c>
      <c r="H1342" s="46">
        <v>18000000</v>
      </c>
      <c r="I1342" s="46">
        <v>18000000</v>
      </c>
      <c r="J1342" s="46">
        <v>0</v>
      </c>
      <c r="K1342" s="46">
        <v>0</v>
      </c>
      <c r="L1342" s="46">
        <v>0</v>
      </c>
      <c r="M1342" s="46">
        <v>14114400.26</v>
      </c>
      <c r="N1342" s="46">
        <v>0</v>
      </c>
      <c r="O1342" s="46">
        <v>3885599.74</v>
      </c>
      <c r="P1342" s="78">
        <f t="shared" si="42"/>
        <v>0.78413334777777777</v>
      </c>
      <c r="Q1342" s="61"/>
      <c r="R1342" s="61"/>
      <c r="S1342" s="62"/>
      <c r="T1342" s="62"/>
      <c r="U1342" s="62"/>
      <c r="V1342" s="62"/>
      <c r="W1342" s="62"/>
      <c r="X1342" s="63"/>
    </row>
    <row r="1343" spans="1:24" ht="14.4" x14ac:dyDescent="0.2">
      <c r="A1343" s="47" t="s">
        <v>715</v>
      </c>
      <c r="B1343" s="47" t="s">
        <v>716</v>
      </c>
      <c r="C1343" s="74" t="str">
        <f t="shared" si="41"/>
        <v>21375804 TEATRO POPULAR MELICO SALAZAR</v>
      </c>
      <c r="D1343" s="47" t="s">
        <v>685</v>
      </c>
      <c r="E1343" s="47" t="s">
        <v>220</v>
      </c>
      <c r="F1343" s="47" t="s">
        <v>221</v>
      </c>
      <c r="G1343" s="46">
        <v>264440999</v>
      </c>
      <c r="H1343" s="46">
        <v>270010678</v>
      </c>
      <c r="I1343" s="46">
        <v>270010678</v>
      </c>
      <c r="J1343" s="46">
        <v>0</v>
      </c>
      <c r="K1343" s="46">
        <v>0</v>
      </c>
      <c r="L1343" s="46">
        <v>0</v>
      </c>
      <c r="M1343" s="46">
        <v>267928079.25</v>
      </c>
      <c r="N1343" s="46">
        <v>267295266.75999999</v>
      </c>
      <c r="O1343" s="46">
        <v>2082598.75</v>
      </c>
      <c r="P1343" s="78">
        <f t="shared" si="42"/>
        <v>0.99228697633209895</v>
      </c>
      <c r="Q1343" s="61"/>
      <c r="R1343" s="61"/>
      <c r="S1343" s="62"/>
      <c r="T1343" s="62"/>
      <c r="U1343" s="62"/>
      <c r="V1343" s="62"/>
      <c r="W1343" s="62"/>
      <c r="X1343" s="63"/>
    </row>
    <row r="1344" spans="1:24" ht="14.4" x14ac:dyDescent="0.2">
      <c r="A1344" s="47" t="s">
        <v>715</v>
      </c>
      <c r="B1344" s="47" t="s">
        <v>716</v>
      </c>
      <c r="C1344" s="74" t="str">
        <f t="shared" si="41"/>
        <v>21375804 TEATRO POPULAR MELICO SALAZAR</v>
      </c>
      <c r="D1344" s="47" t="s">
        <v>685</v>
      </c>
      <c r="E1344" s="47" t="s">
        <v>222</v>
      </c>
      <c r="F1344" s="47" t="s">
        <v>223</v>
      </c>
      <c r="G1344" s="46">
        <v>289500000</v>
      </c>
      <c r="H1344" s="46">
        <v>302614350</v>
      </c>
      <c r="I1344" s="46">
        <v>302614350</v>
      </c>
      <c r="J1344" s="46">
        <v>0</v>
      </c>
      <c r="K1344" s="46">
        <v>0</v>
      </c>
      <c r="L1344" s="46">
        <v>0</v>
      </c>
      <c r="M1344" s="46">
        <v>302588751.82999998</v>
      </c>
      <c r="N1344" s="46">
        <v>301892897.83999997</v>
      </c>
      <c r="O1344" s="46">
        <v>25598.17</v>
      </c>
      <c r="P1344" s="78">
        <f t="shared" si="42"/>
        <v>0.99991540992685901</v>
      </c>
      <c r="Q1344" s="61"/>
      <c r="R1344" s="61"/>
      <c r="S1344" s="62"/>
      <c r="T1344" s="62"/>
      <c r="U1344" s="62"/>
      <c r="V1344" s="62"/>
      <c r="W1344" s="62"/>
      <c r="X1344" s="63"/>
    </row>
    <row r="1345" spans="1:24" ht="14.4" x14ac:dyDescent="0.2">
      <c r="A1345" s="47" t="s">
        <v>715</v>
      </c>
      <c r="B1345" s="47" t="s">
        <v>716</v>
      </c>
      <c r="C1345" s="74" t="str">
        <f t="shared" si="41"/>
        <v>21375804 TEATRO POPULAR MELICO SALAZAR</v>
      </c>
      <c r="D1345" s="47" t="s">
        <v>685</v>
      </c>
      <c r="E1345" s="47" t="s">
        <v>224</v>
      </c>
      <c r="F1345" s="47" t="s">
        <v>225</v>
      </c>
      <c r="G1345" s="46">
        <v>21500000</v>
      </c>
      <c r="H1345" s="46">
        <v>21500000</v>
      </c>
      <c r="I1345" s="46">
        <v>21500000</v>
      </c>
      <c r="J1345" s="46">
        <v>0</v>
      </c>
      <c r="K1345" s="46">
        <v>0</v>
      </c>
      <c r="L1345" s="46">
        <v>0</v>
      </c>
      <c r="M1345" s="46">
        <v>18511377.370000001</v>
      </c>
      <c r="N1345" s="46">
        <v>18510806.719999999</v>
      </c>
      <c r="O1345" s="46">
        <v>2988622.63</v>
      </c>
      <c r="P1345" s="78">
        <f t="shared" si="42"/>
        <v>0.86099429627906987</v>
      </c>
      <c r="Q1345" s="61"/>
      <c r="R1345" s="61"/>
      <c r="S1345" s="62"/>
      <c r="T1345" s="62"/>
      <c r="U1345" s="62"/>
      <c r="V1345" s="62"/>
      <c r="W1345" s="62"/>
      <c r="X1345" s="63"/>
    </row>
    <row r="1346" spans="1:24" ht="14.4" x14ac:dyDescent="0.2">
      <c r="A1346" s="47" t="s">
        <v>715</v>
      </c>
      <c r="B1346" s="47" t="s">
        <v>716</v>
      </c>
      <c r="C1346" s="74" t="str">
        <f t="shared" si="41"/>
        <v>21375804 TEATRO POPULAR MELICO SALAZAR</v>
      </c>
      <c r="D1346" s="47" t="s">
        <v>685</v>
      </c>
      <c r="E1346" s="47" t="s">
        <v>226</v>
      </c>
      <c r="F1346" s="47" t="s">
        <v>227</v>
      </c>
      <c r="G1346" s="46">
        <v>1500000</v>
      </c>
      <c r="H1346" s="46">
        <v>1500000</v>
      </c>
      <c r="I1346" s="46">
        <v>1500000</v>
      </c>
      <c r="J1346" s="46">
        <v>0</v>
      </c>
      <c r="K1346" s="46">
        <v>0</v>
      </c>
      <c r="L1346" s="46">
        <v>0</v>
      </c>
      <c r="M1346" s="46">
        <v>757060.91</v>
      </c>
      <c r="N1346" s="46">
        <v>756490.26</v>
      </c>
      <c r="O1346" s="46">
        <v>742939.09</v>
      </c>
      <c r="P1346" s="78">
        <f t="shared" si="42"/>
        <v>0.50470727333333332</v>
      </c>
      <c r="Q1346" s="61"/>
      <c r="R1346" s="61"/>
      <c r="S1346" s="62"/>
      <c r="T1346" s="62"/>
      <c r="U1346" s="62"/>
      <c r="V1346" s="62"/>
      <c r="W1346" s="62"/>
      <c r="X1346" s="63"/>
    </row>
    <row r="1347" spans="1:24" ht="14.4" x14ac:dyDescent="0.2">
      <c r="A1347" s="47" t="s">
        <v>715</v>
      </c>
      <c r="B1347" s="47" t="s">
        <v>716</v>
      </c>
      <c r="C1347" s="74" t="str">
        <f t="shared" si="41"/>
        <v>21375804 TEATRO POPULAR MELICO SALAZAR</v>
      </c>
      <c r="D1347" s="47" t="s">
        <v>685</v>
      </c>
      <c r="E1347" s="47" t="s">
        <v>228</v>
      </c>
      <c r="F1347" s="47" t="s">
        <v>229</v>
      </c>
      <c r="G1347" s="46">
        <v>17000000</v>
      </c>
      <c r="H1347" s="46">
        <v>17000000</v>
      </c>
      <c r="I1347" s="46">
        <v>17000000</v>
      </c>
      <c r="J1347" s="46">
        <v>0</v>
      </c>
      <c r="K1347" s="46">
        <v>0</v>
      </c>
      <c r="L1347" s="46">
        <v>0</v>
      </c>
      <c r="M1347" s="46">
        <v>16169191.57</v>
      </c>
      <c r="N1347" s="46">
        <v>16169191.57</v>
      </c>
      <c r="O1347" s="46">
        <v>830808.43</v>
      </c>
      <c r="P1347" s="78">
        <f t="shared" si="42"/>
        <v>0.95112891588235293</v>
      </c>
      <c r="Q1347" s="61"/>
      <c r="R1347" s="61"/>
      <c r="S1347" s="62"/>
      <c r="T1347" s="62"/>
      <c r="U1347" s="62"/>
      <c r="V1347" s="62"/>
      <c r="W1347" s="62"/>
      <c r="X1347" s="63"/>
    </row>
    <row r="1348" spans="1:24" ht="14.4" x14ac:dyDescent="0.2">
      <c r="A1348" s="47" t="s">
        <v>715</v>
      </c>
      <c r="B1348" s="47" t="s">
        <v>716</v>
      </c>
      <c r="C1348" s="74" t="str">
        <f t="shared" si="41"/>
        <v>21375804 TEATRO POPULAR MELICO SALAZAR</v>
      </c>
      <c r="D1348" s="47" t="s">
        <v>685</v>
      </c>
      <c r="E1348" s="47" t="s">
        <v>230</v>
      </c>
      <c r="F1348" s="47" t="s">
        <v>231</v>
      </c>
      <c r="G1348" s="46">
        <v>2000000</v>
      </c>
      <c r="H1348" s="46">
        <v>2000000</v>
      </c>
      <c r="I1348" s="46">
        <v>2000000</v>
      </c>
      <c r="J1348" s="46">
        <v>0</v>
      </c>
      <c r="K1348" s="46">
        <v>0</v>
      </c>
      <c r="L1348" s="46">
        <v>0</v>
      </c>
      <c r="M1348" s="46">
        <v>923534.84</v>
      </c>
      <c r="N1348" s="46">
        <v>923534.84</v>
      </c>
      <c r="O1348" s="46">
        <v>1076465.1599999999</v>
      </c>
      <c r="P1348" s="78">
        <f t="shared" si="42"/>
        <v>0.46176741999999998</v>
      </c>
      <c r="Q1348" s="61"/>
      <c r="R1348" s="61"/>
      <c r="S1348" s="62"/>
      <c r="T1348" s="62"/>
      <c r="U1348" s="62"/>
      <c r="V1348" s="62"/>
      <c r="W1348" s="62"/>
      <c r="X1348" s="63"/>
    </row>
    <row r="1349" spans="1:24" ht="14.4" x14ac:dyDescent="0.2">
      <c r="A1349" s="47" t="s">
        <v>715</v>
      </c>
      <c r="B1349" s="47" t="s">
        <v>716</v>
      </c>
      <c r="C1349" s="74" t="str">
        <f t="shared" si="41"/>
        <v>21375804 TEATRO POPULAR MELICO SALAZAR</v>
      </c>
      <c r="D1349" s="47" t="s">
        <v>685</v>
      </c>
      <c r="E1349" s="47" t="s">
        <v>232</v>
      </c>
      <c r="F1349" s="47" t="s">
        <v>233</v>
      </c>
      <c r="G1349" s="46">
        <v>1000000</v>
      </c>
      <c r="H1349" s="46">
        <v>1000000</v>
      </c>
      <c r="I1349" s="46">
        <v>1000000</v>
      </c>
      <c r="J1349" s="46">
        <v>0</v>
      </c>
      <c r="K1349" s="46">
        <v>0</v>
      </c>
      <c r="L1349" s="46">
        <v>0</v>
      </c>
      <c r="M1349" s="46">
        <v>661590.05000000005</v>
      </c>
      <c r="N1349" s="46">
        <v>661590.05000000005</v>
      </c>
      <c r="O1349" s="46">
        <v>338409.95</v>
      </c>
      <c r="P1349" s="78">
        <f t="shared" si="42"/>
        <v>0.66159005000000004</v>
      </c>
      <c r="Q1349" s="61"/>
      <c r="R1349" s="61"/>
      <c r="S1349" s="62"/>
      <c r="T1349" s="62"/>
      <c r="U1349" s="62"/>
      <c r="V1349" s="62"/>
      <c r="W1349" s="62"/>
      <c r="X1349" s="63"/>
    </row>
    <row r="1350" spans="1:24" ht="14.4" x14ac:dyDescent="0.2">
      <c r="A1350" s="47" t="s">
        <v>715</v>
      </c>
      <c r="B1350" s="47" t="s">
        <v>716</v>
      </c>
      <c r="C1350" s="74" t="str">
        <f t="shared" ref="C1350:C1413" si="43">+CONCATENATE(A1350," ",B1350)</f>
        <v>21375804 TEATRO POPULAR MELICO SALAZAR</v>
      </c>
      <c r="D1350" s="47" t="s">
        <v>685</v>
      </c>
      <c r="E1350" s="47" t="s">
        <v>234</v>
      </c>
      <c r="F1350" s="47" t="s">
        <v>235</v>
      </c>
      <c r="G1350" s="46">
        <v>12400000</v>
      </c>
      <c r="H1350" s="46">
        <v>15400000</v>
      </c>
      <c r="I1350" s="46">
        <v>15400000</v>
      </c>
      <c r="J1350" s="46">
        <v>0</v>
      </c>
      <c r="K1350" s="46">
        <v>0</v>
      </c>
      <c r="L1350" s="46">
        <v>0</v>
      </c>
      <c r="M1350" s="46">
        <v>13402882.4</v>
      </c>
      <c r="N1350" s="46">
        <v>13315630.949999999</v>
      </c>
      <c r="O1350" s="46">
        <v>1997117.6</v>
      </c>
      <c r="P1350" s="78">
        <f t="shared" ref="P1350:P1413" si="44">+IFERROR(M1350/H1350,0)</f>
        <v>0.87031703896103896</v>
      </c>
      <c r="Q1350" s="61"/>
      <c r="R1350" s="61"/>
      <c r="S1350" s="62"/>
      <c r="T1350" s="62"/>
      <c r="U1350" s="62"/>
      <c r="V1350" s="62"/>
      <c r="W1350" s="62"/>
      <c r="X1350" s="63"/>
    </row>
    <row r="1351" spans="1:24" ht="14.4" x14ac:dyDescent="0.2">
      <c r="A1351" s="47" t="s">
        <v>715</v>
      </c>
      <c r="B1351" s="47" t="s">
        <v>716</v>
      </c>
      <c r="C1351" s="74" t="str">
        <f t="shared" si="43"/>
        <v>21375804 TEATRO POPULAR MELICO SALAZAR</v>
      </c>
      <c r="D1351" s="47" t="s">
        <v>685</v>
      </c>
      <c r="E1351" s="47" t="s">
        <v>236</v>
      </c>
      <c r="F1351" s="47" t="s">
        <v>237</v>
      </c>
      <c r="G1351" s="46">
        <v>12400000</v>
      </c>
      <c r="H1351" s="46">
        <v>15400000</v>
      </c>
      <c r="I1351" s="46">
        <v>15400000</v>
      </c>
      <c r="J1351" s="46">
        <v>0</v>
      </c>
      <c r="K1351" s="46">
        <v>0</v>
      </c>
      <c r="L1351" s="46">
        <v>0</v>
      </c>
      <c r="M1351" s="46">
        <v>13402882.4</v>
      </c>
      <c r="N1351" s="46">
        <v>13315630.949999999</v>
      </c>
      <c r="O1351" s="46">
        <v>1997117.6</v>
      </c>
      <c r="P1351" s="78">
        <f t="shared" si="44"/>
        <v>0.87031703896103896</v>
      </c>
      <c r="Q1351" s="61"/>
      <c r="R1351" s="61"/>
      <c r="S1351" s="62"/>
      <c r="T1351" s="62"/>
      <c r="U1351" s="62"/>
      <c r="V1351" s="62"/>
      <c r="W1351" s="62"/>
      <c r="X1351" s="63"/>
    </row>
    <row r="1352" spans="1:24" ht="14.4" x14ac:dyDescent="0.2">
      <c r="A1352" s="47" t="s">
        <v>715</v>
      </c>
      <c r="B1352" s="47" t="s">
        <v>716</v>
      </c>
      <c r="C1352" s="74" t="str">
        <f t="shared" si="43"/>
        <v>21375804 TEATRO POPULAR MELICO SALAZAR</v>
      </c>
      <c r="D1352" s="47" t="s">
        <v>685</v>
      </c>
      <c r="E1352" s="47" t="s">
        <v>238</v>
      </c>
      <c r="F1352" s="47" t="s">
        <v>239</v>
      </c>
      <c r="G1352" s="46">
        <v>6200000</v>
      </c>
      <c r="H1352" s="46">
        <v>6200000</v>
      </c>
      <c r="I1352" s="46">
        <v>6200000</v>
      </c>
      <c r="J1352" s="46">
        <v>0</v>
      </c>
      <c r="K1352" s="46">
        <v>0</v>
      </c>
      <c r="L1352" s="46">
        <v>0</v>
      </c>
      <c r="M1352" s="46">
        <v>5801978.7999999998</v>
      </c>
      <c r="N1352" s="46">
        <v>5758178.7999999998</v>
      </c>
      <c r="O1352" s="46">
        <v>398021.2</v>
      </c>
      <c r="P1352" s="78">
        <f t="shared" si="44"/>
        <v>0.93580303225806449</v>
      </c>
      <c r="Q1352" s="61"/>
      <c r="R1352" s="61"/>
      <c r="S1352" s="62"/>
      <c r="T1352" s="62"/>
      <c r="U1352" s="62"/>
      <c r="V1352" s="62"/>
      <c r="W1352" s="62"/>
      <c r="X1352" s="63"/>
    </row>
    <row r="1353" spans="1:24" ht="14.4" x14ac:dyDescent="0.2">
      <c r="A1353" s="47" t="s">
        <v>715</v>
      </c>
      <c r="B1353" s="47" t="s">
        <v>716</v>
      </c>
      <c r="C1353" s="74" t="str">
        <f t="shared" si="43"/>
        <v>21375804 TEATRO POPULAR MELICO SALAZAR</v>
      </c>
      <c r="D1353" s="47" t="s">
        <v>685</v>
      </c>
      <c r="E1353" s="47" t="s">
        <v>240</v>
      </c>
      <c r="F1353" s="47" t="s">
        <v>241</v>
      </c>
      <c r="G1353" s="46">
        <v>6200000</v>
      </c>
      <c r="H1353" s="46">
        <v>6200000</v>
      </c>
      <c r="I1353" s="46">
        <v>6200000</v>
      </c>
      <c r="J1353" s="46">
        <v>0</v>
      </c>
      <c r="K1353" s="46">
        <v>0</v>
      </c>
      <c r="L1353" s="46">
        <v>0</v>
      </c>
      <c r="M1353" s="46">
        <v>5801978.7999999998</v>
      </c>
      <c r="N1353" s="46">
        <v>5758178.7999999998</v>
      </c>
      <c r="O1353" s="46">
        <v>398021.2</v>
      </c>
      <c r="P1353" s="78">
        <f t="shared" si="44"/>
        <v>0.93580303225806449</v>
      </c>
      <c r="Q1353" s="61"/>
      <c r="R1353" s="61"/>
      <c r="S1353" s="62"/>
      <c r="T1353" s="62"/>
      <c r="U1353" s="62"/>
      <c r="V1353" s="62"/>
      <c r="W1353" s="62"/>
      <c r="X1353" s="63"/>
    </row>
    <row r="1354" spans="1:24" ht="14.4" x14ac:dyDescent="0.2">
      <c r="A1354" s="47" t="s">
        <v>715</v>
      </c>
      <c r="B1354" s="47" t="s">
        <v>716</v>
      </c>
      <c r="C1354" s="74" t="str">
        <f t="shared" si="43"/>
        <v>21375804 TEATRO POPULAR MELICO SALAZAR</v>
      </c>
      <c r="D1354" s="47" t="s">
        <v>685</v>
      </c>
      <c r="E1354" s="47" t="s">
        <v>246</v>
      </c>
      <c r="F1354" s="47" t="s">
        <v>247</v>
      </c>
      <c r="G1354" s="46">
        <v>117083085</v>
      </c>
      <c r="H1354" s="46">
        <v>115144274</v>
      </c>
      <c r="I1354" s="46">
        <v>115144274</v>
      </c>
      <c r="J1354" s="46">
        <v>0</v>
      </c>
      <c r="K1354" s="46">
        <v>0</v>
      </c>
      <c r="L1354" s="46">
        <v>0</v>
      </c>
      <c r="M1354" s="46">
        <v>109587215.05</v>
      </c>
      <c r="N1354" s="46">
        <v>97042276.299999997</v>
      </c>
      <c r="O1354" s="46">
        <v>5557058.9500000002</v>
      </c>
      <c r="P1354" s="78">
        <f t="shared" si="44"/>
        <v>0.95173829529725462</v>
      </c>
      <c r="Q1354" s="61"/>
      <c r="R1354" s="61"/>
      <c r="S1354" s="62"/>
      <c r="T1354" s="62"/>
      <c r="U1354" s="62"/>
      <c r="V1354" s="62"/>
      <c r="W1354" s="62"/>
      <c r="X1354" s="63"/>
    </row>
    <row r="1355" spans="1:24" ht="14.4" x14ac:dyDescent="0.2">
      <c r="A1355" s="47" t="s">
        <v>715</v>
      </c>
      <c r="B1355" s="47" t="s">
        <v>716</v>
      </c>
      <c r="C1355" s="74" t="str">
        <f t="shared" si="43"/>
        <v>21375804 TEATRO POPULAR MELICO SALAZAR</v>
      </c>
      <c r="D1355" s="47" t="s">
        <v>685</v>
      </c>
      <c r="E1355" s="47" t="s">
        <v>248</v>
      </c>
      <c r="F1355" s="47" t="s">
        <v>249</v>
      </c>
      <c r="G1355" s="46">
        <v>89204987</v>
      </c>
      <c r="H1355" s="46">
        <v>88335855</v>
      </c>
      <c r="I1355" s="46">
        <v>88335855</v>
      </c>
      <c r="J1355" s="46">
        <v>0</v>
      </c>
      <c r="K1355" s="46">
        <v>0</v>
      </c>
      <c r="L1355" s="46">
        <v>0</v>
      </c>
      <c r="M1355" s="46">
        <v>87226577.319999993</v>
      </c>
      <c r="N1355" s="46">
        <v>74770798.930000007</v>
      </c>
      <c r="O1355" s="46">
        <v>1109277.68</v>
      </c>
      <c r="P1355" s="78">
        <f t="shared" si="44"/>
        <v>0.98744249795284134</v>
      </c>
      <c r="Q1355" s="61"/>
      <c r="R1355" s="61"/>
      <c r="S1355" s="62"/>
      <c r="T1355" s="62"/>
      <c r="U1355" s="62"/>
      <c r="V1355" s="62"/>
      <c r="W1355" s="62"/>
      <c r="X1355" s="63"/>
    </row>
    <row r="1356" spans="1:24" ht="14.4" x14ac:dyDescent="0.2">
      <c r="A1356" s="47" t="s">
        <v>715</v>
      </c>
      <c r="B1356" s="47" t="s">
        <v>716</v>
      </c>
      <c r="C1356" s="74" t="str">
        <f t="shared" si="43"/>
        <v>21375804 TEATRO POPULAR MELICO SALAZAR</v>
      </c>
      <c r="D1356" s="47" t="s">
        <v>685</v>
      </c>
      <c r="E1356" s="47" t="s">
        <v>252</v>
      </c>
      <c r="F1356" s="47" t="s">
        <v>253</v>
      </c>
      <c r="G1356" s="46">
        <v>3900000</v>
      </c>
      <c r="H1356" s="46">
        <v>1080321</v>
      </c>
      <c r="I1356" s="46">
        <v>1080321</v>
      </c>
      <c r="J1356" s="46">
        <v>0</v>
      </c>
      <c r="K1356" s="46">
        <v>0</v>
      </c>
      <c r="L1356" s="46">
        <v>0</v>
      </c>
      <c r="M1356" s="46">
        <v>540160.44999999995</v>
      </c>
      <c r="N1356" s="46">
        <v>530600.09</v>
      </c>
      <c r="O1356" s="46">
        <v>540160.55000000005</v>
      </c>
      <c r="P1356" s="78">
        <f t="shared" si="44"/>
        <v>0.49999995371745987</v>
      </c>
      <c r="Q1356" s="61"/>
      <c r="R1356" s="61"/>
      <c r="S1356" s="62"/>
      <c r="T1356" s="62"/>
      <c r="U1356" s="62"/>
      <c r="V1356" s="62"/>
      <c r="W1356" s="62"/>
      <c r="X1356" s="63"/>
    </row>
    <row r="1357" spans="1:24" ht="14.4" x14ac:dyDescent="0.2">
      <c r="A1357" s="47" t="s">
        <v>715</v>
      </c>
      <c r="B1357" s="47" t="s">
        <v>716</v>
      </c>
      <c r="C1357" s="74" t="str">
        <f t="shared" si="43"/>
        <v>21375804 TEATRO POPULAR MELICO SALAZAR</v>
      </c>
      <c r="D1357" s="47" t="s">
        <v>685</v>
      </c>
      <c r="E1357" s="47" t="s">
        <v>254</v>
      </c>
      <c r="F1357" s="47" t="s">
        <v>255</v>
      </c>
      <c r="G1357" s="46">
        <v>5500000</v>
      </c>
      <c r="H1357" s="46">
        <v>6500000</v>
      </c>
      <c r="I1357" s="46">
        <v>6500000</v>
      </c>
      <c r="J1357" s="46">
        <v>0</v>
      </c>
      <c r="K1357" s="46">
        <v>0</v>
      </c>
      <c r="L1357" s="46">
        <v>0</v>
      </c>
      <c r="M1357" s="46">
        <v>4743006.5</v>
      </c>
      <c r="N1357" s="46">
        <v>4743006.5</v>
      </c>
      <c r="O1357" s="46">
        <v>1756993.5</v>
      </c>
      <c r="P1357" s="78">
        <f t="shared" si="44"/>
        <v>0.72969330769230767</v>
      </c>
      <c r="Q1357" s="61"/>
      <c r="R1357" s="61"/>
      <c r="S1357" s="62"/>
      <c r="T1357" s="62"/>
      <c r="U1357" s="62"/>
      <c r="V1357" s="62"/>
      <c r="W1357" s="62"/>
      <c r="X1357" s="63"/>
    </row>
    <row r="1358" spans="1:24" ht="14.4" x14ac:dyDescent="0.2">
      <c r="A1358" s="47" t="s">
        <v>715</v>
      </c>
      <c r="B1358" s="47" t="s">
        <v>716</v>
      </c>
      <c r="C1358" s="74" t="str">
        <f t="shared" si="43"/>
        <v>21375804 TEATRO POPULAR MELICO SALAZAR</v>
      </c>
      <c r="D1358" s="47" t="s">
        <v>685</v>
      </c>
      <c r="E1358" s="47" t="s">
        <v>256</v>
      </c>
      <c r="F1358" s="47" t="s">
        <v>257</v>
      </c>
      <c r="G1358" s="46">
        <v>1300000</v>
      </c>
      <c r="H1358" s="46">
        <v>1300000</v>
      </c>
      <c r="I1358" s="46">
        <v>1300000</v>
      </c>
      <c r="J1358" s="46">
        <v>0</v>
      </c>
      <c r="K1358" s="46">
        <v>0</v>
      </c>
      <c r="L1358" s="46">
        <v>0</v>
      </c>
      <c r="M1358" s="46">
        <v>0</v>
      </c>
      <c r="N1358" s="46">
        <v>0</v>
      </c>
      <c r="O1358" s="46">
        <v>1300000</v>
      </c>
      <c r="P1358" s="78">
        <f t="shared" si="44"/>
        <v>0</v>
      </c>
      <c r="Q1358" s="61"/>
      <c r="R1358" s="61"/>
      <c r="S1358" s="62"/>
      <c r="T1358" s="62"/>
      <c r="U1358" s="62"/>
      <c r="V1358" s="62"/>
      <c r="W1358" s="62"/>
      <c r="X1358" s="63"/>
    </row>
    <row r="1359" spans="1:24" ht="14.4" x14ac:dyDescent="0.2">
      <c r="A1359" s="47" t="s">
        <v>715</v>
      </c>
      <c r="B1359" s="47" t="s">
        <v>716</v>
      </c>
      <c r="C1359" s="74" t="str">
        <f t="shared" si="43"/>
        <v>21375804 TEATRO POPULAR MELICO SALAZAR</v>
      </c>
      <c r="D1359" s="47" t="s">
        <v>685</v>
      </c>
      <c r="E1359" s="47" t="s">
        <v>258</v>
      </c>
      <c r="F1359" s="47" t="s">
        <v>259</v>
      </c>
      <c r="G1359" s="46">
        <v>4300000</v>
      </c>
      <c r="H1359" s="46">
        <v>2550000</v>
      </c>
      <c r="I1359" s="46">
        <v>2550000</v>
      </c>
      <c r="J1359" s="46">
        <v>0</v>
      </c>
      <c r="K1359" s="46">
        <v>0</v>
      </c>
      <c r="L1359" s="46">
        <v>0</v>
      </c>
      <c r="M1359" s="46">
        <v>1896972.85</v>
      </c>
      <c r="N1359" s="46">
        <v>1896972.85</v>
      </c>
      <c r="O1359" s="46">
        <v>653027.15</v>
      </c>
      <c r="P1359" s="78">
        <f t="shared" si="44"/>
        <v>0.74391092156862748</v>
      </c>
      <c r="Q1359" s="61"/>
      <c r="R1359" s="61"/>
      <c r="S1359" s="62"/>
      <c r="T1359" s="62"/>
      <c r="U1359" s="62"/>
      <c r="V1359" s="62"/>
      <c r="W1359" s="62"/>
      <c r="X1359" s="63"/>
    </row>
    <row r="1360" spans="1:24" ht="14.4" x14ac:dyDescent="0.2">
      <c r="A1360" s="47" t="s">
        <v>715</v>
      </c>
      <c r="B1360" s="47" t="s">
        <v>716</v>
      </c>
      <c r="C1360" s="74" t="str">
        <f t="shared" si="43"/>
        <v>21375804 TEATRO POPULAR MELICO SALAZAR</v>
      </c>
      <c r="D1360" s="47" t="s">
        <v>685</v>
      </c>
      <c r="E1360" s="47" t="s">
        <v>260</v>
      </c>
      <c r="F1360" s="47" t="s">
        <v>261</v>
      </c>
      <c r="G1360" s="46">
        <v>11878098</v>
      </c>
      <c r="H1360" s="46">
        <v>9878098</v>
      </c>
      <c r="I1360" s="46">
        <v>9878098</v>
      </c>
      <c r="J1360" s="46">
        <v>0</v>
      </c>
      <c r="K1360" s="46">
        <v>0</v>
      </c>
      <c r="L1360" s="46">
        <v>0</v>
      </c>
      <c r="M1360" s="46">
        <v>9878097.9299999997</v>
      </c>
      <c r="N1360" s="46">
        <v>9878097.9299999997</v>
      </c>
      <c r="O1360" s="46">
        <v>7.0000000000000007E-2</v>
      </c>
      <c r="P1360" s="78">
        <f t="shared" si="44"/>
        <v>0.99999999291361552</v>
      </c>
      <c r="Q1360" s="61"/>
      <c r="R1360" s="61"/>
      <c r="S1360" s="62"/>
      <c r="T1360" s="62"/>
      <c r="U1360" s="62"/>
      <c r="V1360" s="62"/>
      <c r="W1360" s="62"/>
      <c r="X1360" s="63"/>
    </row>
    <row r="1361" spans="1:24" ht="14.4" x14ac:dyDescent="0.2">
      <c r="A1361" s="47" t="s">
        <v>715</v>
      </c>
      <c r="B1361" s="47" t="s">
        <v>716</v>
      </c>
      <c r="C1361" s="74" t="str">
        <f t="shared" si="43"/>
        <v>21375804 TEATRO POPULAR MELICO SALAZAR</v>
      </c>
      <c r="D1361" s="47" t="s">
        <v>685</v>
      </c>
      <c r="E1361" s="47" t="s">
        <v>262</v>
      </c>
      <c r="F1361" s="47" t="s">
        <v>263</v>
      </c>
      <c r="G1361" s="46">
        <v>1000000</v>
      </c>
      <c r="H1361" s="46">
        <v>5500000</v>
      </c>
      <c r="I1361" s="46">
        <v>5500000</v>
      </c>
      <c r="J1361" s="46">
        <v>0</v>
      </c>
      <c r="K1361" s="46">
        <v>0</v>
      </c>
      <c r="L1361" s="46">
        <v>0</v>
      </c>
      <c r="M1361" s="46">
        <v>5302400</v>
      </c>
      <c r="N1361" s="46">
        <v>5222800</v>
      </c>
      <c r="O1361" s="46">
        <v>197600</v>
      </c>
      <c r="P1361" s="78">
        <f t="shared" si="44"/>
        <v>0.9640727272727273</v>
      </c>
      <c r="Q1361" s="61"/>
      <c r="R1361" s="61"/>
      <c r="S1361" s="62"/>
      <c r="T1361" s="62"/>
      <c r="U1361" s="62"/>
      <c r="V1361" s="62"/>
      <c r="W1361" s="62"/>
      <c r="X1361" s="63"/>
    </row>
    <row r="1362" spans="1:24" ht="14.4" x14ac:dyDescent="0.2">
      <c r="A1362" s="47" t="s">
        <v>715</v>
      </c>
      <c r="B1362" s="47" t="s">
        <v>716</v>
      </c>
      <c r="C1362" s="74" t="str">
        <f t="shared" si="43"/>
        <v>21375804 TEATRO POPULAR MELICO SALAZAR</v>
      </c>
      <c r="D1362" s="47" t="s">
        <v>685</v>
      </c>
      <c r="E1362" s="47" t="s">
        <v>264</v>
      </c>
      <c r="F1362" s="47" t="s">
        <v>265</v>
      </c>
      <c r="G1362" s="46">
        <v>1029470</v>
      </c>
      <c r="H1362" s="46">
        <v>1029470</v>
      </c>
      <c r="I1362" s="46">
        <v>1029470</v>
      </c>
      <c r="J1362" s="46">
        <v>0</v>
      </c>
      <c r="K1362" s="46">
        <v>0</v>
      </c>
      <c r="L1362" s="46">
        <v>0</v>
      </c>
      <c r="M1362" s="46">
        <v>623986.84</v>
      </c>
      <c r="N1362" s="46">
        <v>623986.84</v>
      </c>
      <c r="O1362" s="46">
        <v>405483.16</v>
      </c>
      <c r="P1362" s="78">
        <f t="shared" si="44"/>
        <v>0.60612435525076003</v>
      </c>
      <c r="Q1362" s="61"/>
      <c r="R1362" s="61"/>
      <c r="S1362" s="62"/>
      <c r="T1362" s="62"/>
      <c r="U1362" s="62"/>
      <c r="V1362" s="62"/>
      <c r="W1362" s="62"/>
      <c r="X1362" s="63"/>
    </row>
    <row r="1363" spans="1:24" ht="14.4" x14ac:dyDescent="0.2">
      <c r="A1363" s="47" t="s">
        <v>715</v>
      </c>
      <c r="B1363" s="47" t="s">
        <v>716</v>
      </c>
      <c r="C1363" s="74" t="str">
        <f t="shared" si="43"/>
        <v>21375804 TEATRO POPULAR MELICO SALAZAR</v>
      </c>
      <c r="D1363" s="47" t="s">
        <v>685</v>
      </c>
      <c r="E1363" s="47" t="s">
        <v>268</v>
      </c>
      <c r="F1363" s="47" t="s">
        <v>269</v>
      </c>
      <c r="G1363" s="46">
        <v>1029470</v>
      </c>
      <c r="H1363" s="46">
        <v>1029470</v>
      </c>
      <c r="I1363" s="46">
        <v>1029470</v>
      </c>
      <c r="J1363" s="46">
        <v>0</v>
      </c>
      <c r="K1363" s="46">
        <v>0</v>
      </c>
      <c r="L1363" s="46">
        <v>0</v>
      </c>
      <c r="M1363" s="46">
        <v>623986.84</v>
      </c>
      <c r="N1363" s="46">
        <v>623986.84</v>
      </c>
      <c r="O1363" s="46">
        <v>405483.16</v>
      </c>
      <c r="P1363" s="78">
        <f t="shared" si="44"/>
        <v>0.60612435525076003</v>
      </c>
      <c r="Q1363" s="61"/>
      <c r="R1363" s="61"/>
      <c r="S1363" s="62"/>
      <c r="T1363" s="62"/>
      <c r="U1363" s="62"/>
      <c r="V1363" s="62"/>
      <c r="W1363" s="62"/>
      <c r="X1363" s="63"/>
    </row>
    <row r="1364" spans="1:24" ht="14.4" x14ac:dyDescent="0.2">
      <c r="A1364" s="47" t="s">
        <v>715</v>
      </c>
      <c r="B1364" s="47" t="s">
        <v>716</v>
      </c>
      <c r="C1364" s="74" t="str">
        <f t="shared" si="43"/>
        <v>21375804 TEATRO POPULAR MELICO SALAZAR</v>
      </c>
      <c r="D1364" s="47" t="s">
        <v>685</v>
      </c>
      <c r="E1364" s="47" t="s">
        <v>278</v>
      </c>
      <c r="F1364" s="47" t="s">
        <v>279</v>
      </c>
      <c r="G1364" s="46">
        <v>49388019</v>
      </c>
      <c r="H1364" s="46">
        <v>49388019</v>
      </c>
      <c r="I1364" s="46">
        <v>49388019</v>
      </c>
      <c r="J1364" s="46">
        <v>0</v>
      </c>
      <c r="K1364" s="46">
        <v>0</v>
      </c>
      <c r="L1364" s="46">
        <v>0</v>
      </c>
      <c r="M1364" s="46">
        <v>44949878.990000002</v>
      </c>
      <c r="N1364" s="46">
        <v>44090223.549999997</v>
      </c>
      <c r="O1364" s="46">
        <v>4438140.01</v>
      </c>
      <c r="P1364" s="78">
        <f t="shared" si="44"/>
        <v>0.91013731467949754</v>
      </c>
      <c r="Q1364" s="61"/>
      <c r="R1364" s="61"/>
      <c r="S1364" s="62"/>
      <c r="T1364" s="62"/>
      <c r="U1364" s="62"/>
      <c r="V1364" s="62"/>
      <c r="W1364" s="62"/>
      <c r="X1364" s="63"/>
    </row>
    <row r="1365" spans="1:24" ht="14.4" x14ac:dyDescent="0.2">
      <c r="A1365" s="47" t="s">
        <v>715</v>
      </c>
      <c r="B1365" s="47" t="s">
        <v>716</v>
      </c>
      <c r="C1365" s="74" t="str">
        <f t="shared" si="43"/>
        <v>21375804 TEATRO POPULAR MELICO SALAZAR</v>
      </c>
      <c r="D1365" s="47" t="s">
        <v>685</v>
      </c>
      <c r="E1365" s="47" t="s">
        <v>280</v>
      </c>
      <c r="F1365" s="47" t="s">
        <v>281</v>
      </c>
      <c r="G1365" s="46">
        <v>7588019</v>
      </c>
      <c r="H1365" s="46">
        <v>7188019</v>
      </c>
      <c r="I1365" s="46">
        <v>7188019</v>
      </c>
      <c r="J1365" s="46">
        <v>0</v>
      </c>
      <c r="K1365" s="46">
        <v>0</v>
      </c>
      <c r="L1365" s="46">
        <v>0</v>
      </c>
      <c r="M1365" s="46">
        <v>5641217.3700000001</v>
      </c>
      <c r="N1365" s="46">
        <v>5280306.57</v>
      </c>
      <c r="O1365" s="46">
        <v>1546801.63</v>
      </c>
      <c r="P1365" s="78">
        <f t="shared" si="44"/>
        <v>0.7848083554036237</v>
      </c>
      <c r="Q1365" s="61"/>
      <c r="R1365" s="61"/>
      <c r="S1365" s="62"/>
      <c r="T1365" s="62"/>
      <c r="U1365" s="62"/>
      <c r="V1365" s="62"/>
      <c r="W1365" s="62"/>
      <c r="X1365" s="63"/>
    </row>
    <row r="1366" spans="1:24" ht="14.4" x14ac:dyDescent="0.2">
      <c r="A1366" s="47" t="s">
        <v>715</v>
      </c>
      <c r="B1366" s="47" t="s">
        <v>716</v>
      </c>
      <c r="C1366" s="74" t="str">
        <f t="shared" si="43"/>
        <v>21375804 TEATRO POPULAR MELICO SALAZAR</v>
      </c>
      <c r="D1366" s="47" t="s">
        <v>685</v>
      </c>
      <c r="E1366" s="47" t="s">
        <v>282</v>
      </c>
      <c r="F1366" s="47" t="s">
        <v>283</v>
      </c>
      <c r="G1366" s="46">
        <v>4600000</v>
      </c>
      <c r="H1366" s="46">
        <v>4600000</v>
      </c>
      <c r="I1366" s="46">
        <v>4600000</v>
      </c>
      <c r="J1366" s="46">
        <v>0</v>
      </c>
      <c r="K1366" s="46">
        <v>0</v>
      </c>
      <c r="L1366" s="46">
        <v>0</v>
      </c>
      <c r="M1366" s="46">
        <v>3258077.37</v>
      </c>
      <c r="N1366" s="46">
        <v>2906741.89</v>
      </c>
      <c r="O1366" s="46">
        <v>1341922.6299999999</v>
      </c>
      <c r="P1366" s="78">
        <f t="shared" si="44"/>
        <v>0.70827768913043476</v>
      </c>
      <c r="Q1366" s="61"/>
      <c r="R1366" s="61"/>
      <c r="S1366" s="62"/>
      <c r="T1366" s="62"/>
      <c r="U1366" s="62"/>
      <c r="V1366" s="62"/>
      <c r="W1366" s="62"/>
      <c r="X1366" s="63"/>
    </row>
    <row r="1367" spans="1:24" ht="14.4" x14ac:dyDescent="0.2">
      <c r="A1367" s="47" t="s">
        <v>715</v>
      </c>
      <c r="B1367" s="47" t="s">
        <v>716</v>
      </c>
      <c r="C1367" s="74" t="str">
        <f t="shared" si="43"/>
        <v>21375804 TEATRO POPULAR MELICO SALAZAR</v>
      </c>
      <c r="D1367" s="47" t="s">
        <v>685</v>
      </c>
      <c r="E1367" s="47" t="s">
        <v>286</v>
      </c>
      <c r="F1367" s="47" t="s">
        <v>287</v>
      </c>
      <c r="G1367" s="46">
        <v>1988019</v>
      </c>
      <c r="H1367" s="46">
        <v>1988019</v>
      </c>
      <c r="I1367" s="46">
        <v>1988019</v>
      </c>
      <c r="J1367" s="46">
        <v>0</v>
      </c>
      <c r="K1367" s="46">
        <v>0</v>
      </c>
      <c r="L1367" s="46">
        <v>0</v>
      </c>
      <c r="M1367" s="46">
        <v>1783140</v>
      </c>
      <c r="N1367" s="46">
        <v>1783140</v>
      </c>
      <c r="O1367" s="46">
        <v>204879</v>
      </c>
      <c r="P1367" s="78">
        <f t="shared" si="44"/>
        <v>0.89694313786739466</v>
      </c>
      <c r="Q1367" s="61"/>
      <c r="R1367" s="61"/>
      <c r="S1367" s="62"/>
      <c r="T1367" s="62"/>
      <c r="U1367" s="62"/>
      <c r="V1367" s="62"/>
      <c r="W1367" s="62"/>
      <c r="X1367" s="63"/>
    </row>
    <row r="1368" spans="1:24" ht="14.4" x14ac:dyDescent="0.2">
      <c r="A1368" s="47" t="s">
        <v>715</v>
      </c>
      <c r="B1368" s="47" t="s">
        <v>716</v>
      </c>
      <c r="C1368" s="75" t="str">
        <f t="shared" si="43"/>
        <v>21375804 TEATRO POPULAR MELICO SALAZAR</v>
      </c>
      <c r="D1368" s="47" t="s">
        <v>685</v>
      </c>
      <c r="E1368" s="47" t="s">
        <v>288</v>
      </c>
      <c r="F1368" s="47" t="s">
        <v>289</v>
      </c>
      <c r="G1368" s="46">
        <v>1000000</v>
      </c>
      <c r="H1368" s="46">
        <v>600000</v>
      </c>
      <c r="I1368" s="46">
        <v>600000</v>
      </c>
      <c r="J1368" s="46">
        <v>0</v>
      </c>
      <c r="K1368" s="46">
        <v>0</v>
      </c>
      <c r="L1368" s="46">
        <v>0</v>
      </c>
      <c r="M1368" s="46">
        <v>600000</v>
      </c>
      <c r="N1368" s="46">
        <v>590424.68000000005</v>
      </c>
      <c r="O1368" s="46">
        <v>0</v>
      </c>
      <c r="P1368" s="78">
        <f t="shared" si="44"/>
        <v>1</v>
      </c>
      <c r="Q1368" s="61"/>
      <c r="R1368" s="61"/>
      <c r="S1368" s="62"/>
      <c r="T1368" s="62"/>
      <c r="U1368" s="62"/>
      <c r="V1368" s="62"/>
      <c r="W1368" s="62"/>
      <c r="X1368" s="63"/>
    </row>
    <row r="1369" spans="1:24" ht="14.4" x14ac:dyDescent="0.2">
      <c r="A1369" s="47" t="s">
        <v>715</v>
      </c>
      <c r="B1369" s="47" t="s">
        <v>716</v>
      </c>
      <c r="C1369" s="74" t="str">
        <f t="shared" si="43"/>
        <v>21375804 TEATRO POPULAR MELICO SALAZAR</v>
      </c>
      <c r="D1369" s="47" t="s">
        <v>685</v>
      </c>
      <c r="E1369" s="47" t="s">
        <v>296</v>
      </c>
      <c r="F1369" s="47" t="s">
        <v>297</v>
      </c>
      <c r="G1369" s="46">
        <v>26000000</v>
      </c>
      <c r="H1369" s="46">
        <v>21900000</v>
      </c>
      <c r="I1369" s="46">
        <v>21900000</v>
      </c>
      <c r="J1369" s="46">
        <v>0</v>
      </c>
      <c r="K1369" s="46">
        <v>0</v>
      </c>
      <c r="L1369" s="46">
        <v>0</v>
      </c>
      <c r="M1369" s="46">
        <v>20326986.280000001</v>
      </c>
      <c r="N1369" s="46">
        <v>20232822.800000001</v>
      </c>
      <c r="O1369" s="46">
        <v>1573013.72</v>
      </c>
      <c r="P1369" s="78">
        <f t="shared" si="44"/>
        <v>0.92817288949771692</v>
      </c>
      <c r="Q1369" s="61"/>
      <c r="R1369" s="61"/>
      <c r="S1369" s="62"/>
      <c r="T1369" s="62"/>
      <c r="U1369" s="62"/>
      <c r="V1369" s="62"/>
      <c r="W1369" s="62"/>
      <c r="X1369" s="63"/>
    </row>
    <row r="1370" spans="1:24" ht="14.4" x14ac:dyDescent="0.2">
      <c r="A1370" s="47" t="s">
        <v>715</v>
      </c>
      <c r="B1370" s="47" t="s">
        <v>716</v>
      </c>
      <c r="C1370" s="74" t="str">
        <f t="shared" si="43"/>
        <v>21375804 TEATRO POPULAR MELICO SALAZAR</v>
      </c>
      <c r="D1370" s="47" t="s">
        <v>685</v>
      </c>
      <c r="E1370" s="47" t="s">
        <v>298</v>
      </c>
      <c r="F1370" s="47" t="s">
        <v>299</v>
      </c>
      <c r="G1370" s="46">
        <v>16000000</v>
      </c>
      <c r="H1370" s="46">
        <v>16500000</v>
      </c>
      <c r="I1370" s="46">
        <v>16500000</v>
      </c>
      <c r="J1370" s="46">
        <v>0</v>
      </c>
      <c r="K1370" s="46">
        <v>0</v>
      </c>
      <c r="L1370" s="46">
        <v>0</v>
      </c>
      <c r="M1370" s="46">
        <v>16136725.01</v>
      </c>
      <c r="N1370" s="46">
        <v>16062775.01</v>
      </c>
      <c r="O1370" s="46">
        <v>363274.99</v>
      </c>
      <c r="P1370" s="78">
        <f t="shared" si="44"/>
        <v>0.97798333393939396</v>
      </c>
      <c r="Q1370" s="61"/>
      <c r="R1370" s="61"/>
      <c r="S1370" s="62"/>
      <c r="T1370" s="62"/>
      <c r="U1370" s="62"/>
      <c r="V1370" s="62"/>
      <c r="W1370" s="62"/>
      <c r="X1370" s="63"/>
    </row>
    <row r="1371" spans="1:24" ht="14.4" x14ac:dyDescent="0.2">
      <c r="A1371" s="47" t="s">
        <v>715</v>
      </c>
      <c r="B1371" s="47" t="s">
        <v>716</v>
      </c>
      <c r="C1371" s="74" t="str">
        <f t="shared" si="43"/>
        <v>21375804 TEATRO POPULAR MELICO SALAZAR</v>
      </c>
      <c r="D1371" s="47" t="s">
        <v>685</v>
      </c>
      <c r="E1371" s="47" t="s">
        <v>304</v>
      </c>
      <c r="F1371" s="47" t="s">
        <v>305</v>
      </c>
      <c r="G1371" s="46">
        <v>10000000</v>
      </c>
      <c r="H1371" s="46">
        <v>5400000</v>
      </c>
      <c r="I1371" s="46">
        <v>5400000</v>
      </c>
      <c r="J1371" s="46">
        <v>0</v>
      </c>
      <c r="K1371" s="46">
        <v>0</v>
      </c>
      <c r="L1371" s="46">
        <v>0</v>
      </c>
      <c r="M1371" s="46">
        <v>4190261.27</v>
      </c>
      <c r="N1371" s="46">
        <v>4170047.79</v>
      </c>
      <c r="O1371" s="46">
        <v>1209738.73</v>
      </c>
      <c r="P1371" s="78">
        <f t="shared" si="44"/>
        <v>0.77597430925925925</v>
      </c>
      <c r="Q1371" s="61"/>
      <c r="R1371" s="61"/>
      <c r="S1371" s="62"/>
      <c r="T1371" s="62"/>
      <c r="U1371" s="62"/>
      <c r="V1371" s="62"/>
      <c r="W1371" s="62"/>
      <c r="X1371" s="63"/>
    </row>
    <row r="1372" spans="1:24" ht="14.4" x14ac:dyDescent="0.2">
      <c r="A1372" s="47" t="s">
        <v>715</v>
      </c>
      <c r="B1372" s="47" t="s">
        <v>716</v>
      </c>
      <c r="C1372" s="74" t="str">
        <f t="shared" si="43"/>
        <v>21375804 TEATRO POPULAR MELICO SALAZAR</v>
      </c>
      <c r="D1372" s="47" t="s">
        <v>685</v>
      </c>
      <c r="E1372" s="47" t="s">
        <v>312</v>
      </c>
      <c r="F1372" s="47" t="s">
        <v>313</v>
      </c>
      <c r="G1372" s="46">
        <v>5000000</v>
      </c>
      <c r="H1372" s="46">
        <v>4000000</v>
      </c>
      <c r="I1372" s="46">
        <v>4000000</v>
      </c>
      <c r="J1372" s="46">
        <v>0</v>
      </c>
      <c r="K1372" s="46">
        <v>0</v>
      </c>
      <c r="L1372" s="46">
        <v>0</v>
      </c>
      <c r="M1372" s="46">
        <v>3530819.56</v>
      </c>
      <c r="N1372" s="46">
        <v>3530819.56</v>
      </c>
      <c r="O1372" s="46">
        <v>469180.44</v>
      </c>
      <c r="P1372" s="78">
        <f t="shared" si="44"/>
        <v>0.88270488999999996</v>
      </c>
      <c r="Q1372" s="61"/>
      <c r="R1372" s="61"/>
      <c r="S1372" s="62"/>
      <c r="T1372" s="62"/>
      <c r="U1372" s="62"/>
      <c r="V1372" s="62"/>
      <c r="W1372" s="62"/>
      <c r="X1372" s="63"/>
    </row>
    <row r="1373" spans="1:24" ht="14.4" x14ac:dyDescent="0.2">
      <c r="A1373" s="47" t="s">
        <v>715</v>
      </c>
      <c r="B1373" s="47" t="s">
        <v>716</v>
      </c>
      <c r="C1373" s="74" t="str">
        <f t="shared" si="43"/>
        <v>21375804 TEATRO POPULAR MELICO SALAZAR</v>
      </c>
      <c r="D1373" s="47" t="s">
        <v>685</v>
      </c>
      <c r="E1373" s="47" t="s">
        <v>314</v>
      </c>
      <c r="F1373" s="47" t="s">
        <v>315</v>
      </c>
      <c r="G1373" s="46">
        <v>2000000</v>
      </c>
      <c r="H1373" s="46">
        <v>1000000</v>
      </c>
      <c r="I1373" s="46">
        <v>1000000</v>
      </c>
      <c r="J1373" s="46">
        <v>0</v>
      </c>
      <c r="K1373" s="46">
        <v>0</v>
      </c>
      <c r="L1373" s="46">
        <v>0</v>
      </c>
      <c r="M1373" s="46">
        <v>956658</v>
      </c>
      <c r="N1373" s="46">
        <v>956658</v>
      </c>
      <c r="O1373" s="46">
        <v>43342</v>
      </c>
      <c r="P1373" s="78">
        <f t="shared" si="44"/>
        <v>0.95665800000000001</v>
      </c>
      <c r="Q1373" s="61"/>
      <c r="R1373" s="61"/>
      <c r="S1373" s="62"/>
      <c r="T1373" s="62"/>
      <c r="U1373" s="62"/>
      <c r="V1373" s="62"/>
      <c r="W1373" s="62"/>
      <c r="X1373" s="63"/>
    </row>
    <row r="1374" spans="1:24" ht="14.4" x14ac:dyDescent="0.2">
      <c r="A1374" s="47" t="s">
        <v>715</v>
      </c>
      <c r="B1374" s="47" t="s">
        <v>716</v>
      </c>
      <c r="C1374" s="74" t="str">
        <f t="shared" si="43"/>
        <v>21375804 TEATRO POPULAR MELICO SALAZAR</v>
      </c>
      <c r="D1374" s="47" t="s">
        <v>685</v>
      </c>
      <c r="E1374" s="47" t="s">
        <v>316</v>
      </c>
      <c r="F1374" s="47" t="s">
        <v>317</v>
      </c>
      <c r="G1374" s="46">
        <v>3000000</v>
      </c>
      <c r="H1374" s="46">
        <v>3000000</v>
      </c>
      <c r="I1374" s="46">
        <v>3000000</v>
      </c>
      <c r="J1374" s="46">
        <v>0</v>
      </c>
      <c r="K1374" s="46">
        <v>0</v>
      </c>
      <c r="L1374" s="46">
        <v>0</v>
      </c>
      <c r="M1374" s="46">
        <v>2574161.56</v>
      </c>
      <c r="N1374" s="46">
        <v>2574161.56</v>
      </c>
      <c r="O1374" s="46">
        <v>425838.44</v>
      </c>
      <c r="P1374" s="78">
        <f t="shared" si="44"/>
        <v>0.85805385333333339</v>
      </c>
      <c r="Q1374" s="61"/>
      <c r="R1374" s="61"/>
      <c r="S1374" s="62"/>
      <c r="T1374" s="62"/>
      <c r="U1374" s="62"/>
      <c r="V1374" s="62"/>
      <c r="W1374" s="62"/>
      <c r="X1374" s="63"/>
    </row>
    <row r="1375" spans="1:24" ht="14.4" x14ac:dyDescent="0.2">
      <c r="A1375" s="47" t="s">
        <v>715</v>
      </c>
      <c r="B1375" s="47" t="s">
        <v>716</v>
      </c>
      <c r="C1375" s="74" t="str">
        <f t="shared" si="43"/>
        <v>21375804 TEATRO POPULAR MELICO SALAZAR</v>
      </c>
      <c r="D1375" s="47" t="s">
        <v>685</v>
      </c>
      <c r="E1375" s="47" t="s">
        <v>318</v>
      </c>
      <c r="F1375" s="47" t="s">
        <v>319</v>
      </c>
      <c r="G1375" s="46">
        <v>10800000</v>
      </c>
      <c r="H1375" s="46">
        <v>16300000</v>
      </c>
      <c r="I1375" s="46">
        <v>16300000</v>
      </c>
      <c r="J1375" s="46">
        <v>0</v>
      </c>
      <c r="K1375" s="46">
        <v>0</v>
      </c>
      <c r="L1375" s="46">
        <v>0</v>
      </c>
      <c r="M1375" s="46">
        <v>15450855.779999999</v>
      </c>
      <c r="N1375" s="46">
        <v>15046274.619999999</v>
      </c>
      <c r="O1375" s="46">
        <v>849144.22</v>
      </c>
      <c r="P1375" s="78">
        <f t="shared" si="44"/>
        <v>0.94790526257668706</v>
      </c>
      <c r="Q1375" s="61"/>
      <c r="R1375" s="61"/>
      <c r="S1375" s="62"/>
      <c r="T1375" s="62"/>
      <c r="U1375" s="62"/>
      <c r="V1375" s="62"/>
      <c r="W1375" s="62"/>
      <c r="X1375" s="63"/>
    </row>
    <row r="1376" spans="1:24" ht="14.4" x14ac:dyDescent="0.2">
      <c r="A1376" s="47" t="s">
        <v>715</v>
      </c>
      <c r="B1376" s="47" t="s">
        <v>716</v>
      </c>
      <c r="C1376" s="74" t="str">
        <f t="shared" si="43"/>
        <v>21375804 TEATRO POPULAR MELICO SALAZAR</v>
      </c>
      <c r="D1376" s="47" t="s">
        <v>685</v>
      </c>
      <c r="E1376" s="47" t="s">
        <v>320</v>
      </c>
      <c r="F1376" s="47" t="s">
        <v>321</v>
      </c>
      <c r="G1376" s="46">
        <v>1800000</v>
      </c>
      <c r="H1376" s="46">
        <v>2600000</v>
      </c>
      <c r="I1376" s="46">
        <v>2600000</v>
      </c>
      <c r="J1376" s="46">
        <v>0</v>
      </c>
      <c r="K1376" s="46">
        <v>0</v>
      </c>
      <c r="L1376" s="46">
        <v>0</v>
      </c>
      <c r="M1376" s="46">
        <v>1915701.21</v>
      </c>
      <c r="N1376" s="46">
        <v>1563955.52</v>
      </c>
      <c r="O1376" s="46">
        <v>684298.79</v>
      </c>
      <c r="P1376" s="78">
        <f t="shared" si="44"/>
        <v>0.73680815769230767</v>
      </c>
      <c r="Q1376" s="61"/>
      <c r="R1376" s="61"/>
      <c r="S1376" s="62"/>
      <c r="T1376" s="62"/>
      <c r="U1376" s="62"/>
      <c r="V1376" s="62"/>
      <c r="W1376" s="62"/>
      <c r="X1376" s="63"/>
    </row>
    <row r="1377" spans="1:24" ht="14.4" x14ac:dyDescent="0.2">
      <c r="A1377" s="47" t="s">
        <v>715</v>
      </c>
      <c r="B1377" s="47" t="s">
        <v>716</v>
      </c>
      <c r="C1377" s="74" t="str">
        <f t="shared" si="43"/>
        <v>21375804 TEATRO POPULAR MELICO SALAZAR</v>
      </c>
      <c r="D1377" s="47" t="s">
        <v>685</v>
      </c>
      <c r="E1377" s="47" t="s">
        <v>326</v>
      </c>
      <c r="F1377" s="47" t="s">
        <v>327</v>
      </c>
      <c r="G1377" s="46">
        <v>0</v>
      </c>
      <c r="H1377" s="46">
        <v>2200000</v>
      </c>
      <c r="I1377" s="46">
        <v>2200000</v>
      </c>
      <c r="J1377" s="46">
        <v>0</v>
      </c>
      <c r="K1377" s="46">
        <v>0</v>
      </c>
      <c r="L1377" s="46">
        <v>0</v>
      </c>
      <c r="M1377" s="46">
        <v>2195251</v>
      </c>
      <c r="N1377" s="46">
        <v>2145997</v>
      </c>
      <c r="O1377" s="46">
        <v>4749</v>
      </c>
      <c r="P1377" s="78">
        <f t="shared" si="44"/>
        <v>0.99784136363636367</v>
      </c>
      <c r="Q1377" s="61"/>
      <c r="R1377" s="61"/>
      <c r="S1377" s="62"/>
      <c r="T1377" s="62"/>
      <c r="U1377" s="62"/>
      <c r="V1377" s="62"/>
      <c r="W1377" s="62"/>
      <c r="X1377" s="63"/>
    </row>
    <row r="1378" spans="1:24" ht="14.4" x14ac:dyDescent="0.2">
      <c r="A1378" s="47" t="s">
        <v>715</v>
      </c>
      <c r="B1378" s="47" t="s">
        <v>716</v>
      </c>
      <c r="C1378" s="74" t="str">
        <f t="shared" si="43"/>
        <v>21375804 TEATRO POPULAR MELICO SALAZAR</v>
      </c>
      <c r="D1378" s="47" t="s">
        <v>685</v>
      </c>
      <c r="E1378" s="47" t="s">
        <v>328</v>
      </c>
      <c r="F1378" s="47" t="s">
        <v>329</v>
      </c>
      <c r="G1378" s="46">
        <v>8000000</v>
      </c>
      <c r="H1378" s="46">
        <v>10500000</v>
      </c>
      <c r="I1378" s="46">
        <v>10500000</v>
      </c>
      <c r="J1378" s="46">
        <v>0</v>
      </c>
      <c r="K1378" s="46">
        <v>0</v>
      </c>
      <c r="L1378" s="46">
        <v>0</v>
      </c>
      <c r="M1378" s="46">
        <v>10384673.57</v>
      </c>
      <c r="N1378" s="46">
        <v>10381092.1</v>
      </c>
      <c r="O1378" s="46">
        <v>115326.43</v>
      </c>
      <c r="P1378" s="78">
        <f t="shared" si="44"/>
        <v>0.98901653047619054</v>
      </c>
      <c r="Q1378" s="61"/>
      <c r="R1378" s="61"/>
      <c r="S1378" s="62"/>
      <c r="T1378" s="62"/>
      <c r="U1378" s="62"/>
      <c r="V1378" s="62"/>
      <c r="W1378" s="62"/>
      <c r="X1378" s="63"/>
    </row>
    <row r="1379" spans="1:24" ht="14.4" x14ac:dyDescent="0.2">
      <c r="A1379" s="47" t="s">
        <v>715</v>
      </c>
      <c r="B1379" s="47" t="s">
        <v>716</v>
      </c>
      <c r="C1379" s="74" t="str">
        <f t="shared" si="43"/>
        <v>21375804 TEATRO POPULAR MELICO SALAZAR</v>
      </c>
      <c r="D1379" s="47" t="s">
        <v>685</v>
      </c>
      <c r="E1379" s="47" t="s">
        <v>330</v>
      </c>
      <c r="F1379" s="47" t="s">
        <v>331</v>
      </c>
      <c r="G1379" s="46">
        <v>1000000</v>
      </c>
      <c r="H1379" s="46">
        <v>1000000</v>
      </c>
      <c r="I1379" s="46">
        <v>1000000</v>
      </c>
      <c r="J1379" s="46">
        <v>0</v>
      </c>
      <c r="K1379" s="46">
        <v>0</v>
      </c>
      <c r="L1379" s="46">
        <v>0</v>
      </c>
      <c r="M1379" s="46">
        <v>955230</v>
      </c>
      <c r="N1379" s="46">
        <v>955230</v>
      </c>
      <c r="O1379" s="46">
        <v>44770</v>
      </c>
      <c r="P1379" s="78">
        <f t="shared" si="44"/>
        <v>0.95523000000000002</v>
      </c>
      <c r="Q1379" s="61"/>
      <c r="R1379" s="61"/>
      <c r="S1379" s="62"/>
      <c r="T1379" s="62"/>
      <c r="U1379" s="62"/>
      <c r="V1379" s="62"/>
      <c r="W1379" s="62"/>
      <c r="X1379" s="63"/>
    </row>
    <row r="1380" spans="1:24" ht="14.4" x14ac:dyDescent="0.2">
      <c r="A1380" s="47" t="s">
        <v>715</v>
      </c>
      <c r="B1380" s="47" t="s">
        <v>716</v>
      </c>
      <c r="C1380" s="74" t="str">
        <f t="shared" si="43"/>
        <v>21375804 TEATRO POPULAR MELICO SALAZAR</v>
      </c>
      <c r="D1380" s="47" t="s">
        <v>685</v>
      </c>
      <c r="E1380" s="47" t="s">
        <v>372</v>
      </c>
      <c r="F1380" s="47" t="s">
        <v>373</v>
      </c>
      <c r="G1380" s="46">
        <v>256605585</v>
      </c>
      <c r="H1380" s="46">
        <v>241134829</v>
      </c>
      <c r="I1380" s="46">
        <v>241134829</v>
      </c>
      <c r="J1380" s="46">
        <v>0</v>
      </c>
      <c r="K1380" s="46">
        <v>0</v>
      </c>
      <c r="L1380" s="46">
        <v>0</v>
      </c>
      <c r="M1380" s="46">
        <v>238094035.66</v>
      </c>
      <c r="N1380" s="46">
        <v>235302976.25</v>
      </c>
      <c r="O1380" s="46">
        <v>3040793.34</v>
      </c>
      <c r="P1380" s="78">
        <f t="shared" si="44"/>
        <v>0.9873896551874719</v>
      </c>
      <c r="Q1380" s="61"/>
      <c r="R1380" s="61"/>
      <c r="S1380" s="62"/>
      <c r="T1380" s="62"/>
      <c r="U1380" s="62"/>
      <c r="V1380" s="62"/>
      <c r="W1380" s="62"/>
      <c r="X1380" s="63"/>
    </row>
    <row r="1381" spans="1:24" ht="14.4" x14ac:dyDescent="0.2">
      <c r="A1381" s="47" t="s">
        <v>715</v>
      </c>
      <c r="B1381" s="47" t="s">
        <v>716</v>
      </c>
      <c r="C1381" s="74" t="str">
        <f t="shared" si="43"/>
        <v>21375804 TEATRO POPULAR MELICO SALAZAR</v>
      </c>
      <c r="D1381" s="47" t="s">
        <v>685</v>
      </c>
      <c r="E1381" s="47" t="s">
        <v>374</v>
      </c>
      <c r="F1381" s="47" t="s">
        <v>375</v>
      </c>
      <c r="G1381" s="46">
        <v>28027429</v>
      </c>
      <c r="H1381" s="46">
        <v>28164829</v>
      </c>
      <c r="I1381" s="46">
        <v>28164829</v>
      </c>
      <c r="J1381" s="46">
        <v>0</v>
      </c>
      <c r="K1381" s="46">
        <v>0</v>
      </c>
      <c r="L1381" s="46">
        <v>0</v>
      </c>
      <c r="M1381" s="46">
        <v>25216550.559999999</v>
      </c>
      <c r="N1381" s="46">
        <v>23020844.149999999</v>
      </c>
      <c r="O1381" s="46">
        <v>2948278.44</v>
      </c>
      <c r="P1381" s="78">
        <f t="shared" si="44"/>
        <v>0.89532056310372055</v>
      </c>
      <c r="Q1381" s="61"/>
      <c r="R1381" s="61"/>
      <c r="S1381" s="62"/>
      <c r="T1381" s="62"/>
      <c r="U1381" s="62"/>
      <c r="V1381" s="62"/>
      <c r="W1381" s="62"/>
      <c r="X1381" s="63"/>
    </row>
    <row r="1382" spans="1:24" ht="14.4" x14ac:dyDescent="0.2">
      <c r="A1382" s="47" t="s">
        <v>715</v>
      </c>
      <c r="B1382" s="47" t="s">
        <v>716</v>
      </c>
      <c r="C1382" s="74" t="str">
        <f t="shared" si="43"/>
        <v>21375804 TEATRO POPULAR MELICO SALAZAR</v>
      </c>
      <c r="D1382" s="47" t="s">
        <v>685</v>
      </c>
      <c r="E1382" s="47" t="s">
        <v>392</v>
      </c>
      <c r="F1382" s="47" t="s">
        <v>377</v>
      </c>
      <c r="G1382" s="46">
        <v>24177507</v>
      </c>
      <c r="H1382" s="46">
        <v>24287407</v>
      </c>
      <c r="I1382" s="46">
        <v>24287407</v>
      </c>
      <c r="J1382" s="46">
        <v>0</v>
      </c>
      <c r="K1382" s="46">
        <v>0</v>
      </c>
      <c r="L1382" s="46">
        <v>0</v>
      </c>
      <c r="M1382" s="46">
        <v>21752738.649999999</v>
      </c>
      <c r="N1382" s="46">
        <v>19858640.260000002</v>
      </c>
      <c r="O1382" s="46">
        <v>2534668.35</v>
      </c>
      <c r="P1382" s="78">
        <f t="shared" si="44"/>
        <v>0.89563857722646134</v>
      </c>
      <c r="Q1382" s="61"/>
      <c r="R1382" s="61"/>
      <c r="S1382" s="62"/>
      <c r="T1382" s="62"/>
      <c r="U1382" s="62"/>
      <c r="V1382" s="62"/>
      <c r="W1382" s="62"/>
      <c r="X1382" s="63"/>
    </row>
    <row r="1383" spans="1:24" ht="14.4" x14ac:dyDescent="0.2">
      <c r="A1383" s="47" t="s">
        <v>715</v>
      </c>
      <c r="B1383" s="47" t="s">
        <v>716</v>
      </c>
      <c r="C1383" s="74" t="str">
        <f t="shared" si="43"/>
        <v>21375804 TEATRO POPULAR MELICO SALAZAR</v>
      </c>
      <c r="D1383" s="47" t="s">
        <v>685</v>
      </c>
      <c r="E1383" s="47" t="s">
        <v>413</v>
      </c>
      <c r="F1383" s="47" t="s">
        <v>398</v>
      </c>
      <c r="G1383" s="46">
        <v>3849922</v>
      </c>
      <c r="H1383" s="46">
        <v>3877422</v>
      </c>
      <c r="I1383" s="46">
        <v>3877422</v>
      </c>
      <c r="J1383" s="46">
        <v>0</v>
      </c>
      <c r="K1383" s="46">
        <v>0</v>
      </c>
      <c r="L1383" s="46">
        <v>0</v>
      </c>
      <c r="M1383" s="46">
        <v>3463811.91</v>
      </c>
      <c r="N1383" s="46">
        <v>3162203.89</v>
      </c>
      <c r="O1383" s="46">
        <v>413610.09</v>
      </c>
      <c r="P1383" s="78">
        <f t="shared" si="44"/>
        <v>0.89332858533324466</v>
      </c>
      <c r="Q1383" s="61"/>
      <c r="R1383" s="61"/>
      <c r="S1383" s="62"/>
      <c r="T1383" s="62"/>
      <c r="U1383" s="62"/>
      <c r="V1383" s="62"/>
      <c r="W1383" s="62"/>
      <c r="X1383" s="63"/>
    </row>
    <row r="1384" spans="1:24" ht="14.4" x14ac:dyDescent="0.2">
      <c r="A1384" s="47" t="s">
        <v>715</v>
      </c>
      <c r="B1384" s="47" t="s">
        <v>716</v>
      </c>
      <c r="C1384" s="74" t="str">
        <f t="shared" si="43"/>
        <v>21375804 TEATRO POPULAR MELICO SALAZAR</v>
      </c>
      <c r="D1384" s="47" t="s">
        <v>685</v>
      </c>
      <c r="E1384" s="47" t="s">
        <v>602</v>
      </c>
      <c r="F1384" s="47" t="s">
        <v>603</v>
      </c>
      <c r="G1384" s="46">
        <v>131000000</v>
      </c>
      <c r="H1384" s="46">
        <v>131000000</v>
      </c>
      <c r="I1384" s="46">
        <v>131000000</v>
      </c>
      <c r="J1384" s="46">
        <v>0</v>
      </c>
      <c r="K1384" s="46">
        <v>0</v>
      </c>
      <c r="L1384" s="46">
        <v>0</v>
      </c>
      <c r="M1384" s="46">
        <v>130963800</v>
      </c>
      <c r="N1384" s="46">
        <v>130963800</v>
      </c>
      <c r="O1384" s="46">
        <v>36200</v>
      </c>
      <c r="P1384" s="78">
        <f t="shared" si="44"/>
        <v>0.99972366412213742</v>
      </c>
      <c r="Q1384" s="61"/>
      <c r="R1384" s="61"/>
      <c r="S1384" s="62"/>
      <c r="T1384" s="62"/>
      <c r="U1384" s="62"/>
      <c r="V1384" s="62"/>
      <c r="W1384" s="62"/>
      <c r="X1384" s="63"/>
    </row>
    <row r="1385" spans="1:24" ht="14.4" x14ac:dyDescent="0.2">
      <c r="A1385" s="47" t="s">
        <v>715</v>
      </c>
      <c r="B1385" s="47" t="s">
        <v>716</v>
      </c>
      <c r="C1385" s="74" t="str">
        <f t="shared" si="43"/>
        <v>21375804 TEATRO POPULAR MELICO SALAZAR</v>
      </c>
      <c r="D1385" s="47" t="s">
        <v>685</v>
      </c>
      <c r="E1385" s="47" t="s">
        <v>606</v>
      </c>
      <c r="F1385" s="47" t="s">
        <v>607</v>
      </c>
      <c r="G1385" s="46">
        <v>131000000</v>
      </c>
      <c r="H1385" s="46">
        <v>131000000</v>
      </c>
      <c r="I1385" s="46">
        <v>131000000</v>
      </c>
      <c r="J1385" s="46">
        <v>0</v>
      </c>
      <c r="K1385" s="46">
        <v>0</v>
      </c>
      <c r="L1385" s="46">
        <v>0</v>
      </c>
      <c r="M1385" s="46">
        <v>130963800</v>
      </c>
      <c r="N1385" s="46">
        <v>130963800</v>
      </c>
      <c r="O1385" s="46">
        <v>36200</v>
      </c>
      <c r="P1385" s="78">
        <f t="shared" si="44"/>
        <v>0.99972366412213742</v>
      </c>
      <c r="Q1385" s="61"/>
      <c r="R1385" s="61"/>
      <c r="S1385" s="62"/>
      <c r="T1385" s="62"/>
      <c r="U1385" s="62"/>
      <c r="V1385" s="62"/>
      <c r="W1385" s="62"/>
      <c r="X1385" s="63"/>
    </row>
    <row r="1386" spans="1:24" ht="14.4" x14ac:dyDescent="0.2">
      <c r="A1386" s="47" t="s">
        <v>715</v>
      </c>
      <c r="B1386" s="47" t="s">
        <v>716</v>
      </c>
      <c r="C1386" s="74" t="str">
        <f t="shared" si="43"/>
        <v>21375804 TEATRO POPULAR MELICO SALAZAR</v>
      </c>
      <c r="D1386" s="47" t="s">
        <v>685</v>
      </c>
      <c r="E1386" s="47" t="s">
        <v>608</v>
      </c>
      <c r="F1386" s="47" t="s">
        <v>609</v>
      </c>
      <c r="G1386" s="46">
        <v>20800000</v>
      </c>
      <c r="H1386" s="46">
        <v>23490000</v>
      </c>
      <c r="I1386" s="46">
        <v>23490000</v>
      </c>
      <c r="J1386" s="46">
        <v>0</v>
      </c>
      <c r="K1386" s="46">
        <v>0</v>
      </c>
      <c r="L1386" s="46">
        <v>0</v>
      </c>
      <c r="M1386" s="46">
        <v>23435701.739999998</v>
      </c>
      <c r="N1386" s="46">
        <v>23435701.739999998</v>
      </c>
      <c r="O1386" s="46">
        <v>54298.26</v>
      </c>
      <c r="P1386" s="78">
        <f t="shared" si="44"/>
        <v>0.99768845210727963</v>
      </c>
      <c r="Q1386" s="61"/>
      <c r="R1386" s="61"/>
      <c r="S1386" s="62"/>
      <c r="T1386" s="62"/>
      <c r="U1386" s="62"/>
      <c r="V1386" s="62"/>
      <c r="W1386" s="62"/>
      <c r="X1386" s="63"/>
    </row>
    <row r="1387" spans="1:24" ht="14.4" x14ac:dyDescent="0.2">
      <c r="A1387" s="47" t="s">
        <v>715</v>
      </c>
      <c r="B1387" s="47" t="s">
        <v>716</v>
      </c>
      <c r="C1387" s="74" t="str">
        <f t="shared" si="43"/>
        <v>21375804 TEATRO POPULAR MELICO SALAZAR</v>
      </c>
      <c r="D1387" s="47" t="s">
        <v>685</v>
      </c>
      <c r="E1387" s="47" t="s">
        <v>610</v>
      </c>
      <c r="F1387" s="47" t="s">
        <v>611</v>
      </c>
      <c r="G1387" s="46">
        <v>17800000</v>
      </c>
      <c r="H1387" s="46">
        <v>20490000</v>
      </c>
      <c r="I1387" s="46">
        <v>20490000</v>
      </c>
      <c r="J1387" s="46">
        <v>0</v>
      </c>
      <c r="K1387" s="46">
        <v>0</v>
      </c>
      <c r="L1387" s="46">
        <v>0</v>
      </c>
      <c r="M1387" s="46">
        <v>20435701.75</v>
      </c>
      <c r="N1387" s="46">
        <v>20435701.75</v>
      </c>
      <c r="O1387" s="46">
        <v>54298.25</v>
      </c>
      <c r="P1387" s="78">
        <f t="shared" si="44"/>
        <v>0.99735001220107367</v>
      </c>
      <c r="Q1387" s="61"/>
      <c r="R1387" s="61"/>
      <c r="S1387" s="62"/>
      <c r="T1387" s="62"/>
      <c r="U1387" s="62"/>
      <c r="V1387" s="62"/>
      <c r="W1387" s="62"/>
      <c r="X1387" s="63"/>
    </row>
    <row r="1388" spans="1:24" ht="14.4" x14ac:dyDescent="0.2">
      <c r="A1388" s="47" t="s">
        <v>715</v>
      </c>
      <c r="B1388" s="47" t="s">
        <v>716</v>
      </c>
      <c r="C1388" s="75" t="str">
        <f t="shared" si="43"/>
        <v>21375804 TEATRO POPULAR MELICO SALAZAR</v>
      </c>
      <c r="D1388" s="47" t="s">
        <v>685</v>
      </c>
      <c r="E1388" s="47" t="s">
        <v>612</v>
      </c>
      <c r="F1388" s="47" t="s">
        <v>613</v>
      </c>
      <c r="G1388" s="46">
        <v>3000000</v>
      </c>
      <c r="H1388" s="46">
        <v>3000000</v>
      </c>
      <c r="I1388" s="46">
        <v>3000000</v>
      </c>
      <c r="J1388" s="46">
        <v>0</v>
      </c>
      <c r="K1388" s="46">
        <v>0</v>
      </c>
      <c r="L1388" s="46">
        <v>0</v>
      </c>
      <c r="M1388" s="46">
        <v>2999999.99</v>
      </c>
      <c r="N1388" s="46">
        <v>2999999.99</v>
      </c>
      <c r="O1388" s="46">
        <v>0.01</v>
      </c>
      <c r="P1388" s="80">
        <f t="shared" si="44"/>
        <v>0.99999999666666672</v>
      </c>
      <c r="Q1388" s="61"/>
      <c r="R1388" s="61"/>
      <c r="S1388" s="62"/>
      <c r="T1388" s="62"/>
      <c r="U1388" s="62"/>
      <c r="V1388" s="62"/>
      <c r="W1388" s="62"/>
      <c r="X1388" s="63"/>
    </row>
    <row r="1389" spans="1:24" ht="14.4" x14ac:dyDescent="0.2">
      <c r="A1389" s="47" t="s">
        <v>715</v>
      </c>
      <c r="B1389" s="47" t="s">
        <v>716</v>
      </c>
      <c r="C1389" s="74" t="str">
        <f t="shared" si="43"/>
        <v>21375804 TEATRO POPULAR MELICO SALAZAR</v>
      </c>
      <c r="D1389" s="47" t="s">
        <v>685</v>
      </c>
      <c r="E1389" s="47" t="s">
        <v>632</v>
      </c>
      <c r="F1389" s="47" t="s">
        <v>633</v>
      </c>
      <c r="G1389" s="46">
        <v>5000000</v>
      </c>
      <c r="H1389" s="46">
        <v>4210000</v>
      </c>
      <c r="I1389" s="46">
        <v>4210000</v>
      </c>
      <c r="J1389" s="46">
        <v>0</v>
      </c>
      <c r="K1389" s="46">
        <v>0</v>
      </c>
      <c r="L1389" s="46">
        <v>0</v>
      </c>
      <c r="M1389" s="46">
        <v>4207983.3600000003</v>
      </c>
      <c r="N1389" s="46">
        <v>3612630.36</v>
      </c>
      <c r="O1389" s="46">
        <v>2016.64</v>
      </c>
      <c r="P1389" s="78">
        <f t="shared" si="44"/>
        <v>0.99952098812351553</v>
      </c>
      <c r="Q1389" s="61"/>
      <c r="R1389" s="61"/>
      <c r="S1389" s="62"/>
      <c r="T1389" s="62"/>
      <c r="U1389" s="62"/>
      <c r="V1389" s="62"/>
      <c r="W1389" s="62"/>
      <c r="X1389" s="63"/>
    </row>
    <row r="1390" spans="1:24" ht="14.4" x14ac:dyDescent="0.2">
      <c r="A1390" s="47" t="s">
        <v>715</v>
      </c>
      <c r="B1390" s="47" t="s">
        <v>716</v>
      </c>
      <c r="C1390" s="74" t="str">
        <f t="shared" si="43"/>
        <v>21375804 TEATRO POPULAR MELICO SALAZAR</v>
      </c>
      <c r="D1390" s="47" t="s">
        <v>685</v>
      </c>
      <c r="E1390" s="47" t="s">
        <v>634</v>
      </c>
      <c r="F1390" s="47" t="s">
        <v>635</v>
      </c>
      <c r="G1390" s="46">
        <v>5000000</v>
      </c>
      <c r="H1390" s="46">
        <v>4210000</v>
      </c>
      <c r="I1390" s="46">
        <v>4210000</v>
      </c>
      <c r="J1390" s="46">
        <v>0</v>
      </c>
      <c r="K1390" s="46">
        <v>0</v>
      </c>
      <c r="L1390" s="46">
        <v>0</v>
      </c>
      <c r="M1390" s="46">
        <v>4207983.3600000003</v>
      </c>
      <c r="N1390" s="46">
        <v>3612630.36</v>
      </c>
      <c r="O1390" s="46">
        <v>2016.64</v>
      </c>
      <c r="P1390" s="78">
        <f t="shared" si="44"/>
        <v>0.99952098812351553</v>
      </c>
      <c r="Q1390" s="61"/>
      <c r="R1390" s="61"/>
      <c r="S1390" s="62"/>
      <c r="T1390" s="62"/>
      <c r="U1390" s="62"/>
      <c r="V1390" s="62"/>
      <c r="W1390" s="62"/>
      <c r="X1390" s="63"/>
    </row>
    <row r="1391" spans="1:24" ht="14.4" x14ac:dyDescent="0.2">
      <c r="A1391" s="47" t="s">
        <v>715</v>
      </c>
      <c r="B1391" s="47" t="s">
        <v>716</v>
      </c>
      <c r="C1391" s="74" t="str">
        <f t="shared" si="43"/>
        <v>21375804 TEATRO POPULAR MELICO SALAZAR</v>
      </c>
      <c r="D1391" s="47" t="s">
        <v>685</v>
      </c>
      <c r="E1391" s="47" t="s">
        <v>636</v>
      </c>
      <c r="F1391" s="47" t="s">
        <v>637</v>
      </c>
      <c r="G1391" s="46">
        <v>71778156</v>
      </c>
      <c r="H1391" s="46">
        <v>54270000</v>
      </c>
      <c r="I1391" s="46">
        <v>54270000</v>
      </c>
      <c r="J1391" s="46">
        <v>0</v>
      </c>
      <c r="K1391" s="46">
        <v>0</v>
      </c>
      <c r="L1391" s="46">
        <v>0</v>
      </c>
      <c r="M1391" s="46">
        <v>54270000</v>
      </c>
      <c r="N1391" s="46">
        <v>54270000</v>
      </c>
      <c r="O1391" s="46">
        <v>0</v>
      </c>
      <c r="P1391" s="78">
        <f t="shared" si="44"/>
        <v>1</v>
      </c>
      <c r="Q1391" s="61"/>
      <c r="R1391" s="61"/>
      <c r="S1391" s="62"/>
      <c r="T1391" s="62"/>
      <c r="U1391" s="62"/>
      <c r="V1391" s="62"/>
      <c r="W1391" s="62"/>
      <c r="X1391" s="63"/>
    </row>
    <row r="1392" spans="1:24" ht="14.4" x14ac:dyDescent="0.2">
      <c r="A1392" s="47" t="s">
        <v>715</v>
      </c>
      <c r="B1392" s="47" t="s">
        <v>716</v>
      </c>
      <c r="C1392" s="74" t="str">
        <f t="shared" si="43"/>
        <v>21375804 TEATRO POPULAR MELICO SALAZAR</v>
      </c>
      <c r="D1392" s="47" t="s">
        <v>685</v>
      </c>
      <c r="E1392" s="47" t="s">
        <v>670</v>
      </c>
      <c r="F1392" s="47" t="s">
        <v>671</v>
      </c>
      <c r="G1392" s="46">
        <v>71778156</v>
      </c>
      <c r="H1392" s="46">
        <v>54270000</v>
      </c>
      <c r="I1392" s="46">
        <v>54270000</v>
      </c>
      <c r="J1392" s="46">
        <v>0</v>
      </c>
      <c r="K1392" s="46">
        <v>0</v>
      </c>
      <c r="L1392" s="46">
        <v>0</v>
      </c>
      <c r="M1392" s="46">
        <v>54270000</v>
      </c>
      <c r="N1392" s="46">
        <v>54270000</v>
      </c>
      <c r="O1392" s="46">
        <v>0</v>
      </c>
      <c r="P1392" s="78">
        <f t="shared" si="44"/>
        <v>1</v>
      </c>
      <c r="Q1392" s="61"/>
      <c r="R1392" s="61"/>
      <c r="S1392" s="62"/>
      <c r="T1392" s="62"/>
      <c r="U1392" s="62"/>
      <c r="V1392" s="62"/>
      <c r="W1392" s="62"/>
      <c r="X1392" s="63"/>
    </row>
    <row r="1393" spans="1:24" ht="14.4" x14ac:dyDescent="0.2">
      <c r="A1393" s="47" t="s">
        <v>715</v>
      </c>
      <c r="B1393" s="47" t="s">
        <v>716</v>
      </c>
      <c r="C1393" s="74" t="str">
        <f t="shared" si="43"/>
        <v>21375804 TEATRO POPULAR MELICO SALAZAR</v>
      </c>
      <c r="D1393" s="47" t="s">
        <v>689</v>
      </c>
      <c r="E1393" s="47" t="s">
        <v>336</v>
      </c>
      <c r="F1393" s="47" t="s">
        <v>337</v>
      </c>
      <c r="G1393" s="46">
        <v>43049191</v>
      </c>
      <c r="H1393" s="46">
        <v>73249191</v>
      </c>
      <c r="I1393" s="46">
        <v>73249191</v>
      </c>
      <c r="J1393" s="46">
        <v>0</v>
      </c>
      <c r="K1393" s="46">
        <v>0</v>
      </c>
      <c r="L1393" s="46">
        <v>0</v>
      </c>
      <c r="M1393" s="46">
        <v>64057078.109999999</v>
      </c>
      <c r="N1393" s="46">
        <v>47633054.43</v>
      </c>
      <c r="O1393" s="46">
        <v>9192112.8900000006</v>
      </c>
      <c r="P1393" s="78">
        <f t="shared" si="44"/>
        <v>0.87450901826342353</v>
      </c>
      <c r="Q1393" s="61"/>
      <c r="R1393" s="61"/>
      <c r="S1393" s="62"/>
      <c r="T1393" s="62"/>
      <c r="U1393" s="62"/>
      <c r="V1393" s="62"/>
      <c r="W1393" s="62"/>
      <c r="X1393" s="63"/>
    </row>
    <row r="1394" spans="1:24" ht="14.4" x14ac:dyDescent="0.2">
      <c r="A1394" s="47" t="s">
        <v>715</v>
      </c>
      <c r="B1394" s="47" t="s">
        <v>716</v>
      </c>
      <c r="C1394" s="74" t="str">
        <f t="shared" si="43"/>
        <v>21375804 TEATRO POPULAR MELICO SALAZAR</v>
      </c>
      <c r="D1394" s="47" t="s">
        <v>689</v>
      </c>
      <c r="E1394" s="47" t="s">
        <v>338</v>
      </c>
      <c r="F1394" s="47" t="s">
        <v>339</v>
      </c>
      <c r="G1394" s="46">
        <v>18200000</v>
      </c>
      <c r="H1394" s="46">
        <v>50154620</v>
      </c>
      <c r="I1394" s="46">
        <v>50154620</v>
      </c>
      <c r="J1394" s="46">
        <v>0</v>
      </c>
      <c r="K1394" s="46">
        <v>0</v>
      </c>
      <c r="L1394" s="46">
        <v>0</v>
      </c>
      <c r="M1394" s="46">
        <v>48533405.840000004</v>
      </c>
      <c r="N1394" s="46">
        <v>32302360.82</v>
      </c>
      <c r="O1394" s="46">
        <v>1621214.16</v>
      </c>
      <c r="P1394" s="79">
        <f t="shared" si="44"/>
        <v>0.96767567653787434</v>
      </c>
      <c r="Q1394" s="61"/>
      <c r="R1394" s="61"/>
      <c r="S1394" s="62"/>
      <c r="T1394" s="62"/>
      <c r="U1394" s="62"/>
      <c r="V1394" s="62"/>
      <c r="W1394" s="62"/>
      <c r="X1394" s="63"/>
    </row>
    <row r="1395" spans="1:24" ht="14.4" x14ac:dyDescent="0.2">
      <c r="A1395" s="47" t="s">
        <v>715</v>
      </c>
      <c r="B1395" s="47" t="s">
        <v>716</v>
      </c>
      <c r="C1395" s="74" t="str">
        <f t="shared" si="43"/>
        <v>21375804 TEATRO POPULAR MELICO SALAZAR</v>
      </c>
      <c r="D1395" s="47" t="s">
        <v>689</v>
      </c>
      <c r="E1395" s="47" t="s">
        <v>344</v>
      </c>
      <c r="F1395" s="47" t="s">
        <v>345</v>
      </c>
      <c r="G1395" s="46">
        <v>0</v>
      </c>
      <c r="H1395" s="46">
        <v>24500000</v>
      </c>
      <c r="I1395" s="46">
        <v>24500000</v>
      </c>
      <c r="J1395" s="46">
        <v>0</v>
      </c>
      <c r="K1395" s="46">
        <v>0</v>
      </c>
      <c r="L1395" s="46">
        <v>0</v>
      </c>
      <c r="M1395" s="46">
        <v>24452324.25</v>
      </c>
      <c r="N1395" s="46">
        <v>24452324.25</v>
      </c>
      <c r="O1395" s="46">
        <v>47675.75</v>
      </c>
      <c r="P1395" s="78">
        <f t="shared" si="44"/>
        <v>0.99805405102040812</v>
      </c>
      <c r="Q1395" s="61"/>
      <c r="R1395" s="61"/>
      <c r="S1395" s="62"/>
      <c r="T1395" s="62"/>
      <c r="U1395" s="62"/>
      <c r="V1395" s="62"/>
      <c r="W1395" s="62"/>
      <c r="X1395" s="63"/>
    </row>
    <row r="1396" spans="1:24" ht="14.4" x14ac:dyDescent="0.2">
      <c r="A1396" s="47" t="s">
        <v>715</v>
      </c>
      <c r="B1396" s="47" t="s">
        <v>716</v>
      </c>
      <c r="C1396" s="74" t="str">
        <f t="shared" si="43"/>
        <v>21375804 TEATRO POPULAR MELICO SALAZAR</v>
      </c>
      <c r="D1396" s="47" t="s">
        <v>689</v>
      </c>
      <c r="E1396" s="47" t="s">
        <v>348</v>
      </c>
      <c r="F1396" s="47" t="s">
        <v>349</v>
      </c>
      <c r="G1396" s="46">
        <v>12200000</v>
      </c>
      <c r="H1396" s="46">
        <v>12200000</v>
      </c>
      <c r="I1396" s="46">
        <v>12200000</v>
      </c>
      <c r="J1396" s="46">
        <v>0</v>
      </c>
      <c r="K1396" s="46">
        <v>0</v>
      </c>
      <c r="L1396" s="46">
        <v>0</v>
      </c>
      <c r="M1396" s="46">
        <v>11398672.25</v>
      </c>
      <c r="N1396" s="46">
        <v>128575.57</v>
      </c>
      <c r="O1396" s="46">
        <v>801327.75</v>
      </c>
      <c r="P1396" s="78">
        <f t="shared" si="44"/>
        <v>0.93431739754098364</v>
      </c>
      <c r="Q1396" s="61"/>
      <c r="R1396" s="61"/>
      <c r="S1396" s="62"/>
      <c r="T1396" s="62"/>
      <c r="U1396" s="62"/>
      <c r="V1396" s="62"/>
      <c r="W1396" s="62"/>
      <c r="X1396" s="63"/>
    </row>
    <row r="1397" spans="1:24" ht="14.4" x14ac:dyDescent="0.2">
      <c r="A1397" s="47" t="s">
        <v>715</v>
      </c>
      <c r="B1397" s="47" t="s">
        <v>716</v>
      </c>
      <c r="C1397" s="74" t="str">
        <f t="shared" si="43"/>
        <v>21375804 TEATRO POPULAR MELICO SALAZAR</v>
      </c>
      <c r="D1397" s="47" t="s">
        <v>689</v>
      </c>
      <c r="E1397" s="47" t="s">
        <v>354</v>
      </c>
      <c r="F1397" s="47" t="s">
        <v>355</v>
      </c>
      <c r="G1397" s="46">
        <v>6000000</v>
      </c>
      <c r="H1397" s="46">
        <v>13454620</v>
      </c>
      <c r="I1397" s="46">
        <v>13454620</v>
      </c>
      <c r="J1397" s="46">
        <v>0</v>
      </c>
      <c r="K1397" s="46">
        <v>0</v>
      </c>
      <c r="L1397" s="46">
        <v>0</v>
      </c>
      <c r="M1397" s="46">
        <v>12682409.34</v>
      </c>
      <c r="N1397" s="46">
        <v>7721461</v>
      </c>
      <c r="O1397" s="46">
        <v>772210.66</v>
      </c>
      <c r="P1397" s="78">
        <f t="shared" si="44"/>
        <v>0.94260628245167832</v>
      </c>
      <c r="Q1397" s="61"/>
      <c r="R1397" s="61"/>
      <c r="S1397" s="62"/>
      <c r="T1397" s="62"/>
      <c r="U1397" s="62"/>
      <c r="V1397" s="62"/>
      <c r="W1397" s="62"/>
      <c r="X1397" s="63"/>
    </row>
    <row r="1398" spans="1:24" ht="14.4" x14ac:dyDescent="0.2">
      <c r="A1398" s="47" t="s">
        <v>715</v>
      </c>
      <c r="B1398" s="47" t="s">
        <v>716</v>
      </c>
      <c r="C1398" s="74" t="str">
        <f t="shared" si="43"/>
        <v>21375804 TEATRO POPULAR MELICO SALAZAR</v>
      </c>
      <c r="D1398" s="47" t="s">
        <v>689</v>
      </c>
      <c r="E1398" s="47" t="s">
        <v>356</v>
      </c>
      <c r="F1398" s="47" t="s">
        <v>357</v>
      </c>
      <c r="G1398" s="46">
        <v>4700000</v>
      </c>
      <c r="H1398" s="46">
        <v>4700000</v>
      </c>
      <c r="I1398" s="46">
        <v>4700000</v>
      </c>
      <c r="J1398" s="46">
        <v>0</v>
      </c>
      <c r="K1398" s="46">
        <v>0</v>
      </c>
      <c r="L1398" s="46">
        <v>0</v>
      </c>
      <c r="M1398" s="46">
        <v>0</v>
      </c>
      <c r="N1398" s="46">
        <v>0</v>
      </c>
      <c r="O1398" s="46">
        <v>4700000</v>
      </c>
      <c r="P1398" s="78">
        <f t="shared" si="44"/>
        <v>0</v>
      </c>
      <c r="Q1398" s="61"/>
      <c r="R1398" s="61"/>
      <c r="S1398" s="62"/>
      <c r="T1398" s="62"/>
      <c r="U1398" s="62"/>
      <c r="V1398" s="62"/>
      <c r="W1398" s="62"/>
      <c r="X1398" s="63"/>
    </row>
    <row r="1399" spans="1:24" ht="14.4" x14ac:dyDescent="0.2">
      <c r="A1399" s="47" t="s">
        <v>715</v>
      </c>
      <c r="B1399" s="47" t="s">
        <v>716</v>
      </c>
      <c r="C1399" s="74" t="str">
        <f t="shared" si="43"/>
        <v>21375804 TEATRO POPULAR MELICO SALAZAR</v>
      </c>
      <c r="D1399" s="47" t="s">
        <v>689</v>
      </c>
      <c r="E1399" s="47" t="s">
        <v>362</v>
      </c>
      <c r="F1399" s="47" t="s">
        <v>363</v>
      </c>
      <c r="G1399" s="46">
        <v>4700000</v>
      </c>
      <c r="H1399" s="46">
        <v>4700000</v>
      </c>
      <c r="I1399" s="46">
        <v>4700000</v>
      </c>
      <c r="J1399" s="46">
        <v>0</v>
      </c>
      <c r="K1399" s="46">
        <v>0</v>
      </c>
      <c r="L1399" s="46">
        <v>0</v>
      </c>
      <c r="M1399" s="46">
        <v>0</v>
      </c>
      <c r="N1399" s="46">
        <v>0</v>
      </c>
      <c r="O1399" s="46">
        <v>4700000</v>
      </c>
      <c r="P1399" s="78">
        <f t="shared" si="44"/>
        <v>0</v>
      </c>
      <c r="Q1399" s="61"/>
      <c r="R1399" s="61"/>
      <c r="S1399" s="62"/>
      <c r="T1399" s="62"/>
      <c r="U1399" s="62"/>
      <c r="V1399" s="62"/>
      <c r="W1399" s="62"/>
      <c r="X1399" s="63"/>
    </row>
    <row r="1400" spans="1:24" ht="14.4" x14ac:dyDescent="0.2">
      <c r="A1400" s="47" t="s">
        <v>715</v>
      </c>
      <c r="B1400" s="47" t="s">
        <v>716</v>
      </c>
      <c r="C1400" s="74" t="str">
        <f t="shared" si="43"/>
        <v>21375804 TEATRO POPULAR MELICO SALAZAR</v>
      </c>
      <c r="D1400" s="47" t="s">
        <v>689</v>
      </c>
      <c r="E1400" s="47" t="s">
        <v>364</v>
      </c>
      <c r="F1400" s="47" t="s">
        <v>365</v>
      </c>
      <c r="G1400" s="46">
        <v>20149191</v>
      </c>
      <c r="H1400" s="46">
        <v>18394571</v>
      </c>
      <c r="I1400" s="46">
        <v>18394571</v>
      </c>
      <c r="J1400" s="46">
        <v>0</v>
      </c>
      <c r="K1400" s="46">
        <v>0</v>
      </c>
      <c r="L1400" s="46">
        <v>0</v>
      </c>
      <c r="M1400" s="46">
        <v>15523672.27</v>
      </c>
      <c r="N1400" s="46">
        <v>15330693.609999999</v>
      </c>
      <c r="O1400" s="46">
        <v>2870898.73</v>
      </c>
      <c r="P1400" s="78">
        <f t="shared" si="44"/>
        <v>0.84392684504574744</v>
      </c>
      <c r="Q1400" s="61"/>
      <c r="R1400" s="61"/>
      <c r="S1400" s="62"/>
      <c r="T1400" s="62"/>
      <c r="U1400" s="62"/>
      <c r="V1400" s="62"/>
      <c r="W1400" s="62"/>
      <c r="X1400" s="63"/>
    </row>
    <row r="1401" spans="1:24" ht="14.4" x14ac:dyDescent="0.2">
      <c r="A1401" s="47" t="s">
        <v>715</v>
      </c>
      <c r="B1401" s="47" t="s">
        <v>716</v>
      </c>
      <c r="C1401" s="86" t="str">
        <f t="shared" si="43"/>
        <v>21375804 TEATRO POPULAR MELICO SALAZAR</v>
      </c>
      <c r="D1401" s="47" t="s">
        <v>689</v>
      </c>
      <c r="E1401" s="47" t="s">
        <v>368</v>
      </c>
      <c r="F1401" s="47" t="s">
        <v>369</v>
      </c>
      <c r="G1401" s="46">
        <v>20149191</v>
      </c>
      <c r="H1401" s="46">
        <v>18394571</v>
      </c>
      <c r="I1401" s="46">
        <v>18394571</v>
      </c>
      <c r="J1401" s="46">
        <v>0</v>
      </c>
      <c r="K1401" s="46">
        <v>0</v>
      </c>
      <c r="L1401" s="46">
        <v>0</v>
      </c>
      <c r="M1401" s="46">
        <v>15523672.27</v>
      </c>
      <c r="N1401" s="46">
        <v>15330693.609999999</v>
      </c>
      <c r="O1401" s="46">
        <v>2870898.73</v>
      </c>
      <c r="P1401" s="87">
        <f t="shared" si="44"/>
        <v>0.84392684504574744</v>
      </c>
      <c r="Q1401" s="61"/>
      <c r="R1401" s="61"/>
      <c r="S1401" s="62"/>
      <c r="T1401" s="62"/>
      <c r="U1401" s="62"/>
      <c r="V1401" s="62"/>
      <c r="W1401" s="62"/>
      <c r="X1401" s="63"/>
    </row>
    <row r="1402" spans="1:24" ht="14.4" x14ac:dyDescent="0.2">
      <c r="A1402" s="100" t="s">
        <v>717</v>
      </c>
      <c r="B1402" s="100" t="s">
        <v>767</v>
      </c>
      <c r="C1402" s="98" t="str">
        <f t="shared" si="43"/>
        <v>21375805 CENTRO COSTAR. DE CINE Y AUDIOVISUAL</v>
      </c>
      <c r="D1402" s="100" t="s">
        <v>685</v>
      </c>
      <c r="E1402" s="100" t="s">
        <v>686</v>
      </c>
      <c r="F1402" s="100" t="s">
        <v>686</v>
      </c>
      <c r="G1402" s="101">
        <v>1264484122</v>
      </c>
      <c r="H1402" s="101">
        <v>1230845553.8</v>
      </c>
      <c r="I1402" s="46">
        <v>1230845553.8</v>
      </c>
      <c r="J1402" s="46">
        <v>0</v>
      </c>
      <c r="K1402" s="46">
        <v>0</v>
      </c>
      <c r="L1402" s="46">
        <v>0</v>
      </c>
      <c r="M1402" s="101">
        <v>1204244681.6600001</v>
      </c>
      <c r="N1402" s="101">
        <v>1199114523.28</v>
      </c>
      <c r="O1402" s="101">
        <v>26600872.140000001</v>
      </c>
      <c r="P1402" s="94">
        <f t="shared" si="44"/>
        <v>0.97838813159142934</v>
      </c>
      <c r="Q1402" s="61"/>
      <c r="R1402" s="61"/>
      <c r="S1402" s="62"/>
      <c r="T1402" s="62"/>
      <c r="U1402" s="62"/>
      <c r="V1402" s="62"/>
      <c r="W1402" s="62"/>
      <c r="X1402" s="63"/>
    </row>
    <row r="1403" spans="1:24" ht="14.4" x14ac:dyDescent="0.2">
      <c r="A1403" s="47" t="s">
        <v>717</v>
      </c>
      <c r="B1403" s="47" t="s">
        <v>767</v>
      </c>
      <c r="C1403" s="91" t="str">
        <f t="shared" si="43"/>
        <v>21375805 CENTRO COSTAR. DE CINE Y AUDIOVISUAL</v>
      </c>
      <c r="D1403" s="47" t="s">
        <v>685</v>
      </c>
      <c r="E1403" s="47" t="s">
        <v>10</v>
      </c>
      <c r="F1403" s="47" t="s">
        <v>11</v>
      </c>
      <c r="G1403" s="46">
        <v>235016835</v>
      </c>
      <c r="H1403" s="46">
        <v>243428754</v>
      </c>
      <c r="I1403" s="46">
        <v>243428754</v>
      </c>
      <c r="J1403" s="46">
        <v>0</v>
      </c>
      <c r="K1403" s="46">
        <v>0</v>
      </c>
      <c r="L1403" s="46">
        <v>0</v>
      </c>
      <c r="M1403" s="46">
        <v>235992305.44</v>
      </c>
      <c r="N1403" s="46">
        <v>231764736.86000001</v>
      </c>
      <c r="O1403" s="46">
        <v>7436448.5599999996</v>
      </c>
      <c r="P1403" s="92">
        <f t="shared" si="44"/>
        <v>0.96945123187871218</v>
      </c>
      <c r="Q1403" s="61"/>
      <c r="R1403" s="61"/>
      <c r="S1403" s="62"/>
      <c r="T1403" s="62"/>
      <c r="U1403" s="62"/>
      <c r="V1403" s="62"/>
      <c r="W1403" s="62"/>
      <c r="X1403" s="63"/>
    </row>
    <row r="1404" spans="1:24" ht="14.4" x14ac:dyDescent="0.2">
      <c r="A1404" s="47" t="s">
        <v>717</v>
      </c>
      <c r="B1404" s="47" t="s">
        <v>767</v>
      </c>
      <c r="C1404" s="74" t="str">
        <f t="shared" si="43"/>
        <v>21375805 CENTRO COSTAR. DE CINE Y AUDIOVISUAL</v>
      </c>
      <c r="D1404" s="47" t="s">
        <v>685</v>
      </c>
      <c r="E1404" s="47" t="s">
        <v>12</v>
      </c>
      <c r="F1404" s="47" t="s">
        <v>13</v>
      </c>
      <c r="G1404" s="46">
        <v>122053000</v>
      </c>
      <c r="H1404" s="46">
        <v>122539544</v>
      </c>
      <c r="I1404" s="46">
        <v>122539544</v>
      </c>
      <c r="J1404" s="46">
        <v>0</v>
      </c>
      <c r="K1404" s="46">
        <v>0</v>
      </c>
      <c r="L1404" s="46">
        <v>0</v>
      </c>
      <c r="M1404" s="46">
        <v>121954243.87</v>
      </c>
      <c r="N1404" s="46">
        <v>121954243.87</v>
      </c>
      <c r="O1404" s="46">
        <v>585300.13</v>
      </c>
      <c r="P1404" s="78">
        <f t="shared" si="44"/>
        <v>0.99522358162194569</v>
      </c>
      <c r="Q1404" s="61"/>
      <c r="R1404" s="61"/>
      <c r="S1404" s="62"/>
      <c r="T1404" s="62"/>
      <c r="U1404" s="62"/>
      <c r="V1404" s="62"/>
      <c r="W1404" s="62"/>
      <c r="X1404" s="63"/>
    </row>
    <row r="1405" spans="1:24" ht="14.4" x14ac:dyDescent="0.2">
      <c r="A1405" s="47" t="s">
        <v>717</v>
      </c>
      <c r="B1405" s="47" t="s">
        <v>767</v>
      </c>
      <c r="C1405" s="74" t="str">
        <f t="shared" si="43"/>
        <v>21375805 CENTRO COSTAR. DE CINE Y AUDIOVISUAL</v>
      </c>
      <c r="D1405" s="47" t="s">
        <v>685</v>
      </c>
      <c r="E1405" s="47" t="s">
        <v>14</v>
      </c>
      <c r="F1405" s="47" t="s">
        <v>15</v>
      </c>
      <c r="G1405" s="46">
        <v>122053000</v>
      </c>
      <c r="H1405" s="46">
        <v>122539544</v>
      </c>
      <c r="I1405" s="46">
        <v>122539544</v>
      </c>
      <c r="J1405" s="46">
        <v>0</v>
      </c>
      <c r="K1405" s="46">
        <v>0</v>
      </c>
      <c r="L1405" s="46">
        <v>0</v>
      </c>
      <c r="M1405" s="46">
        <v>121954243.87</v>
      </c>
      <c r="N1405" s="46">
        <v>121954243.87</v>
      </c>
      <c r="O1405" s="46">
        <v>585300.13</v>
      </c>
      <c r="P1405" s="78">
        <f t="shared" si="44"/>
        <v>0.99522358162194569</v>
      </c>
      <c r="Q1405" s="61"/>
      <c r="R1405" s="61"/>
      <c r="S1405" s="62"/>
      <c r="T1405" s="62"/>
      <c r="U1405" s="62"/>
      <c r="V1405" s="62"/>
      <c r="W1405" s="62"/>
      <c r="X1405" s="63"/>
    </row>
    <row r="1406" spans="1:24" ht="14.4" x14ac:dyDescent="0.2">
      <c r="A1406" s="47" t="s">
        <v>717</v>
      </c>
      <c r="B1406" s="47" t="s">
        <v>767</v>
      </c>
      <c r="C1406" s="74" t="str">
        <f t="shared" si="43"/>
        <v>21375805 CENTRO COSTAR. DE CINE Y AUDIOVISUAL</v>
      </c>
      <c r="D1406" s="47" t="s">
        <v>685</v>
      </c>
      <c r="E1406" s="47" t="s">
        <v>20</v>
      </c>
      <c r="F1406" s="47" t="s">
        <v>21</v>
      </c>
      <c r="G1406" s="46">
        <v>3100000</v>
      </c>
      <c r="H1406" s="46">
        <v>3100000</v>
      </c>
      <c r="I1406" s="46">
        <v>3100000</v>
      </c>
      <c r="J1406" s="46">
        <v>0</v>
      </c>
      <c r="K1406" s="46">
        <v>0</v>
      </c>
      <c r="L1406" s="46">
        <v>0</v>
      </c>
      <c r="M1406" s="46">
        <v>3096508.33</v>
      </c>
      <c r="N1406" s="46">
        <v>3096508.33</v>
      </c>
      <c r="O1406" s="46">
        <v>3491.67</v>
      </c>
      <c r="P1406" s="78">
        <f t="shared" si="44"/>
        <v>0.99887365483870971</v>
      </c>
      <c r="Q1406" s="61"/>
      <c r="R1406" s="61"/>
      <c r="S1406" s="62"/>
      <c r="T1406" s="62"/>
      <c r="U1406" s="62"/>
      <c r="V1406" s="62"/>
      <c r="W1406" s="62"/>
      <c r="X1406" s="63"/>
    </row>
    <row r="1407" spans="1:24" ht="14.4" x14ac:dyDescent="0.2">
      <c r="A1407" s="47" t="s">
        <v>717</v>
      </c>
      <c r="B1407" s="47" t="s">
        <v>767</v>
      </c>
      <c r="C1407" s="74" t="str">
        <f t="shared" si="43"/>
        <v>21375805 CENTRO COSTAR. DE CINE Y AUDIOVISUAL</v>
      </c>
      <c r="D1407" s="47" t="s">
        <v>685</v>
      </c>
      <c r="E1407" s="47" t="s">
        <v>22</v>
      </c>
      <c r="F1407" s="47" t="s">
        <v>23</v>
      </c>
      <c r="G1407" s="46">
        <v>3100000</v>
      </c>
      <c r="H1407" s="46">
        <v>3100000</v>
      </c>
      <c r="I1407" s="46">
        <v>3100000</v>
      </c>
      <c r="J1407" s="46">
        <v>0</v>
      </c>
      <c r="K1407" s="46">
        <v>0</v>
      </c>
      <c r="L1407" s="46">
        <v>0</v>
      </c>
      <c r="M1407" s="46">
        <v>3096508.33</v>
      </c>
      <c r="N1407" s="46">
        <v>3096508.33</v>
      </c>
      <c r="O1407" s="46">
        <v>3491.67</v>
      </c>
      <c r="P1407" s="78">
        <f t="shared" si="44"/>
        <v>0.99887365483870971</v>
      </c>
      <c r="Q1407" s="61"/>
      <c r="R1407" s="61"/>
      <c r="S1407" s="62"/>
      <c r="T1407" s="62"/>
      <c r="U1407" s="62"/>
      <c r="V1407" s="62"/>
      <c r="W1407" s="62"/>
      <c r="X1407" s="63"/>
    </row>
    <row r="1408" spans="1:24" ht="14.4" x14ac:dyDescent="0.2">
      <c r="A1408" s="47" t="s">
        <v>717</v>
      </c>
      <c r="B1408" s="47" t="s">
        <v>767</v>
      </c>
      <c r="C1408" s="74" t="str">
        <f t="shared" si="43"/>
        <v>21375805 CENTRO COSTAR. DE CINE Y AUDIOVISUAL</v>
      </c>
      <c r="D1408" s="47" t="s">
        <v>685</v>
      </c>
      <c r="E1408" s="47" t="s">
        <v>26</v>
      </c>
      <c r="F1408" s="47" t="s">
        <v>27</v>
      </c>
      <c r="G1408" s="46">
        <v>70115372</v>
      </c>
      <c r="H1408" s="46">
        <v>76022780</v>
      </c>
      <c r="I1408" s="46">
        <v>76022780</v>
      </c>
      <c r="J1408" s="46">
        <v>0</v>
      </c>
      <c r="K1408" s="46">
        <v>0</v>
      </c>
      <c r="L1408" s="46">
        <v>0</v>
      </c>
      <c r="M1408" s="46">
        <v>72283206.719999999</v>
      </c>
      <c r="N1408" s="46">
        <v>70799271.719999999</v>
      </c>
      <c r="O1408" s="46">
        <v>3739573.28</v>
      </c>
      <c r="P1408" s="78">
        <f t="shared" si="44"/>
        <v>0.95080983252651374</v>
      </c>
      <c r="Q1408" s="61"/>
      <c r="R1408" s="61"/>
      <c r="S1408" s="62"/>
      <c r="T1408" s="62"/>
      <c r="U1408" s="62"/>
      <c r="V1408" s="62"/>
      <c r="W1408" s="62"/>
      <c r="X1408" s="63"/>
    </row>
    <row r="1409" spans="1:24" ht="14.4" x14ac:dyDescent="0.2">
      <c r="A1409" s="47" t="s">
        <v>717</v>
      </c>
      <c r="B1409" s="47" t="s">
        <v>767</v>
      </c>
      <c r="C1409" s="74" t="str">
        <f t="shared" si="43"/>
        <v>21375805 CENTRO COSTAR. DE CINE Y AUDIOVISUAL</v>
      </c>
      <c r="D1409" s="47" t="s">
        <v>685</v>
      </c>
      <c r="E1409" s="47" t="s">
        <v>28</v>
      </c>
      <c r="F1409" s="47" t="s">
        <v>29</v>
      </c>
      <c r="G1409" s="46">
        <v>17800000</v>
      </c>
      <c r="H1409" s="46">
        <v>18660000</v>
      </c>
      <c r="I1409" s="46">
        <v>18660000</v>
      </c>
      <c r="J1409" s="46">
        <v>0</v>
      </c>
      <c r="K1409" s="46">
        <v>0</v>
      </c>
      <c r="L1409" s="46">
        <v>0</v>
      </c>
      <c r="M1409" s="46">
        <v>17941699.280000001</v>
      </c>
      <c r="N1409" s="46">
        <v>17477043.489999998</v>
      </c>
      <c r="O1409" s="46">
        <v>718300.72</v>
      </c>
      <c r="P1409" s="78">
        <f t="shared" si="44"/>
        <v>0.9615058563772777</v>
      </c>
      <c r="Q1409" s="61"/>
      <c r="R1409" s="61"/>
      <c r="S1409" s="62"/>
      <c r="T1409" s="62"/>
      <c r="U1409" s="62"/>
      <c r="V1409" s="62"/>
      <c r="W1409" s="62"/>
      <c r="X1409" s="63"/>
    </row>
    <row r="1410" spans="1:24" ht="14.4" x14ac:dyDescent="0.2">
      <c r="A1410" s="47" t="s">
        <v>717</v>
      </c>
      <c r="B1410" s="47" t="s">
        <v>767</v>
      </c>
      <c r="C1410" s="74" t="str">
        <f t="shared" si="43"/>
        <v>21375805 CENTRO COSTAR. DE CINE Y AUDIOVISUAL</v>
      </c>
      <c r="D1410" s="47" t="s">
        <v>685</v>
      </c>
      <c r="E1410" s="47" t="s">
        <v>30</v>
      </c>
      <c r="F1410" s="47" t="s">
        <v>31</v>
      </c>
      <c r="G1410" s="46">
        <v>21135780</v>
      </c>
      <c r="H1410" s="46">
        <v>25535780</v>
      </c>
      <c r="I1410" s="46">
        <v>25535780</v>
      </c>
      <c r="J1410" s="46">
        <v>0</v>
      </c>
      <c r="K1410" s="46">
        <v>0</v>
      </c>
      <c r="L1410" s="46">
        <v>0</v>
      </c>
      <c r="M1410" s="46">
        <v>23851625.25</v>
      </c>
      <c r="N1410" s="46">
        <v>22970967.75</v>
      </c>
      <c r="O1410" s="46">
        <v>1684154.75</v>
      </c>
      <c r="P1410" s="78">
        <f t="shared" si="44"/>
        <v>0.9340472564378296</v>
      </c>
      <c r="Q1410" s="61"/>
      <c r="R1410" s="61"/>
      <c r="S1410" s="62"/>
      <c r="T1410" s="62"/>
      <c r="U1410" s="62"/>
      <c r="V1410" s="62"/>
      <c r="W1410" s="62"/>
      <c r="X1410" s="63"/>
    </row>
    <row r="1411" spans="1:24" ht="14.4" x14ac:dyDescent="0.2">
      <c r="A1411" s="47" t="s">
        <v>717</v>
      </c>
      <c r="B1411" s="47" t="s">
        <v>767</v>
      </c>
      <c r="C1411" s="74" t="str">
        <f t="shared" si="43"/>
        <v>21375805 CENTRO COSTAR. DE CINE Y AUDIOVISUAL</v>
      </c>
      <c r="D1411" s="47" t="s">
        <v>685</v>
      </c>
      <c r="E1411" s="47" t="s">
        <v>32</v>
      </c>
      <c r="F1411" s="47" t="s">
        <v>33</v>
      </c>
      <c r="G1411" s="46">
        <v>15052495</v>
      </c>
      <c r="H1411" s="46">
        <v>16040613</v>
      </c>
      <c r="I1411" s="46">
        <v>16040613</v>
      </c>
      <c r="J1411" s="46">
        <v>0</v>
      </c>
      <c r="K1411" s="46">
        <v>0</v>
      </c>
      <c r="L1411" s="46">
        <v>0</v>
      </c>
      <c r="M1411" s="46">
        <v>15069121.49</v>
      </c>
      <c r="N1411" s="46">
        <v>15069121.49</v>
      </c>
      <c r="O1411" s="46">
        <v>971491.51</v>
      </c>
      <c r="P1411" s="78">
        <f t="shared" si="44"/>
        <v>0.93943551222138455</v>
      </c>
      <c r="Q1411" s="61"/>
      <c r="R1411" s="61"/>
      <c r="S1411" s="62"/>
      <c r="T1411" s="62"/>
      <c r="U1411" s="62"/>
      <c r="V1411" s="62"/>
      <c r="W1411" s="62"/>
      <c r="X1411" s="63"/>
    </row>
    <row r="1412" spans="1:24" ht="14.4" x14ac:dyDescent="0.2">
      <c r="A1412" s="47" t="s">
        <v>717</v>
      </c>
      <c r="B1412" s="47" t="s">
        <v>767</v>
      </c>
      <c r="C1412" s="74" t="str">
        <f t="shared" si="43"/>
        <v>21375805 CENTRO COSTAR. DE CINE Y AUDIOVISUAL</v>
      </c>
      <c r="D1412" s="47" t="s">
        <v>685</v>
      </c>
      <c r="E1412" s="47" t="s">
        <v>34</v>
      </c>
      <c r="F1412" s="47" t="s">
        <v>35</v>
      </c>
      <c r="G1412" s="46">
        <v>12727097</v>
      </c>
      <c r="H1412" s="46">
        <v>11582347</v>
      </c>
      <c r="I1412" s="46">
        <v>11582347</v>
      </c>
      <c r="J1412" s="46">
        <v>0</v>
      </c>
      <c r="K1412" s="46">
        <v>0</v>
      </c>
      <c r="L1412" s="46">
        <v>0</v>
      </c>
      <c r="M1412" s="46">
        <v>11582346.07</v>
      </c>
      <c r="N1412" s="46">
        <v>11582346.07</v>
      </c>
      <c r="O1412" s="46">
        <v>0.93</v>
      </c>
      <c r="P1412" s="78">
        <f t="shared" si="44"/>
        <v>0.99999991970539304</v>
      </c>
      <c r="Q1412" s="61"/>
      <c r="R1412" s="61"/>
      <c r="S1412" s="62"/>
      <c r="T1412" s="62"/>
      <c r="U1412" s="62"/>
      <c r="V1412" s="62"/>
      <c r="W1412" s="62"/>
      <c r="X1412" s="63"/>
    </row>
    <row r="1413" spans="1:24" ht="14.4" x14ac:dyDescent="0.2">
      <c r="A1413" s="47" t="s">
        <v>717</v>
      </c>
      <c r="B1413" s="47" t="s">
        <v>767</v>
      </c>
      <c r="C1413" s="74" t="str">
        <f t="shared" si="43"/>
        <v>21375805 CENTRO COSTAR. DE CINE Y AUDIOVISUAL</v>
      </c>
      <c r="D1413" s="47" t="s">
        <v>685</v>
      </c>
      <c r="E1413" s="47" t="s">
        <v>36</v>
      </c>
      <c r="F1413" s="47" t="s">
        <v>37</v>
      </c>
      <c r="G1413" s="46">
        <v>3400000</v>
      </c>
      <c r="H1413" s="46">
        <v>4204040</v>
      </c>
      <c r="I1413" s="46">
        <v>4204040</v>
      </c>
      <c r="J1413" s="46">
        <v>0</v>
      </c>
      <c r="K1413" s="46">
        <v>0</v>
      </c>
      <c r="L1413" s="46">
        <v>0</v>
      </c>
      <c r="M1413" s="46">
        <v>3838414.63</v>
      </c>
      <c r="N1413" s="46">
        <v>3699792.92</v>
      </c>
      <c r="O1413" s="46">
        <v>365625.37</v>
      </c>
      <c r="P1413" s="78">
        <f t="shared" si="44"/>
        <v>0.91302999733589596</v>
      </c>
      <c r="Q1413" s="61"/>
      <c r="R1413" s="61"/>
      <c r="S1413" s="62"/>
      <c r="T1413" s="62"/>
      <c r="U1413" s="62"/>
      <c r="V1413" s="62"/>
      <c r="W1413" s="62"/>
      <c r="X1413" s="63"/>
    </row>
    <row r="1414" spans="1:24" ht="14.4" x14ac:dyDescent="0.2">
      <c r="A1414" s="47" t="s">
        <v>717</v>
      </c>
      <c r="B1414" s="47" t="s">
        <v>767</v>
      </c>
      <c r="C1414" s="74" t="str">
        <f t="shared" ref="C1414:C1477" si="45">+CONCATENATE(A1414," ",B1414)</f>
        <v>21375805 CENTRO COSTAR. DE CINE Y AUDIOVISUAL</v>
      </c>
      <c r="D1414" s="47" t="s">
        <v>685</v>
      </c>
      <c r="E1414" s="47" t="s">
        <v>38</v>
      </c>
      <c r="F1414" s="47" t="s">
        <v>39</v>
      </c>
      <c r="G1414" s="46">
        <v>17571048</v>
      </c>
      <c r="H1414" s="46">
        <v>18766609</v>
      </c>
      <c r="I1414" s="46">
        <v>18766609</v>
      </c>
      <c r="J1414" s="46">
        <v>0</v>
      </c>
      <c r="K1414" s="46">
        <v>0</v>
      </c>
      <c r="L1414" s="46">
        <v>0</v>
      </c>
      <c r="M1414" s="46">
        <v>17770823.27</v>
      </c>
      <c r="N1414" s="46">
        <v>16414838.57</v>
      </c>
      <c r="O1414" s="46">
        <v>995785.73</v>
      </c>
      <c r="P1414" s="78">
        <f t="shared" ref="P1414:P1477" si="46">+IFERROR(M1414/H1414,0)</f>
        <v>0.94693843037919101</v>
      </c>
      <c r="Q1414" s="61"/>
      <c r="R1414" s="61"/>
      <c r="S1414" s="62"/>
      <c r="T1414" s="62"/>
      <c r="U1414" s="62"/>
      <c r="V1414" s="62"/>
      <c r="W1414" s="62"/>
      <c r="X1414" s="63"/>
    </row>
    <row r="1415" spans="1:24" ht="14.4" x14ac:dyDescent="0.2">
      <c r="A1415" s="47" t="s">
        <v>717</v>
      </c>
      <c r="B1415" s="47" t="s">
        <v>767</v>
      </c>
      <c r="C1415" s="74" t="str">
        <f t="shared" si="45"/>
        <v>21375805 CENTRO COSTAR. DE CINE Y AUDIOVISUAL</v>
      </c>
      <c r="D1415" s="47" t="s">
        <v>685</v>
      </c>
      <c r="E1415" s="47" t="s">
        <v>57</v>
      </c>
      <c r="F1415" s="47" t="s">
        <v>41</v>
      </c>
      <c r="G1415" s="46">
        <v>16669969</v>
      </c>
      <c r="H1415" s="46">
        <v>17804219</v>
      </c>
      <c r="I1415" s="46">
        <v>17804219</v>
      </c>
      <c r="J1415" s="46">
        <v>0</v>
      </c>
      <c r="K1415" s="46">
        <v>0</v>
      </c>
      <c r="L1415" s="46">
        <v>0</v>
      </c>
      <c r="M1415" s="46">
        <v>16859498.420000002</v>
      </c>
      <c r="N1415" s="46">
        <v>15573051.4</v>
      </c>
      <c r="O1415" s="46">
        <v>944720.58</v>
      </c>
      <c r="P1415" s="78">
        <f t="shared" si="46"/>
        <v>0.94693838690705845</v>
      </c>
      <c r="Q1415" s="61"/>
      <c r="R1415" s="61"/>
      <c r="S1415" s="62"/>
      <c r="T1415" s="62"/>
      <c r="U1415" s="62"/>
      <c r="V1415" s="62"/>
      <c r="W1415" s="62"/>
      <c r="X1415" s="63"/>
    </row>
    <row r="1416" spans="1:24" ht="14.4" x14ac:dyDescent="0.2">
      <c r="A1416" s="47" t="s">
        <v>717</v>
      </c>
      <c r="B1416" s="47" t="s">
        <v>767</v>
      </c>
      <c r="C1416" s="74" t="str">
        <f t="shared" si="45"/>
        <v>21375805 CENTRO COSTAR. DE CINE Y AUDIOVISUAL</v>
      </c>
      <c r="D1416" s="47" t="s">
        <v>685</v>
      </c>
      <c r="E1416" s="47" t="s">
        <v>79</v>
      </c>
      <c r="F1416" s="47" t="s">
        <v>62</v>
      </c>
      <c r="G1416" s="46">
        <v>901079</v>
      </c>
      <c r="H1416" s="46">
        <v>962390</v>
      </c>
      <c r="I1416" s="46">
        <v>962390</v>
      </c>
      <c r="J1416" s="46">
        <v>0</v>
      </c>
      <c r="K1416" s="46">
        <v>0</v>
      </c>
      <c r="L1416" s="46">
        <v>0</v>
      </c>
      <c r="M1416" s="46">
        <v>911324.85</v>
      </c>
      <c r="N1416" s="46">
        <v>841787.17</v>
      </c>
      <c r="O1416" s="46">
        <v>51065.15</v>
      </c>
      <c r="P1416" s="78">
        <f t="shared" si="46"/>
        <v>0.94693923461382601</v>
      </c>
      <c r="Q1416" s="61"/>
      <c r="R1416" s="61"/>
      <c r="S1416" s="62"/>
      <c r="T1416" s="62"/>
      <c r="U1416" s="62"/>
      <c r="V1416" s="62"/>
      <c r="W1416" s="62"/>
      <c r="X1416" s="63"/>
    </row>
    <row r="1417" spans="1:24" ht="14.4" x14ac:dyDescent="0.2">
      <c r="A1417" s="47" t="s">
        <v>717</v>
      </c>
      <c r="B1417" s="47" t="s">
        <v>767</v>
      </c>
      <c r="C1417" s="74" t="str">
        <f t="shared" si="45"/>
        <v>21375805 CENTRO COSTAR. DE CINE Y AUDIOVISUAL</v>
      </c>
      <c r="D1417" s="47" t="s">
        <v>685</v>
      </c>
      <c r="E1417" s="47" t="s">
        <v>83</v>
      </c>
      <c r="F1417" s="47" t="s">
        <v>84</v>
      </c>
      <c r="G1417" s="46">
        <v>22177415</v>
      </c>
      <c r="H1417" s="46">
        <v>22999821</v>
      </c>
      <c r="I1417" s="46">
        <v>22999821</v>
      </c>
      <c r="J1417" s="46">
        <v>0</v>
      </c>
      <c r="K1417" s="46">
        <v>0</v>
      </c>
      <c r="L1417" s="46">
        <v>0</v>
      </c>
      <c r="M1417" s="46">
        <v>20887523.25</v>
      </c>
      <c r="N1417" s="46">
        <v>19499874.370000001</v>
      </c>
      <c r="O1417" s="46">
        <v>2112297.75</v>
      </c>
      <c r="P1417" s="78">
        <f t="shared" si="46"/>
        <v>0.90816025263848787</v>
      </c>
      <c r="Q1417" s="61"/>
      <c r="R1417" s="61"/>
      <c r="S1417" s="62"/>
      <c r="T1417" s="62"/>
      <c r="U1417" s="62"/>
      <c r="V1417" s="62"/>
      <c r="W1417" s="62"/>
      <c r="X1417" s="63"/>
    </row>
    <row r="1418" spans="1:24" ht="14.4" x14ac:dyDescent="0.2">
      <c r="A1418" s="47" t="s">
        <v>717</v>
      </c>
      <c r="B1418" s="47" t="s">
        <v>767</v>
      </c>
      <c r="C1418" s="74" t="str">
        <f t="shared" si="45"/>
        <v>21375805 CENTRO COSTAR. DE CINE Y AUDIOVISUAL</v>
      </c>
      <c r="D1418" s="47" t="s">
        <v>685</v>
      </c>
      <c r="E1418" s="47" t="s">
        <v>102</v>
      </c>
      <c r="F1418" s="47" t="s">
        <v>86</v>
      </c>
      <c r="G1418" s="46">
        <v>9767701</v>
      </c>
      <c r="H1418" s="46">
        <v>10432310</v>
      </c>
      <c r="I1418" s="46">
        <v>10432310</v>
      </c>
      <c r="J1418" s="46">
        <v>0</v>
      </c>
      <c r="K1418" s="46">
        <v>0</v>
      </c>
      <c r="L1418" s="46">
        <v>0</v>
      </c>
      <c r="M1418" s="46">
        <v>9878754.8399999999</v>
      </c>
      <c r="N1418" s="46">
        <v>9124965.6300000008</v>
      </c>
      <c r="O1418" s="46">
        <v>553555.16</v>
      </c>
      <c r="P1418" s="78">
        <f t="shared" si="46"/>
        <v>0.94693839044276862</v>
      </c>
      <c r="Q1418" s="61"/>
      <c r="R1418" s="61"/>
      <c r="S1418" s="62"/>
      <c r="T1418" s="62"/>
      <c r="U1418" s="62"/>
      <c r="V1418" s="62"/>
      <c r="W1418" s="62"/>
      <c r="X1418" s="63"/>
    </row>
    <row r="1419" spans="1:24" ht="14.4" x14ac:dyDescent="0.2">
      <c r="A1419" s="47" t="s">
        <v>717</v>
      </c>
      <c r="B1419" s="47" t="s">
        <v>767</v>
      </c>
      <c r="C1419" s="74" t="str">
        <f t="shared" si="45"/>
        <v>21375805 CENTRO COSTAR. DE CINE Y AUDIOVISUAL</v>
      </c>
      <c r="D1419" s="47" t="s">
        <v>685</v>
      </c>
      <c r="E1419" s="47" t="s">
        <v>123</v>
      </c>
      <c r="F1419" s="47" t="s">
        <v>107</v>
      </c>
      <c r="G1419" s="46">
        <v>5406476</v>
      </c>
      <c r="H1419" s="46">
        <v>5774341</v>
      </c>
      <c r="I1419" s="46">
        <v>5774341</v>
      </c>
      <c r="J1419" s="46">
        <v>0</v>
      </c>
      <c r="K1419" s="46">
        <v>0</v>
      </c>
      <c r="L1419" s="46">
        <v>0</v>
      </c>
      <c r="M1419" s="46">
        <v>5467947.5</v>
      </c>
      <c r="N1419" s="46">
        <v>5050721.4400000004</v>
      </c>
      <c r="O1419" s="46">
        <v>306393.5</v>
      </c>
      <c r="P1419" s="78">
        <f t="shared" si="46"/>
        <v>0.9469387935350545</v>
      </c>
      <c r="Q1419" s="61"/>
      <c r="R1419" s="61"/>
      <c r="S1419" s="62"/>
      <c r="T1419" s="62"/>
      <c r="U1419" s="62"/>
      <c r="V1419" s="62"/>
      <c r="W1419" s="62"/>
      <c r="X1419" s="63"/>
    </row>
    <row r="1420" spans="1:24" ht="14.4" x14ac:dyDescent="0.2">
      <c r="A1420" s="47" t="s">
        <v>717</v>
      </c>
      <c r="B1420" s="47" t="s">
        <v>767</v>
      </c>
      <c r="C1420" s="74" t="str">
        <f t="shared" si="45"/>
        <v>21375805 CENTRO COSTAR. DE CINE Y AUDIOVISUAL</v>
      </c>
      <c r="D1420" s="47" t="s">
        <v>685</v>
      </c>
      <c r="E1420" s="47" t="s">
        <v>144</v>
      </c>
      <c r="F1420" s="47" t="s">
        <v>128</v>
      </c>
      <c r="G1420" s="46">
        <v>2703238</v>
      </c>
      <c r="H1420" s="46">
        <v>2893170</v>
      </c>
      <c r="I1420" s="46">
        <v>2893170</v>
      </c>
      <c r="J1420" s="46">
        <v>0</v>
      </c>
      <c r="K1420" s="46">
        <v>0</v>
      </c>
      <c r="L1420" s="46">
        <v>0</v>
      </c>
      <c r="M1420" s="46">
        <v>2733603.59</v>
      </c>
      <c r="N1420" s="46">
        <v>2524990.56</v>
      </c>
      <c r="O1420" s="46">
        <v>159566.41</v>
      </c>
      <c r="P1420" s="78">
        <f t="shared" si="46"/>
        <v>0.94484720566022729</v>
      </c>
      <c r="Q1420" s="61"/>
      <c r="R1420" s="61"/>
      <c r="S1420" s="62"/>
      <c r="T1420" s="62"/>
      <c r="U1420" s="62"/>
      <c r="V1420" s="62"/>
      <c r="W1420" s="62"/>
      <c r="X1420" s="63"/>
    </row>
    <row r="1421" spans="1:24" ht="14.4" x14ac:dyDescent="0.2">
      <c r="A1421" s="47" t="s">
        <v>717</v>
      </c>
      <c r="B1421" s="47" t="s">
        <v>767</v>
      </c>
      <c r="C1421" s="74" t="str">
        <f t="shared" si="45"/>
        <v>21375805 CENTRO COSTAR. DE CINE Y AUDIOVISUAL</v>
      </c>
      <c r="D1421" s="47" t="s">
        <v>685</v>
      </c>
      <c r="E1421" s="47" t="s">
        <v>161</v>
      </c>
      <c r="F1421" s="47" t="s">
        <v>149</v>
      </c>
      <c r="G1421" s="46">
        <v>4300000</v>
      </c>
      <c r="H1421" s="46">
        <v>3900000</v>
      </c>
      <c r="I1421" s="46">
        <v>3900000</v>
      </c>
      <c r="J1421" s="46">
        <v>0</v>
      </c>
      <c r="K1421" s="46">
        <v>0</v>
      </c>
      <c r="L1421" s="46">
        <v>0</v>
      </c>
      <c r="M1421" s="46">
        <v>2807217.32</v>
      </c>
      <c r="N1421" s="46">
        <v>2799196.74</v>
      </c>
      <c r="O1421" s="46">
        <v>1092782.68</v>
      </c>
      <c r="P1421" s="78">
        <f t="shared" si="46"/>
        <v>0.71979931282051279</v>
      </c>
      <c r="Q1421" s="61"/>
      <c r="R1421" s="61"/>
      <c r="S1421" s="62"/>
      <c r="T1421" s="62"/>
      <c r="U1421" s="62"/>
      <c r="V1421" s="62"/>
      <c r="W1421" s="62"/>
      <c r="X1421" s="63"/>
    </row>
    <row r="1422" spans="1:24" ht="14.4" x14ac:dyDescent="0.2">
      <c r="A1422" s="47" t="s">
        <v>717</v>
      </c>
      <c r="B1422" s="47" t="s">
        <v>767</v>
      </c>
      <c r="C1422" s="74" t="str">
        <f t="shared" si="45"/>
        <v>21375805 CENTRO COSTAR. DE CINE Y AUDIOVISUAL</v>
      </c>
      <c r="D1422" s="47" t="s">
        <v>685</v>
      </c>
      <c r="E1422" s="47" t="s">
        <v>166</v>
      </c>
      <c r="F1422" s="47" t="s">
        <v>167</v>
      </c>
      <c r="G1422" s="46">
        <v>439763101</v>
      </c>
      <c r="H1422" s="46">
        <v>437105957</v>
      </c>
      <c r="I1422" s="46">
        <v>437105957</v>
      </c>
      <c r="J1422" s="46">
        <v>0</v>
      </c>
      <c r="K1422" s="46">
        <v>0</v>
      </c>
      <c r="L1422" s="46">
        <v>0</v>
      </c>
      <c r="M1422" s="46">
        <v>422734038.82999998</v>
      </c>
      <c r="N1422" s="46">
        <v>422084566.17000002</v>
      </c>
      <c r="O1422" s="46">
        <v>14371918.17</v>
      </c>
      <c r="P1422" s="78">
        <f t="shared" si="46"/>
        <v>0.96712028756450918</v>
      </c>
      <c r="Q1422" s="61"/>
      <c r="R1422" s="61"/>
      <c r="S1422" s="62"/>
      <c r="T1422" s="62"/>
      <c r="U1422" s="62"/>
      <c r="V1422" s="62"/>
      <c r="W1422" s="62"/>
      <c r="X1422" s="63"/>
    </row>
    <row r="1423" spans="1:24" ht="14.4" x14ac:dyDescent="0.2">
      <c r="A1423" s="47" t="s">
        <v>717</v>
      </c>
      <c r="B1423" s="47" t="s">
        <v>767</v>
      </c>
      <c r="C1423" s="74" t="str">
        <f t="shared" si="45"/>
        <v>21375805 CENTRO COSTAR. DE CINE Y AUDIOVISUAL</v>
      </c>
      <c r="D1423" s="47" t="s">
        <v>685</v>
      </c>
      <c r="E1423" s="47" t="s">
        <v>168</v>
      </c>
      <c r="F1423" s="47" t="s">
        <v>169</v>
      </c>
      <c r="G1423" s="46">
        <v>13000000</v>
      </c>
      <c r="H1423" s="46">
        <v>13000000</v>
      </c>
      <c r="I1423" s="46">
        <v>13000000</v>
      </c>
      <c r="J1423" s="46">
        <v>0</v>
      </c>
      <c r="K1423" s="46">
        <v>0</v>
      </c>
      <c r="L1423" s="46">
        <v>0</v>
      </c>
      <c r="M1423" s="46">
        <v>13000000</v>
      </c>
      <c r="N1423" s="46">
        <v>13000000</v>
      </c>
      <c r="O1423" s="46">
        <v>0</v>
      </c>
      <c r="P1423" s="78">
        <f t="shared" si="46"/>
        <v>1</v>
      </c>
      <c r="Q1423" s="61"/>
      <c r="R1423" s="61"/>
      <c r="S1423" s="62"/>
      <c r="T1423" s="62"/>
      <c r="U1423" s="62"/>
      <c r="V1423" s="62"/>
      <c r="W1423" s="62"/>
      <c r="X1423" s="63"/>
    </row>
    <row r="1424" spans="1:24" ht="14.4" x14ac:dyDescent="0.2">
      <c r="A1424" s="47" t="s">
        <v>717</v>
      </c>
      <c r="B1424" s="47" t="s">
        <v>767</v>
      </c>
      <c r="C1424" s="74" t="str">
        <f t="shared" si="45"/>
        <v>21375805 CENTRO COSTAR. DE CINE Y AUDIOVISUAL</v>
      </c>
      <c r="D1424" s="47" t="s">
        <v>685</v>
      </c>
      <c r="E1424" s="47" t="s">
        <v>170</v>
      </c>
      <c r="F1424" s="47" t="s">
        <v>171</v>
      </c>
      <c r="G1424" s="46">
        <v>13000000</v>
      </c>
      <c r="H1424" s="46">
        <v>13000000</v>
      </c>
      <c r="I1424" s="46">
        <v>13000000</v>
      </c>
      <c r="J1424" s="46">
        <v>0</v>
      </c>
      <c r="K1424" s="46">
        <v>0</v>
      </c>
      <c r="L1424" s="46">
        <v>0</v>
      </c>
      <c r="M1424" s="46">
        <v>13000000</v>
      </c>
      <c r="N1424" s="46">
        <v>13000000</v>
      </c>
      <c r="O1424" s="46">
        <v>0</v>
      </c>
      <c r="P1424" s="78">
        <f t="shared" si="46"/>
        <v>1</v>
      </c>
      <c r="Q1424" s="61"/>
      <c r="R1424" s="61"/>
      <c r="S1424" s="62"/>
      <c r="T1424" s="62"/>
      <c r="U1424" s="62"/>
      <c r="V1424" s="62"/>
      <c r="W1424" s="62"/>
      <c r="X1424" s="63"/>
    </row>
    <row r="1425" spans="1:24" ht="14.4" x14ac:dyDescent="0.2">
      <c r="A1425" s="47" t="s">
        <v>717</v>
      </c>
      <c r="B1425" s="47" t="s">
        <v>767</v>
      </c>
      <c r="C1425" s="74" t="str">
        <f t="shared" si="45"/>
        <v>21375805 CENTRO COSTAR. DE CINE Y AUDIOVISUAL</v>
      </c>
      <c r="D1425" s="47" t="s">
        <v>685</v>
      </c>
      <c r="E1425" s="47" t="s">
        <v>180</v>
      </c>
      <c r="F1425" s="47" t="s">
        <v>181</v>
      </c>
      <c r="G1425" s="46">
        <v>22959662</v>
      </c>
      <c r="H1425" s="46">
        <v>25419662</v>
      </c>
      <c r="I1425" s="46">
        <v>25419662</v>
      </c>
      <c r="J1425" s="46">
        <v>0</v>
      </c>
      <c r="K1425" s="46">
        <v>0</v>
      </c>
      <c r="L1425" s="46">
        <v>0</v>
      </c>
      <c r="M1425" s="46">
        <v>23875664.390000001</v>
      </c>
      <c r="N1425" s="46">
        <v>23226191.73</v>
      </c>
      <c r="O1425" s="46">
        <v>1543997.61</v>
      </c>
      <c r="P1425" s="78">
        <f t="shared" si="46"/>
        <v>0.93925971124242336</v>
      </c>
      <c r="Q1425" s="61"/>
      <c r="R1425" s="61"/>
      <c r="S1425" s="62"/>
      <c r="T1425" s="62"/>
      <c r="U1425" s="62"/>
      <c r="V1425" s="62"/>
      <c r="W1425" s="62"/>
      <c r="X1425" s="63"/>
    </row>
    <row r="1426" spans="1:24" ht="14.4" x14ac:dyDescent="0.2">
      <c r="A1426" s="47" t="s">
        <v>717</v>
      </c>
      <c r="B1426" s="47" t="s">
        <v>767</v>
      </c>
      <c r="C1426" s="74" t="str">
        <f t="shared" si="45"/>
        <v>21375805 CENTRO COSTAR. DE CINE Y AUDIOVISUAL</v>
      </c>
      <c r="D1426" s="47" t="s">
        <v>685</v>
      </c>
      <c r="E1426" s="47" t="s">
        <v>182</v>
      </c>
      <c r="F1426" s="47" t="s">
        <v>183</v>
      </c>
      <c r="G1426" s="46">
        <v>758000</v>
      </c>
      <c r="H1426" s="46">
        <v>1038000</v>
      </c>
      <c r="I1426" s="46">
        <v>1038000</v>
      </c>
      <c r="J1426" s="46">
        <v>0</v>
      </c>
      <c r="K1426" s="46">
        <v>0</v>
      </c>
      <c r="L1426" s="46">
        <v>0</v>
      </c>
      <c r="M1426" s="46">
        <v>843663</v>
      </c>
      <c r="N1426" s="46">
        <v>843663</v>
      </c>
      <c r="O1426" s="46">
        <v>194337</v>
      </c>
      <c r="P1426" s="78">
        <f t="shared" si="46"/>
        <v>0.81277745664739887</v>
      </c>
      <c r="Q1426" s="61"/>
      <c r="R1426" s="61"/>
      <c r="S1426" s="62"/>
      <c r="T1426" s="62"/>
      <c r="U1426" s="62"/>
      <c r="V1426" s="62"/>
      <c r="W1426" s="62"/>
      <c r="X1426" s="63"/>
    </row>
    <row r="1427" spans="1:24" ht="14.4" x14ac:dyDescent="0.2">
      <c r="A1427" s="47" t="s">
        <v>717</v>
      </c>
      <c r="B1427" s="47" t="s">
        <v>767</v>
      </c>
      <c r="C1427" s="74" t="str">
        <f t="shared" si="45"/>
        <v>21375805 CENTRO COSTAR. DE CINE Y AUDIOVISUAL</v>
      </c>
      <c r="D1427" s="47" t="s">
        <v>685</v>
      </c>
      <c r="E1427" s="47" t="s">
        <v>184</v>
      </c>
      <c r="F1427" s="47" t="s">
        <v>185</v>
      </c>
      <c r="G1427" s="46">
        <v>8201662</v>
      </c>
      <c r="H1427" s="46">
        <v>8201662</v>
      </c>
      <c r="I1427" s="46">
        <v>8201662</v>
      </c>
      <c r="J1427" s="46">
        <v>0</v>
      </c>
      <c r="K1427" s="46">
        <v>0</v>
      </c>
      <c r="L1427" s="46">
        <v>0</v>
      </c>
      <c r="M1427" s="46">
        <v>7900430</v>
      </c>
      <c r="N1427" s="46">
        <v>7876150</v>
      </c>
      <c r="O1427" s="46">
        <v>301232</v>
      </c>
      <c r="P1427" s="78">
        <f t="shared" si="46"/>
        <v>0.96327183441600006</v>
      </c>
      <c r="Q1427" s="61"/>
      <c r="R1427" s="61"/>
      <c r="S1427" s="62"/>
      <c r="T1427" s="62"/>
      <c r="U1427" s="62"/>
      <c r="V1427" s="62"/>
      <c r="W1427" s="62"/>
      <c r="X1427" s="63"/>
    </row>
    <row r="1428" spans="1:24" ht="14.4" x14ac:dyDescent="0.2">
      <c r="A1428" s="47" t="s">
        <v>717</v>
      </c>
      <c r="B1428" s="47" t="s">
        <v>767</v>
      </c>
      <c r="C1428" s="74" t="str">
        <f t="shared" si="45"/>
        <v>21375805 CENTRO COSTAR. DE CINE Y AUDIOVISUAL</v>
      </c>
      <c r="D1428" s="47" t="s">
        <v>685</v>
      </c>
      <c r="E1428" s="47" t="s">
        <v>188</v>
      </c>
      <c r="F1428" s="47" t="s">
        <v>189</v>
      </c>
      <c r="G1428" s="46">
        <v>7800000</v>
      </c>
      <c r="H1428" s="46">
        <v>9000000</v>
      </c>
      <c r="I1428" s="46">
        <v>9000000</v>
      </c>
      <c r="J1428" s="46">
        <v>0</v>
      </c>
      <c r="K1428" s="46">
        <v>0</v>
      </c>
      <c r="L1428" s="46">
        <v>0</v>
      </c>
      <c r="M1428" s="46">
        <v>7951571.3899999997</v>
      </c>
      <c r="N1428" s="46">
        <v>7326378.7300000004</v>
      </c>
      <c r="O1428" s="46">
        <v>1048428.61</v>
      </c>
      <c r="P1428" s="78">
        <f t="shared" si="46"/>
        <v>0.88350793222222224</v>
      </c>
      <c r="Q1428" s="61"/>
      <c r="R1428" s="61"/>
      <c r="S1428" s="62"/>
      <c r="T1428" s="62"/>
      <c r="U1428" s="62"/>
      <c r="V1428" s="62"/>
      <c r="W1428" s="62"/>
      <c r="X1428" s="63"/>
    </row>
    <row r="1429" spans="1:24" ht="14.4" x14ac:dyDescent="0.2">
      <c r="A1429" s="47" t="s">
        <v>717</v>
      </c>
      <c r="B1429" s="47" t="s">
        <v>767</v>
      </c>
      <c r="C1429" s="74" t="str">
        <f t="shared" si="45"/>
        <v>21375805 CENTRO COSTAR. DE CINE Y AUDIOVISUAL</v>
      </c>
      <c r="D1429" s="47" t="s">
        <v>685</v>
      </c>
      <c r="E1429" s="47" t="s">
        <v>190</v>
      </c>
      <c r="F1429" s="47" t="s">
        <v>191</v>
      </c>
      <c r="G1429" s="46">
        <v>6200000</v>
      </c>
      <c r="H1429" s="46">
        <v>7180000</v>
      </c>
      <c r="I1429" s="46">
        <v>7180000</v>
      </c>
      <c r="J1429" s="46">
        <v>0</v>
      </c>
      <c r="K1429" s="46">
        <v>0</v>
      </c>
      <c r="L1429" s="46">
        <v>0</v>
      </c>
      <c r="M1429" s="46">
        <v>7180000</v>
      </c>
      <c r="N1429" s="46">
        <v>7180000</v>
      </c>
      <c r="O1429" s="46">
        <v>0</v>
      </c>
      <c r="P1429" s="78">
        <f t="shared" si="46"/>
        <v>1</v>
      </c>
      <c r="Q1429" s="61"/>
      <c r="R1429" s="61"/>
      <c r="S1429" s="62"/>
      <c r="T1429" s="62"/>
      <c r="U1429" s="62"/>
      <c r="V1429" s="62"/>
      <c r="W1429" s="62"/>
      <c r="X1429" s="63"/>
    </row>
    <row r="1430" spans="1:24" ht="14.4" x14ac:dyDescent="0.2">
      <c r="A1430" s="47" t="s">
        <v>717</v>
      </c>
      <c r="B1430" s="47" t="s">
        <v>767</v>
      </c>
      <c r="C1430" s="74" t="str">
        <f t="shared" si="45"/>
        <v>21375805 CENTRO COSTAR. DE CINE Y AUDIOVISUAL</v>
      </c>
      <c r="D1430" s="47" t="s">
        <v>685</v>
      </c>
      <c r="E1430" s="47" t="s">
        <v>192</v>
      </c>
      <c r="F1430" s="47" t="s">
        <v>193</v>
      </c>
      <c r="G1430" s="46">
        <v>33102028</v>
      </c>
      <c r="H1430" s="46">
        <v>31210944</v>
      </c>
      <c r="I1430" s="46">
        <v>31210944</v>
      </c>
      <c r="J1430" s="46">
        <v>0</v>
      </c>
      <c r="K1430" s="46">
        <v>0</v>
      </c>
      <c r="L1430" s="46">
        <v>0</v>
      </c>
      <c r="M1430" s="46">
        <v>27775026.640000001</v>
      </c>
      <c r="N1430" s="46">
        <v>27775026.640000001</v>
      </c>
      <c r="O1430" s="46">
        <v>3435917.36</v>
      </c>
      <c r="P1430" s="78">
        <f t="shared" si="46"/>
        <v>0.88991305870146065</v>
      </c>
      <c r="Q1430" s="61"/>
      <c r="R1430" s="61"/>
      <c r="S1430" s="62"/>
      <c r="T1430" s="62"/>
      <c r="U1430" s="62"/>
      <c r="V1430" s="62"/>
      <c r="W1430" s="62"/>
      <c r="X1430" s="63"/>
    </row>
    <row r="1431" spans="1:24" ht="14.4" x14ac:dyDescent="0.2">
      <c r="A1431" s="47" t="s">
        <v>717</v>
      </c>
      <c r="B1431" s="47" t="s">
        <v>767</v>
      </c>
      <c r="C1431" s="74" t="str">
        <f t="shared" si="45"/>
        <v>21375805 CENTRO COSTAR. DE CINE Y AUDIOVISUAL</v>
      </c>
      <c r="D1431" s="47" t="s">
        <v>685</v>
      </c>
      <c r="E1431" s="47" t="s">
        <v>194</v>
      </c>
      <c r="F1431" s="47" t="s">
        <v>195</v>
      </c>
      <c r="G1431" s="46">
        <v>100000</v>
      </c>
      <c r="H1431" s="46">
        <v>760000</v>
      </c>
      <c r="I1431" s="46">
        <v>760000</v>
      </c>
      <c r="J1431" s="46">
        <v>0</v>
      </c>
      <c r="K1431" s="46">
        <v>0</v>
      </c>
      <c r="L1431" s="46">
        <v>0</v>
      </c>
      <c r="M1431" s="46">
        <v>158132.20000000001</v>
      </c>
      <c r="N1431" s="46">
        <v>158132.20000000001</v>
      </c>
      <c r="O1431" s="46">
        <v>601867.80000000005</v>
      </c>
      <c r="P1431" s="78">
        <f t="shared" si="46"/>
        <v>0.20806868421052632</v>
      </c>
      <c r="Q1431" s="61"/>
      <c r="R1431" s="61"/>
      <c r="S1431" s="62"/>
      <c r="T1431" s="62"/>
      <c r="U1431" s="62"/>
      <c r="V1431" s="62"/>
      <c r="W1431" s="62"/>
      <c r="X1431" s="63"/>
    </row>
    <row r="1432" spans="1:24" ht="14.4" x14ac:dyDescent="0.2">
      <c r="A1432" s="47" t="s">
        <v>717</v>
      </c>
      <c r="B1432" s="47" t="s">
        <v>767</v>
      </c>
      <c r="C1432" s="74" t="str">
        <f t="shared" si="45"/>
        <v>21375805 CENTRO COSTAR. DE CINE Y AUDIOVISUAL</v>
      </c>
      <c r="D1432" s="47" t="s">
        <v>685</v>
      </c>
      <c r="E1432" s="47" t="s">
        <v>196</v>
      </c>
      <c r="F1432" s="47" t="s">
        <v>197</v>
      </c>
      <c r="G1432" s="46">
        <v>27000000</v>
      </c>
      <c r="H1432" s="46">
        <v>24648916</v>
      </c>
      <c r="I1432" s="46">
        <v>24648916</v>
      </c>
      <c r="J1432" s="46">
        <v>0</v>
      </c>
      <c r="K1432" s="46">
        <v>0</v>
      </c>
      <c r="L1432" s="46">
        <v>0</v>
      </c>
      <c r="M1432" s="46">
        <v>22934208.800000001</v>
      </c>
      <c r="N1432" s="46">
        <v>22934208.800000001</v>
      </c>
      <c r="O1432" s="46">
        <v>1714707.2</v>
      </c>
      <c r="P1432" s="78">
        <f t="shared" si="46"/>
        <v>0.93043478260869572</v>
      </c>
      <c r="Q1432" s="61"/>
      <c r="R1432" s="61"/>
      <c r="S1432" s="62"/>
      <c r="T1432" s="62"/>
      <c r="U1432" s="62"/>
      <c r="V1432" s="62"/>
      <c r="W1432" s="62"/>
      <c r="X1432" s="63"/>
    </row>
    <row r="1433" spans="1:24" ht="14.4" x14ac:dyDescent="0.2">
      <c r="A1433" s="47" t="s">
        <v>717</v>
      </c>
      <c r="B1433" s="47" t="s">
        <v>767</v>
      </c>
      <c r="C1433" s="74" t="str">
        <f t="shared" si="45"/>
        <v>21375805 CENTRO COSTAR. DE CINE Y AUDIOVISUAL</v>
      </c>
      <c r="D1433" s="47" t="s">
        <v>685</v>
      </c>
      <c r="E1433" s="47" t="s">
        <v>198</v>
      </c>
      <c r="F1433" s="47" t="s">
        <v>199</v>
      </c>
      <c r="G1433" s="46">
        <v>150000</v>
      </c>
      <c r="H1433" s="46">
        <v>50000</v>
      </c>
      <c r="I1433" s="46">
        <v>50000</v>
      </c>
      <c r="J1433" s="46">
        <v>0</v>
      </c>
      <c r="K1433" s="46">
        <v>0</v>
      </c>
      <c r="L1433" s="46">
        <v>0</v>
      </c>
      <c r="M1433" s="46">
        <v>0</v>
      </c>
      <c r="N1433" s="46">
        <v>0</v>
      </c>
      <c r="O1433" s="46">
        <v>50000</v>
      </c>
      <c r="P1433" s="78">
        <f t="shared" si="46"/>
        <v>0</v>
      </c>
      <c r="Q1433" s="61"/>
      <c r="R1433" s="61"/>
      <c r="S1433" s="62"/>
      <c r="T1433" s="62"/>
      <c r="U1433" s="62"/>
      <c r="V1433" s="62"/>
      <c r="W1433" s="62"/>
      <c r="X1433" s="63"/>
    </row>
    <row r="1434" spans="1:24" ht="14.4" x14ac:dyDescent="0.2">
      <c r="A1434" s="47" t="s">
        <v>717</v>
      </c>
      <c r="B1434" s="47" t="s">
        <v>767</v>
      </c>
      <c r="C1434" s="74" t="str">
        <f t="shared" si="45"/>
        <v>21375805 CENTRO COSTAR. DE CINE Y AUDIOVISUAL</v>
      </c>
      <c r="D1434" s="47" t="s">
        <v>685</v>
      </c>
      <c r="E1434" s="47" t="s">
        <v>204</v>
      </c>
      <c r="F1434" s="47" t="s">
        <v>205</v>
      </c>
      <c r="G1434" s="46">
        <v>2000000</v>
      </c>
      <c r="H1434" s="46">
        <v>2000000</v>
      </c>
      <c r="I1434" s="46">
        <v>2000000</v>
      </c>
      <c r="J1434" s="46">
        <v>0</v>
      </c>
      <c r="K1434" s="46">
        <v>0</v>
      </c>
      <c r="L1434" s="46">
        <v>0</v>
      </c>
      <c r="M1434" s="46">
        <v>937988.81</v>
      </c>
      <c r="N1434" s="46">
        <v>937988.81</v>
      </c>
      <c r="O1434" s="46">
        <v>1062011.19</v>
      </c>
      <c r="P1434" s="78">
        <f t="shared" si="46"/>
        <v>0.468994405</v>
      </c>
      <c r="Q1434" s="61"/>
      <c r="R1434" s="61"/>
      <c r="S1434" s="62"/>
      <c r="T1434" s="62"/>
      <c r="U1434" s="62"/>
      <c r="V1434" s="62"/>
      <c r="W1434" s="62"/>
      <c r="X1434" s="63"/>
    </row>
    <row r="1435" spans="1:24" ht="14.4" x14ac:dyDescent="0.2">
      <c r="A1435" s="47" t="s">
        <v>717</v>
      </c>
      <c r="B1435" s="47" t="s">
        <v>767</v>
      </c>
      <c r="C1435" s="74" t="str">
        <f t="shared" si="45"/>
        <v>21375805 CENTRO COSTAR. DE CINE Y AUDIOVISUAL</v>
      </c>
      <c r="D1435" s="47" t="s">
        <v>685</v>
      </c>
      <c r="E1435" s="47" t="s">
        <v>206</v>
      </c>
      <c r="F1435" s="47" t="s">
        <v>207</v>
      </c>
      <c r="G1435" s="46">
        <v>3852028</v>
      </c>
      <c r="H1435" s="46">
        <v>3752028</v>
      </c>
      <c r="I1435" s="46">
        <v>3752028</v>
      </c>
      <c r="J1435" s="46">
        <v>0</v>
      </c>
      <c r="K1435" s="46">
        <v>0</v>
      </c>
      <c r="L1435" s="46">
        <v>0</v>
      </c>
      <c r="M1435" s="46">
        <v>3744696.83</v>
      </c>
      <c r="N1435" s="46">
        <v>3744696.83</v>
      </c>
      <c r="O1435" s="46">
        <v>7331.17</v>
      </c>
      <c r="P1435" s="78">
        <f t="shared" si="46"/>
        <v>0.9980460780143432</v>
      </c>
      <c r="Q1435" s="61"/>
      <c r="R1435" s="61"/>
      <c r="S1435" s="62"/>
      <c r="T1435" s="62"/>
      <c r="U1435" s="62"/>
      <c r="V1435" s="62"/>
      <c r="W1435" s="62"/>
      <c r="X1435" s="63"/>
    </row>
    <row r="1436" spans="1:24" ht="14.4" x14ac:dyDescent="0.2">
      <c r="A1436" s="47" t="s">
        <v>717</v>
      </c>
      <c r="B1436" s="47" t="s">
        <v>767</v>
      </c>
      <c r="C1436" s="74" t="str">
        <f t="shared" si="45"/>
        <v>21375805 CENTRO COSTAR. DE CINE Y AUDIOVISUAL</v>
      </c>
      <c r="D1436" s="47" t="s">
        <v>685</v>
      </c>
      <c r="E1436" s="47" t="s">
        <v>208</v>
      </c>
      <c r="F1436" s="47" t="s">
        <v>209</v>
      </c>
      <c r="G1436" s="46">
        <v>317094525</v>
      </c>
      <c r="H1436" s="46">
        <v>311862381</v>
      </c>
      <c r="I1436" s="46">
        <v>311862381</v>
      </c>
      <c r="J1436" s="46">
        <v>0</v>
      </c>
      <c r="K1436" s="46">
        <v>0</v>
      </c>
      <c r="L1436" s="46">
        <v>0</v>
      </c>
      <c r="M1436" s="46">
        <v>304504299.61000001</v>
      </c>
      <c r="N1436" s="46">
        <v>304504299.61000001</v>
      </c>
      <c r="O1436" s="46">
        <v>7358081.3899999997</v>
      </c>
      <c r="P1436" s="78">
        <f t="shared" si="46"/>
        <v>0.97640599880496648</v>
      </c>
      <c r="Q1436" s="61"/>
      <c r="R1436" s="61"/>
      <c r="S1436" s="62"/>
      <c r="T1436" s="62"/>
      <c r="U1436" s="62"/>
      <c r="V1436" s="62"/>
      <c r="W1436" s="62"/>
      <c r="X1436" s="63"/>
    </row>
    <row r="1437" spans="1:24" ht="14.4" x14ac:dyDescent="0.2">
      <c r="A1437" s="47" t="s">
        <v>717</v>
      </c>
      <c r="B1437" s="47" t="s">
        <v>767</v>
      </c>
      <c r="C1437" s="74" t="str">
        <f t="shared" si="45"/>
        <v>21375805 CENTRO COSTAR. DE CINE Y AUDIOVISUAL</v>
      </c>
      <c r="D1437" s="47" t="s">
        <v>685</v>
      </c>
      <c r="E1437" s="47" t="s">
        <v>220</v>
      </c>
      <c r="F1437" s="47" t="s">
        <v>221</v>
      </c>
      <c r="G1437" s="46">
        <v>133648525</v>
      </c>
      <c r="H1437" s="46">
        <v>133648525</v>
      </c>
      <c r="I1437" s="46">
        <v>133648525</v>
      </c>
      <c r="J1437" s="46">
        <v>0</v>
      </c>
      <c r="K1437" s="46">
        <v>0</v>
      </c>
      <c r="L1437" s="46">
        <v>0</v>
      </c>
      <c r="M1437" s="46">
        <v>128862058.04000001</v>
      </c>
      <c r="N1437" s="46">
        <v>128862058.04000001</v>
      </c>
      <c r="O1437" s="46">
        <v>4786466.96</v>
      </c>
      <c r="P1437" s="78">
        <f t="shared" si="46"/>
        <v>0.96418615948062281</v>
      </c>
      <c r="Q1437" s="61"/>
      <c r="R1437" s="61"/>
      <c r="S1437" s="62"/>
      <c r="T1437" s="62"/>
      <c r="U1437" s="62"/>
      <c r="V1437" s="62"/>
      <c r="W1437" s="62"/>
      <c r="X1437" s="63"/>
    </row>
    <row r="1438" spans="1:24" ht="14.4" x14ac:dyDescent="0.2">
      <c r="A1438" s="47" t="s">
        <v>717</v>
      </c>
      <c r="B1438" s="47" t="s">
        <v>767</v>
      </c>
      <c r="C1438" s="74" t="str">
        <f t="shared" si="45"/>
        <v>21375805 CENTRO COSTAR. DE CINE Y AUDIOVISUAL</v>
      </c>
      <c r="D1438" s="47" t="s">
        <v>685</v>
      </c>
      <c r="E1438" s="47" t="s">
        <v>222</v>
      </c>
      <c r="F1438" s="47" t="s">
        <v>223</v>
      </c>
      <c r="G1438" s="46">
        <v>183446000</v>
      </c>
      <c r="H1438" s="46">
        <v>178213856</v>
      </c>
      <c r="I1438" s="46">
        <v>178213856</v>
      </c>
      <c r="J1438" s="46">
        <v>0</v>
      </c>
      <c r="K1438" s="46">
        <v>0</v>
      </c>
      <c r="L1438" s="46">
        <v>0</v>
      </c>
      <c r="M1438" s="46">
        <v>175642241.56999999</v>
      </c>
      <c r="N1438" s="46">
        <v>175642241.56999999</v>
      </c>
      <c r="O1438" s="46">
        <v>2571614.4300000002</v>
      </c>
      <c r="P1438" s="78">
        <f t="shared" si="46"/>
        <v>0.98557006459699736</v>
      </c>
      <c r="Q1438" s="61"/>
      <c r="R1438" s="61"/>
      <c r="S1438" s="62"/>
      <c r="T1438" s="62"/>
      <c r="U1438" s="62"/>
      <c r="V1438" s="62"/>
      <c r="W1438" s="62"/>
      <c r="X1438" s="63"/>
    </row>
    <row r="1439" spans="1:24" ht="14.4" x14ac:dyDescent="0.2">
      <c r="A1439" s="47" t="s">
        <v>717</v>
      </c>
      <c r="B1439" s="47" t="s">
        <v>767</v>
      </c>
      <c r="C1439" s="74" t="str">
        <f t="shared" si="45"/>
        <v>21375805 CENTRO COSTAR. DE CINE Y AUDIOVISUAL</v>
      </c>
      <c r="D1439" s="47" t="s">
        <v>685</v>
      </c>
      <c r="E1439" s="47" t="s">
        <v>224</v>
      </c>
      <c r="F1439" s="47" t="s">
        <v>225</v>
      </c>
      <c r="G1439" s="46">
        <v>3900000</v>
      </c>
      <c r="H1439" s="46">
        <v>4255000</v>
      </c>
      <c r="I1439" s="46">
        <v>4255000</v>
      </c>
      <c r="J1439" s="46">
        <v>0</v>
      </c>
      <c r="K1439" s="46">
        <v>0</v>
      </c>
      <c r="L1439" s="46">
        <v>0</v>
      </c>
      <c r="M1439" s="46">
        <v>3832644.87</v>
      </c>
      <c r="N1439" s="46">
        <v>3832644.87</v>
      </c>
      <c r="O1439" s="46">
        <v>422355.13</v>
      </c>
      <c r="P1439" s="78">
        <f t="shared" si="46"/>
        <v>0.90073909988249123</v>
      </c>
      <c r="Q1439" s="61"/>
      <c r="R1439" s="61"/>
      <c r="S1439" s="62"/>
      <c r="T1439" s="62"/>
      <c r="U1439" s="62"/>
      <c r="V1439" s="62"/>
      <c r="W1439" s="62"/>
      <c r="X1439" s="63"/>
    </row>
    <row r="1440" spans="1:24" ht="14.4" x14ac:dyDescent="0.2">
      <c r="A1440" s="47" t="s">
        <v>717</v>
      </c>
      <c r="B1440" s="47" t="s">
        <v>767</v>
      </c>
      <c r="C1440" s="74" t="str">
        <f t="shared" si="45"/>
        <v>21375805 CENTRO COSTAR. DE CINE Y AUDIOVISUAL</v>
      </c>
      <c r="D1440" s="47" t="s">
        <v>685</v>
      </c>
      <c r="E1440" s="47" t="s">
        <v>226</v>
      </c>
      <c r="F1440" s="47" t="s">
        <v>227</v>
      </c>
      <c r="G1440" s="46">
        <v>100000</v>
      </c>
      <c r="H1440" s="46">
        <v>100000</v>
      </c>
      <c r="I1440" s="46">
        <v>100000</v>
      </c>
      <c r="J1440" s="46">
        <v>0</v>
      </c>
      <c r="K1440" s="46">
        <v>0</v>
      </c>
      <c r="L1440" s="46">
        <v>0</v>
      </c>
      <c r="M1440" s="46">
        <v>65670</v>
      </c>
      <c r="N1440" s="46">
        <v>65670</v>
      </c>
      <c r="O1440" s="46">
        <v>34330</v>
      </c>
      <c r="P1440" s="78">
        <f t="shared" si="46"/>
        <v>0.65669999999999995</v>
      </c>
      <c r="Q1440" s="61"/>
      <c r="R1440" s="61"/>
      <c r="S1440" s="62"/>
      <c r="T1440" s="62"/>
      <c r="U1440" s="62"/>
      <c r="V1440" s="62"/>
      <c r="W1440" s="62"/>
      <c r="X1440" s="63"/>
    </row>
    <row r="1441" spans="1:24" ht="14.4" x14ac:dyDescent="0.2">
      <c r="A1441" s="47" t="s">
        <v>717</v>
      </c>
      <c r="B1441" s="47" t="s">
        <v>767</v>
      </c>
      <c r="C1441" s="74" t="str">
        <f t="shared" si="45"/>
        <v>21375805 CENTRO COSTAR. DE CINE Y AUDIOVISUAL</v>
      </c>
      <c r="D1441" s="47" t="s">
        <v>685</v>
      </c>
      <c r="E1441" s="47" t="s">
        <v>228</v>
      </c>
      <c r="F1441" s="47" t="s">
        <v>229</v>
      </c>
      <c r="G1441" s="46">
        <v>1400000</v>
      </c>
      <c r="H1441" s="46">
        <v>1755000</v>
      </c>
      <c r="I1441" s="46">
        <v>1755000</v>
      </c>
      <c r="J1441" s="46">
        <v>0</v>
      </c>
      <c r="K1441" s="46">
        <v>0</v>
      </c>
      <c r="L1441" s="46">
        <v>0</v>
      </c>
      <c r="M1441" s="46">
        <v>1711358</v>
      </c>
      <c r="N1441" s="46">
        <v>1711358</v>
      </c>
      <c r="O1441" s="46">
        <v>43642</v>
      </c>
      <c r="P1441" s="78">
        <f t="shared" si="46"/>
        <v>0.97513276353276357</v>
      </c>
      <c r="Q1441" s="61"/>
      <c r="R1441" s="61"/>
      <c r="S1441" s="62"/>
      <c r="T1441" s="62"/>
      <c r="U1441" s="62"/>
      <c r="V1441" s="62"/>
      <c r="W1441" s="62"/>
      <c r="X1441" s="63"/>
    </row>
    <row r="1442" spans="1:24" ht="14.4" x14ac:dyDescent="0.2">
      <c r="A1442" s="47" t="s">
        <v>717</v>
      </c>
      <c r="B1442" s="47" t="s">
        <v>767</v>
      </c>
      <c r="C1442" s="74" t="str">
        <f t="shared" si="45"/>
        <v>21375805 CENTRO COSTAR. DE CINE Y AUDIOVISUAL</v>
      </c>
      <c r="D1442" s="47" t="s">
        <v>685</v>
      </c>
      <c r="E1442" s="47" t="s">
        <v>230</v>
      </c>
      <c r="F1442" s="47" t="s">
        <v>231</v>
      </c>
      <c r="G1442" s="46">
        <v>2000000</v>
      </c>
      <c r="H1442" s="46">
        <v>2000000</v>
      </c>
      <c r="I1442" s="46">
        <v>2000000</v>
      </c>
      <c r="J1442" s="46">
        <v>0</v>
      </c>
      <c r="K1442" s="46">
        <v>0</v>
      </c>
      <c r="L1442" s="46">
        <v>0</v>
      </c>
      <c r="M1442" s="46">
        <v>1655617.35</v>
      </c>
      <c r="N1442" s="46">
        <v>1655617.35</v>
      </c>
      <c r="O1442" s="46">
        <v>344382.65</v>
      </c>
      <c r="P1442" s="78">
        <f t="shared" si="46"/>
        <v>0.82780867499999999</v>
      </c>
      <c r="Q1442" s="61"/>
      <c r="R1442" s="61"/>
      <c r="S1442" s="62"/>
      <c r="T1442" s="62"/>
      <c r="U1442" s="62"/>
      <c r="V1442" s="62"/>
      <c r="W1442" s="62"/>
      <c r="X1442" s="63"/>
    </row>
    <row r="1443" spans="1:24" ht="14.4" x14ac:dyDescent="0.2">
      <c r="A1443" s="47" t="s">
        <v>717</v>
      </c>
      <c r="B1443" s="47" t="s">
        <v>767</v>
      </c>
      <c r="C1443" s="74" t="str">
        <f t="shared" si="45"/>
        <v>21375805 CENTRO COSTAR. DE CINE Y AUDIOVISUAL</v>
      </c>
      <c r="D1443" s="47" t="s">
        <v>685</v>
      </c>
      <c r="E1443" s="47" t="s">
        <v>232</v>
      </c>
      <c r="F1443" s="47" t="s">
        <v>233</v>
      </c>
      <c r="G1443" s="46">
        <v>400000</v>
      </c>
      <c r="H1443" s="46">
        <v>400000</v>
      </c>
      <c r="I1443" s="46">
        <v>400000</v>
      </c>
      <c r="J1443" s="46">
        <v>0</v>
      </c>
      <c r="K1443" s="46">
        <v>0</v>
      </c>
      <c r="L1443" s="46">
        <v>0</v>
      </c>
      <c r="M1443" s="46">
        <v>399999.52</v>
      </c>
      <c r="N1443" s="46">
        <v>399999.52</v>
      </c>
      <c r="O1443" s="46">
        <v>0.48</v>
      </c>
      <c r="P1443" s="78">
        <f t="shared" si="46"/>
        <v>0.99999880000000008</v>
      </c>
      <c r="Q1443" s="61"/>
      <c r="R1443" s="61"/>
      <c r="S1443" s="62"/>
      <c r="T1443" s="62"/>
      <c r="U1443" s="62"/>
      <c r="V1443" s="62"/>
      <c r="W1443" s="62"/>
      <c r="X1443" s="63"/>
    </row>
    <row r="1444" spans="1:24" ht="14.4" x14ac:dyDescent="0.2">
      <c r="A1444" s="47" t="s">
        <v>717</v>
      </c>
      <c r="B1444" s="47" t="s">
        <v>767</v>
      </c>
      <c r="C1444" s="74" t="str">
        <f t="shared" si="45"/>
        <v>21375805 CENTRO COSTAR. DE CINE Y AUDIOVISUAL</v>
      </c>
      <c r="D1444" s="47" t="s">
        <v>685</v>
      </c>
      <c r="E1444" s="47" t="s">
        <v>234</v>
      </c>
      <c r="F1444" s="47" t="s">
        <v>235</v>
      </c>
      <c r="G1444" s="46">
        <v>4600000</v>
      </c>
      <c r="H1444" s="46">
        <v>3800000</v>
      </c>
      <c r="I1444" s="46">
        <v>3800000</v>
      </c>
      <c r="J1444" s="46">
        <v>0</v>
      </c>
      <c r="K1444" s="46">
        <v>0</v>
      </c>
      <c r="L1444" s="46">
        <v>0</v>
      </c>
      <c r="M1444" s="46">
        <v>3648832.02</v>
      </c>
      <c r="N1444" s="46">
        <v>3648832.02</v>
      </c>
      <c r="O1444" s="46">
        <v>151167.98000000001</v>
      </c>
      <c r="P1444" s="78">
        <f t="shared" si="46"/>
        <v>0.96021895263157897</v>
      </c>
      <c r="Q1444" s="61"/>
      <c r="R1444" s="61"/>
      <c r="S1444" s="62"/>
      <c r="T1444" s="62"/>
      <c r="U1444" s="62"/>
      <c r="V1444" s="62"/>
      <c r="W1444" s="62"/>
      <c r="X1444" s="63"/>
    </row>
    <row r="1445" spans="1:24" ht="14.4" x14ac:dyDescent="0.2">
      <c r="A1445" s="47" t="s">
        <v>717</v>
      </c>
      <c r="B1445" s="47" t="s">
        <v>767</v>
      </c>
      <c r="C1445" s="74" t="str">
        <f t="shared" si="45"/>
        <v>21375805 CENTRO COSTAR. DE CINE Y AUDIOVISUAL</v>
      </c>
      <c r="D1445" s="47" t="s">
        <v>685</v>
      </c>
      <c r="E1445" s="47" t="s">
        <v>236</v>
      </c>
      <c r="F1445" s="47" t="s">
        <v>237</v>
      </c>
      <c r="G1445" s="46">
        <v>4600000</v>
      </c>
      <c r="H1445" s="46">
        <v>3800000</v>
      </c>
      <c r="I1445" s="46">
        <v>3800000</v>
      </c>
      <c r="J1445" s="46">
        <v>0</v>
      </c>
      <c r="K1445" s="46">
        <v>0</v>
      </c>
      <c r="L1445" s="46">
        <v>0</v>
      </c>
      <c r="M1445" s="46">
        <v>3648832.02</v>
      </c>
      <c r="N1445" s="46">
        <v>3648832.02</v>
      </c>
      <c r="O1445" s="46">
        <v>151167.98000000001</v>
      </c>
      <c r="P1445" s="78">
        <f t="shared" si="46"/>
        <v>0.96021895263157897</v>
      </c>
      <c r="Q1445" s="61"/>
      <c r="R1445" s="61"/>
      <c r="S1445" s="62"/>
      <c r="T1445" s="62"/>
      <c r="U1445" s="62"/>
      <c r="V1445" s="62"/>
      <c r="W1445" s="62"/>
      <c r="X1445" s="63"/>
    </row>
    <row r="1446" spans="1:24" ht="14.4" x14ac:dyDescent="0.2">
      <c r="A1446" s="47" t="s">
        <v>717</v>
      </c>
      <c r="B1446" s="47" t="s">
        <v>767</v>
      </c>
      <c r="C1446" s="74" t="str">
        <f t="shared" si="45"/>
        <v>21375805 CENTRO COSTAR. DE CINE Y AUDIOVISUAL</v>
      </c>
      <c r="D1446" s="47" t="s">
        <v>685</v>
      </c>
      <c r="E1446" s="47" t="s">
        <v>238</v>
      </c>
      <c r="F1446" s="47" t="s">
        <v>239</v>
      </c>
      <c r="G1446" s="46">
        <v>100000</v>
      </c>
      <c r="H1446" s="46">
        <v>100000</v>
      </c>
      <c r="I1446" s="46">
        <v>100000</v>
      </c>
      <c r="J1446" s="46">
        <v>0</v>
      </c>
      <c r="K1446" s="46">
        <v>0</v>
      </c>
      <c r="L1446" s="46">
        <v>0</v>
      </c>
      <c r="M1446" s="46">
        <v>79345</v>
      </c>
      <c r="N1446" s="46">
        <v>79345</v>
      </c>
      <c r="O1446" s="46">
        <v>20655</v>
      </c>
      <c r="P1446" s="78">
        <f t="shared" si="46"/>
        <v>0.79344999999999999</v>
      </c>
      <c r="Q1446" s="61"/>
      <c r="R1446" s="61"/>
      <c r="S1446" s="62"/>
      <c r="T1446" s="62"/>
      <c r="U1446" s="62"/>
      <c r="V1446" s="62"/>
      <c r="W1446" s="62"/>
      <c r="X1446" s="63"/>
    </row>
    <row r="1447" spans="1:24" ht="14.4" x14ac:dyDescent="0.2">
      <c r="A1447" s="47" t="s">
        <v>717</v>
      </c>
      <c r="B1447" s="47" t="s">
        <v>767</v>
      </c>
      <c r="C1447" s="74" t="str">
        <f t="shared" si="45"/>
        <v>21375805 CENTRO COSTAR. DE CINE Y AUDIOVISUAL</v>
      </c>
      <c r="D1447" s="47" t="s">
        <v>685</v>
      </c>
      <c r="E1447" s="47" t="s">
        <v>242</v>
      </c>
      <c r="F1447" s="47" t="s">
        <v>243</v>
      </c>
      <c r="G1447" s="46">
        <v>100000</v>
      </c>
      <c r="H1447" s="46">
        <v>100000</v>
      </c>
      <c r="I1447" s="46">
        <v>100000</v>
      </c>
      <c r="J1447" s="46">
        <v>0</v>
      </c>
      <c r="K1447" s="46">
        <v>0</v>
      </c>
      <c r="L1447" s="46">
        <v>0</v>
      </c>
      <c r="M1447" s="46">
        <v>79345</v>
      </c>
      <c r="N1447" s="46">
        <v>79345</v>
      </c>
      <c r="O1447" s="46">
        <v>20655</v>
      </c>
      <c r="P1447" s="78">
        <f t="shared" si="46"/>
        <v>0.79344999999999999</v>
      </c>
      <c r="Q1447" s="61"/>
      <c r="R1447" s="61"/>
      <c r="S1447" s="62"/>
      <c r="T1447" s="62"/>
      <c r="U1447" s="62"/>
      <c r="V1447" s="62"/>
      <c r="W1447" s="62"/>
      <c r="X1447" s="63"/>
    </row>
    <row r="1448" spans="1:24" ht="14.4" x14ac:dyDescent="0.2">
      <c r="A1448" s="47" t="s">
        <v>717</v>
      </c>
      <c r="B1448" s="47" t="s">
        <v>767</v>
      </c>
      <c r="C1448" s="74" t="str">
        <f t="shared" si="45"/>
        <v>21375805 CENTRO COSTAR. DE CINE Y AUDIOVISUAL</v>
      </c>
      <c r="D1448" s="47" t="s">
        <v>685</v>
      </c>
      <c r="E1448" s="47" t="s">
        <v>246</v>
      </c>
      <c r="F1448" s="47" t="s">
        <v>247</v>
      </c>
      <c r="G1448" s="46">
        <v>9926886</v>
      </c>
      <c r="H1448" s="46">
        <v>10301886</v>
      </c>
      <c r="I1448" s="46">
        <v>10301886</v>
      </c>
      <c r="J1448" s="46">
        <v>0</v>
      </c>
      <c r="K1448" s="46">
        <v>0</v>
      </c>
      <c r="L1448" s="46">
        <v>0</v>
      </c>
      <c r="M1448" s="46">
        <v>8983369.25</v>
      </c>
      <c r="N1448" s="46">
        <v>8983369.25</v>
      </c>
      <c r="O1448" s="46">
        <v>1318516.75</v>
      </c>
      <c r="P1448" s="78">
        <f t="shared" si="46"/>
        <v>0.87201210050276234</v>
      </c>
      <c r="Q1448" s="61"/>
      <c r="R1448" s="61"/>
      <c r="S1448" s="62"/>
      <c r="T1448" s="62"/>
      <c r="U1448" s="62"/>
      <c r="V1448" s="62"/>
      <c r="W1448" s="62"/>
      <c r="X1448" s="63"/>
    </row>
    <row r="1449" spans="1:24" ht="14.4" x14ac:dyDescent="0.2">
      <c r="A1449" s="47" t="s">
        <v>717</v>
      </c>
      <c r="B1449" s="47" t="s">
        <v>767</v>
      </c>
      <c r="C1449" s="74" t="str">
        <f t="shared" si="45"/>
        <v>21375805 CENTRO COSTAR. DE CINE Y AUDIOVISUAL</v>
      </c>
      <c r="D1449" s="47" t="s">
        <v>685</v>
      </c>
      <c r="E1449" s="47" t="s">
        <v>248</v>
      </c>
      <c r="F1449" s="47" t="s">
        <v>249</v>
      </c>
      <c r="G1449" s="46">
        <v>2626886</v>
      </c>
      <c r="H1449" s="46">
        <v>2626886</v>
      </c>
      <c r="I1449" s="46">
        <v>2626886</v>
      </c>
      <c r="J1449" s="46">
        <v>0</v>
      </c>
      <c r="K1449" s="46">
        <v>0</v>
      </c>
      <c r="L1449" s="46">
        <v>0</v>
      </c>
      <c r="M1449" s="46">
        <v>2602830.7000000002</v>
      </c>
      <c r="N1449" s="46">
        <v>2602830.7000000002</v>
      </c>
      <c r="O1449" s="46">
        <v>24055.3</v>
      </c>
      <c r="P1449" s="78">
        <f t="shared" si="46"/>
        <v>0.99084265552444994</v>
      </c>
      <c r="Q1449" s="61"/>
      <c r="R1449" s="61"/>
      <c r="S1449" s="62"/>
      <c r="T1449" s="62"/>
      <c r="U1449" s="62"/>
      <c r="V1449" s="62"/>
      <c r="W1449" s="62"/>
      <c r="X1449" s="63"/>
    </row>
    <row r="1450" spans="1:24" ht="14.4" x14ac:dyDescent="0.2">
      <c r="A1450" s="47" t="s">
        <v>717</v>
      </c>
      <c r="B1450" s="47" t="s">
        <v>767</v>
      </c>
      <c r="C1450" s="74" t="str">
        <f t="shared" si="45"/>
        <v>21375805 CENTRO COSTAR. DE CINE Y AUDIOVISUAL</v>
      </c>
      <c r="D1450" s="47" t="s">
        <v>685</v>
      </c>
      <c r="E1450" s="47" t="s">
        <v>254</v>
      </c>
      <c r="F1450" s="47" t="s">
        <v>255</v>
      </c>
      <c r="G1450" s="46">
        <v>300000</v>
      </c>
      <c r="H1450" s="46">
        <v>675000</v>
      </c>
      <c r="I1450" s="46">
        <v>675000</v>
      </c>
      <c r="J1450" s="46">
        <v>0</v>
      </c>
      <c r="K1450" s="46">
        <v>0</v>
      </c>
      <c r="L1450" s="46">
        <v>0</v>
      </c>
      <c r="M1450" s="46">
        <v>670276.38</v>
      </c>
      <c r="N1450" s="46">
        <v>670276.38</v>
      </c>
      <c r="O1450" s="46">
        <v>4723.62</v>
      </c>
      <c r="P1450" s="78">
        <f t="shared" si="46"/>
        <v>0.9930020444444444</v>
      </c>
      <c r="Q1450" s="61"/>
      <c r="R1450" s="61"/>
      <c r="S1450" s="62"/>
      <c r="T1450" s="62"/>
      <c r="U1450" s="62"/>
      <c r="V1450" s="62"/>
      <c r="W1450" s="62"/>
      <c r="X1450" s="63"/>
    </row>
    <row r="1451" spans="1:24" ht="14.4" x14ac:dyDescent="0.2">
      <c r="A1451" s="47" t="s">
        <v>717</v>
      </c>
      <c r="B1451" s="47" t="s">
        <v>767</v>
      </c>
      <c r="C1451" s="74" t="str">
        <f t="shared" si="45"/>
        <v>21375805 CENTRO COSTAR. DE CINE Y AUDIOVISUAL</v>
      </c>
      <c r="D1451" s="47" t="s">
        <v>685</v>
      </c>
      <c r="E1451" s="47" t="s">
        <v>256</v>
      </c>
      <c r="F1451" s="47" t="s">
        <v>257</v>
      </c>
      <c r="G1451" s="46">
        <v>6000000</v>
      </c>
      <c r="H1451" s="46">
        <v>6000000</v>
      </c>
      <c r="I1451" s="46">
        <v>6000000</v>
      </c>
      <c r="J1451" s="46">
        <v>0</v>
      </c>
      <c r="K1451" s="46">
        <v>0</v>
      </c>
      <c r="L1451" s="46">
        <v>0</v>
      </c>
      <c r="M1451" s="46">
        <v>4710572.17</v>
      </c>
      <c r="N1451" s="46">
        <v>4710572.17</v>
      </c>
      <c r="O1451" s="46">
        <v>1289427.83</v>
      </c>
      <c r="P1451" s="78">
        <f t="shared" si="46"/>
        <v>0.7850953616666666</v>
      </c>
      <c r="Q1451" s="61"/>
      <c r="R1451" s="61"/>
      <c r="S1451" s="62"/>
      <c r="T1451" s="62"/>
      <c r="U1451" s="62"/>
      <c r="V1451" s="62"/>
      <c r="W1451" s="62"/>
      <c r="X1451" s="63"/>
    </row>
    <row r="1452" spans="1:24" ht="14.4" x14ac:dyDescent="0.2">
      <c r="A1452" s="47" t="s">
        <v>717</v>
      </c>
      <c r="B1452" s="47" t="s">
        <v>767</v>
      </c>
      <c r="C1452" s="74" t="str">
        <f t="shared" si="45"/>
        <v>21375805 CENTRO COSTAR. DE CINE Y AUDIOVISUAL</v>
      </c>
      <c r="D1452" s="47" t="s">
        <v>685</v>
      </c>
      <c r="E1452" s="47" t="s">
        <v>258</v>
      </c>
      <c r="F1452" s="47" t="s">
        <v>259</v>
      </c>
      <c r="G1452" s="46">
        <v>1000000</v>
      </c>
      <c r="H1452" s="46">
        <v>1000000</v>
      </c>
      <c r="I1452" s="46">
        <v>1000000</v>
      </c>
      <c r="J1452" s="46">
        <v>0</v>
      </c>
      <c r="K1452" s="46">
        <v>0</v>
      </c>
      <c r="L1452" s="46">
        <v>0</v>
      </c>
      <c r="M1452" s="46">
        <v>999690</v>
      </c>
      <c r="N1452" s="46">
        <v>999690</v>
      </c>
      <c r="O1452" s="46">
        <v>310</v>
      </c>
      <c r="P1452" s="78">
        <f t="shared" si="46"/>
        <v>0.99968999999999997</v>
      </c>
      <c r="Q1452" s="61"/>
      <c r="R1452" s="61"/>
      <c r="S1452" s="62"/>
      <c r="T1452" s="62"/>
      <c r="U1452" s="62"/>
      <c r="V1452" s="62"/>
      <c r="W1452" s="62"/>
      <c r="X1452" s="63"/>
    </row>
    <row r="1453" spans="1:24" ht="14.4" x14ac:dyDescent="0.2">
      <c r="A1453" s="47" t="s">
        <v>717</v>
      </c>
      <c r="B1453" s="47" t="s">
        <v>767</v>
      </c>
      <c r="C1453" s="74" t="str">
        <f t="shared" si="45"/>
        <v>21375805 CENTRO COSTAR. DE CINE Y AUDIOVISUAL</v>
      </c>
      <c r="D1453" s="47" t="s">
        <v>685</v>
      </c>
      <c r="E1453" s="47" t="s">
        <v>264</v>
      </c>
      <c r="F1453" s="47" t="s">
        <v>265</v>
      </c>
      <c r="G1453" s="46">
        <v>80000</v>
      </c>
      <c r="H1453" s="46">
        <v>80000</v>
      </c>
      <c r="I1453" s="46">
        <v>80000</v>
      </c>
      <c r="J1453" s="46">
        <v>0</v>
      </c>
      <c r="K1453" s="46">
        <v>0</v>
      </c>
      <c r="L1453" s="46">
        <v>0</v>
      </c>
      <c r="M1453" s="46">
        <v>69136.17</v>
      </c>
      <c r="N1453" s="46">
        <v>69136.17</v>
      </c>
      <c r="O1453" s="46">
        <v>10863.83</v>
      </c>
      <c r="P1453" s="78">
        <f t="shared" si="46"/>
        <v>0.86420212499999993</v>
      </c>
      <c r="Q1453" s="61"/>
      <c r="R1453" s="61"/>
      <c r="S1453" s="62"/>
      <c r="T1453" s="62"/>
      <c r="U1453" s="62"/>
      <c r="V1453" s="62"/>
      <c r="W1453" s="62"/>
      <c r="X1453" s="63"/>
    </row>
    <row r="1454" spans="1:24" ht="14.4" x14ac:dyDescent="0.2">
      <c r="A1454" s="47" t="s">
        <v>717</v>
      </c>
      <c r="B1454" s="47" t="s">
        <v>767</v>
      </c>
      <c r="C1454" s="74" t="str">
        <f t="shared" si="45"/>
        <v>21375805 CENTRO COSTAR. DE CINE Y AUDIOVISUAL</v>
      </c>
      <c r="D1454" s="47" t="s">
        <v>685</v>
      </c>
      <c r="E1454" s="47" t="s">
        <v>268</v>
      </c>
      <c r="F1454" s="47" t="s">
        <v>269</v>
      </c>
      <c r="G1454" s="46">
        <v>80000</v>
      </c>
      <c r="H1454" s="46">
        <v>80000</v>
      </c>
      <c r="I1454" s="46">
        <v>80000</v>
      </c>
      <c r="J1454" s="46">
        <v>0</v>
      </c>
      <c r="K1454" s="46">
        <v>0</v>
      </c>
      <c r="L1454" s="46">
        <v>0</v>
      </c>
      <c r="M1454" s="46">
        <v>69136.17</v>
      </c>
      <c r="N1454" s="46">
        <v>69136.17</v>
      </c>
      <c r="O1454" s="46">
        <v>10863.83</v>
      </c>
      <c r="P1454" s="78">
        <f t="shared" si="46"/>
        <v>0.86420212499999993</v>
      </c>
      <c r="Q1454" s="61"/>
      <c r="R1454" s="61"/>
      <c r="S1454" s="62"/>
      <c r="T1454" s="62"/>
      <c r="U1454" s="62"/>
      <c r="V1454" s="62"/>
      <c r="W1454" s="62"/>
      <c r="X1454" s="63"/>
    </row>
    <row r="1455" spans="1:24" ht="14.4" x14ac:dyDescent="0.2">
      <c r="A1455" s="47" t="s">
        <v>717</v>
      </c>
      <c r="B1455" s="47" t="s">
        <v>767</v>
      </c>
      <c r="C1455" s="74" t="str">
        <f t="shared" si="45"/>
        <v>21375805 CENTRO COSTAR. DE CINE Y AUDIOVISUAL</v>
      </c>
      <c r="D1455" s="47" t="s">
        <v>685</v>
      </c>
      <c r="E1455" s="47" t="s">
        <v>270</v>
      </c>
      <c r="F1455" s="47" t="s">
        <v>271</v>
      </c>
      <c r="G1455" s="46">
        <v>35000000</v>
      </c>
      <c r="H1455" s="46">
        <v>37076084</v>
      </c>
      <c r="I1455" s="46">
        <v>37076084</v>
      </c>
      <c r="J1455" s="46">
        <v>0</v>
      </c>
      <c r="K1455" s="46">
        <v>0</v>
      </c>
      <c r="L1455" s="46">
        <v>0</v>
      </c>
      <c r="M1455" s="46">
        <v>36965720.880000003</v>
      </c>
      <c r="N1455" s="46">
        <v>36965720.880000003</v>
      </c>
      <c r="O1455" s="46">
        <v>110363.12</v>
      </c>
      <c r="P1455" s="78">
        <f t="shared" si="46"/>
        <v>0.99702333396374876</v>
      </c>
      <c r="Q1455" s="61"/>
      <c r="R1455" s="61"/>
      <c r="S1455" s="62"/>
      <c r="T1455" s="62"/>
      <c r="U1455" s="62"/>
      <c r="V1455" s="62"/>
      <c r="W1455" s="62"/>
      <c r="X1455" s="63"/>
    </row>
    <row r="1456" spans="1:24" ht="14.4" x14ac:dyDescent="0.2">
      <c r="A1456" s="47" t="s">
        <v>717</v>
      </c>
      <c r="B1456" s="47" t="s">
        <v>767</v>
      </c>
      <c r="C1456" s="74" t="str">
        <f t="shared" si="45"/>
        <v>21375805 CENTRO COSTAR. DE CINE Y AUDIOVISUAL</v>
      </c>
      <c r="D1456" s="47" t="s">
        <v>685</v>
      </c>
      <c r="E1456" s="47" t="s">
        <v>276</v>
      </c>
      <c r="F1456" s="47" t="s">
        <v>277</v>
      </c>
      <c r="G1456" s="46">
        <v>35000000</v>
      </c>
      <c r="H1456" s="46">
        <v>37076084</v>
      </c>
      <c r="I1456" s="46">
        <v>37076084</v>
      </c>
      <c r="J1456" s="46">
        <v>0</v>
      </c>
      <c r="K1456" s="46">
        <v>0</v>
      </c>
      <c r="L1456" s="46">
        <v>0</v>
      </c>
      <c r="M1456" s="46">
        <v>36965720.880000003</v>
      </c>
      <c r="N1456" s="46">
        <v>36965720.880000003</v>
      </c>
      <c r="O1456" s="46">
        <v>110363.12</v>
      </c>
      <c r="P1456" s="78">
        <f t="shared" si="46"/>
        <v>0.99702333396374876</v>
      </c>
      <c r="Q1456" s="61"/>
      <c r="R1456" s="61"/>
      <c r="S1456" s="62"/>
      <c r="T1456" s="62"/>
      <c r="U1456" s="62"/>
      <c r="V1456" s="62"/>
      <c r="W1456" s="62"/>
      <c r="X1456" s="63"/>
    </row>
    <row r="1457" spans="1:24" ht="14.4" x14ac:dyDescent="0.2">
      <c r="A1457" s="47" t="s">
        <v>717</v>
      </c>
      <c r="B1457" s="47" t="s">
        <v>767</v>
      </c>
      <c r="C1457" s="74" t="str">
        <f t="shared" si="45"/>
        <v>21375805 CENTRO COSTAR. DE CINE Y AUDIOVISUAL</v>
      </c>
      <c r="D1457" s="47" t="s">
        <v>685</v>
      </c>
      <c r="E1457" s="47" t="s">
        <v>278</v>
      </c>
      <c r="F1457" s="47" t="s">
        <v>279</v>
      </c>
      <c r="G1457" s="46">
        <v>8200000</v>
      </c>
      <c r="H1457" s="46">
        <v>8200000</v>
      </c>
      <c r="I1457" s="46">
        <v>8200000</v>
      </c>
      <c r="J1457" s="46">
        <v>0</v>
      </c>
      <c r="K1457" s="46">
        <v>0</v>
      </c>
      <c r="L1457" s="46">
        <v>0</v>
      </c>
      <c r="M1457" s="46">
        <v>7338640.2699999996</v>
      </c>
      <c r="N1457" s="46">
        <v>7338640.2699999996</v>
      </c>
      <c r="O1457" s="46">
        <v>861359.73</v>
      </c>
      <c r="P1457" s="78">
        <f t="shared" si="46"/>
        <v>0.89495613048780487</v>
      </c>
      <c r="Q1457" s="61"/>
      <c r="R1457" s="61"/>
      <c r="S1457" s="62"/>
      <c r="T1457" s="62"/>
      <c r="U1457" s="62"/>
      <c r="V1457" s="62"/>
      <c r="W1457" s="62"/>
      <c r="X1457" s="63"/>
    </row>
    <row r="1458" spans="1:24" ht="14.4" x14ac:dyDescent="0.2">
      <c r="A1458" s="47" t="s">
        <v>717</v>
      </c>
      <c r="B1458" s="47" t="s">
        <v>767</v>
      </c>
      <c r="C1458" s="74" t="str">
        <f t="shared" si="45"/>
        <v>21375805 CENTRO COSTAR. DE CINE Y AUDIOVISUAL</v>
      </c>
      <c r="D1458" s="47" t="s">
        <v>685</v>
      </c>
      <c r="E1458" s="47" t="s">
        <v>280</v>
      </c>
      <c r="F1458" s="47" t="s">
        <v>281</v>
      </c>
      <c r="G1458" s="46">
        <v>600000</v>
      </c>
      <c r="H1458" s="46">
        <v>600000</v>
      </c>
      <c r="I1458" s="46">
        <v>600000</v>
      </c>
      <c r="J1458" s="46">
        <v>0</v>
      </c>
      <c r="K1458" s="46">
        <v>0</v>
      </c>
      <c r="L1458" s="46">
        <v>0</v>
      </c>
      <c r="M1458" s="46">
        <v>491293</v>
      </c>
      <c r="N1458" s="46">
        <v>491293</v>
      </c>
      <c r="O1458" s="46">
        <v>108707</v>
      </c>
      <c r="P1458" s="78">
        <f t="shared" si="46"/>
        <v>0.81882166666666667</v>
      </c>
      <c r="Q1458" s="61"/>
      <c r="R1458" s="61"/>
      <c r="S1458" s="62"/>
      <c r="T1458" s="62"/>
      <c r="U1458" s="62"/>
      <c r="V1458" s="62"/>
      <c r="W1458" s="62"/>
      <c r="X1458" s="63"/>
    </row>
    <row r="1459" spans="1:24" ht="14.4" x14ac:dyDescent="0.2">
      <c r="A1459" s="47" t="s">
        <v>717</v>
      </c>
      <c r="B1459" s="47" t="s">
        <v>767</v>
      </c>
      <c r="C1459" s="75" t="str">
        <f t="shared" si="45"/>
        <v>21375805 CENTRO COSTAR. DE CINE Y AUDIOVISUAL</v>
      </c>
      <c r="D1459" s="47" t="s">
        <v>685</v>
      </c>
      <c r="E1459" s="47" t="s">
        <v>282</v>
      </c>
      <c r="F1459" s="47" t="s">
        <v>283</v>
      </c>
      <c r="G1459" s="46">
        <v>500000</v>
      </c>
      <c r="H1459" s="46">
        <v>500000</v>
      </c>
      <c r="I1459" s="46">
        <v>500000</v>
      </c>
      <c r="J1459" s="46">
        <v>0</v>
      </c>
      <c r="K1459" s="46">
        <v>0</v>
      </c>
      <c r="L1459" s="46">
        <v>0</v>
      </c>
      <c r="M1459" s="46">
        <v>416293</v>
      </c>
      <c r="N1459" s="46">
        <v>416293</v>
      </c>
      <c r="O1459" s="46">
        <v>83707</v>
      </c>
      <c r="P1459" s="78">
        <f t="shared" si="46"/>
        <v>0.83258600000000005</v>
      </c>
      <c r="Q1459" s="61"/>
      <c r="R1459" s="61"/>
      <c r="S1459" s="62"/>
      <c r="T1459" s="62"/>
      <c r="U1459" s="62"/>
      <c r="V1459" s="62"/>
      <c r="W1459" s="62"/>
      <c r="X1459" s="63"/>
    </row>
    <row r="1460" spans="1:24" ht="14.4" x14ac:dyDescent="0.2">
      <c r="A1460" s="47" t="s">
        <v>717</v>
      </c>
      <c r="B1460" s="47" t="s">
        <v>767</v>
      </c>
      <c r="C1460" s="74" t="str">
        <f t="shared" si="45"/>
        <v>21375805 CENTRO COSTAR. DE CINE Y AUDIOVISUAL</v>
      </c>
      <c r="D1460" s="47" t="s">
        <v>685</v>
      </c>
      <c r="E1460" s="47" t="s">
        <v>286</v>
      </c>
      <c r="F1460" s="47" t="s">
        <v>287</v>
      </c>
      <c r="G1460" s="46">
        <v>100000</v>
      </c>
      <c r="H1460" s="46">
        <v>100000</v>
      </c>
      <c r="I1460" s="46">
        <v>100000</v>
      </c>
      <c r="J1460" s="46">
        <v>0</v>
      </c>
      <c r="K1460" s="46">
        <v>0</v>
      </c>
      <c r="L1460" s="46">
        <v>0</v>
      </c>
      <c r="M1460" s="46">
        <v>75000</v>
      </c>
      <c r="N1460" s="46">
        <v>75000</v>
      </c>
      <c r="O1460" s="46">
        <v>25000</v>
      </c>
      <c r="P1460" s="78">
        <f t="shared" si="46"/>
        <v>0.75</v>
      </c>
      <c r="Q1460" s="61"/>
      <c r="R1460" s="61"/>
      <c r="S1460" s="62"/>
      <c r="T1460" s="62"/>
      <c r="U1460" s="62"/>
      <c r="V1460" s="62"/>
      <c r="W1460" s="62"/>
      <c r="X1460" s="63"/>
    </row>
    <row r="1461" spans="1:24" ht="14.4" x14ac:dyDescent="0.2">
      <c r="A1461" s="47" t="s">
        <v>717</v>
      </c>
      <c r="B1461" s="47" t="s">
        <v>767</v>
      </c>
      <c r="C1461" s="74" t="str">
        <f t="shared" si="45"/>
        <v>21375805 CENTRO COSTAR. DE CINE Y AUDIOVISUAL</v>
      </c>
      <c r="D1461" s="47" t="s">
        <v>685</v>
      </c>
      <c r="E1461" s="47" t="s">
        <v>296</v>
      </c>
      <c r="F1461" s="47" t="s">
        <v>297</v>
      </c>
      <c r="G1461" s="46">
        <v>2000000</v>
      </c>
      <c r="H1461" s="46">
        <v>3200000</v>
      </c>
      <c r="I1461" s="46">
        <v>3200000</v>
      </c>
      <c r="J1461" s="46">
        <v>0</v>
      </c>
      <c r="K1461" s="46">
        <v>0</v>
      </c>
      <c r="L1461" s="46">
        <v>0</v>
      </c>
      <c r="M1461" s="46">
        <v>3041230.92</v>
      </c>
      <c r="N1461" s="46">
        <v>3041230.92</v>
      </c>
      <c r="O1461" s="46">
        <v>158769.07999999999</v>
      </c>
      <c r="P1461" s="78">
        <f t="shared" si="46"/>
        <v>0.95038466249999998</v>
      </c>
      <c r="Q1461" s="61"/>
      <c r="R1461" s="61"/>
      <c r="S1461" s="62"/>
      <c r="T1461" s="62"/>
      <c r="U1461" s="62"/>
      <c r="V1461" s="62"/>
      <c r="W1461" s="62"/>
      <c r="X1461" s="63"/>
    </row>
    <row r="1462" spans="1:24" ht="14.4" x14ac:dyDescent="0.2">
      <c r="A1462" s="47" t="s">
        <v>717</v>
      </c>
      <c r="B1462" s="47" t="s">
        <v>767</v>
      </c>
      <c r="C1462" s="74" t="str">
        <f t="shared" si="45"/>
        <v>21375805 CENTRO COSTAR. DE CINE Y AUDIOVISUAL</v>
      </c>
      <c r="D1462" s="47" t="s">
        <v>685</v>
      </c>
      <c r="E1462" s="47" t="s">
        <v>298</v>
      </c>
      <c r="F1462" s="47" t="s">
        <v>299</v>
      </c>
      <c r="G1462" s="46">
        <v>100000</v>
      </c>
      <c r="H1462" s="46">
        <v>100000</v>
      </c>
      <c r="I1462" s="46">
        <v>100000</v>
      </c>
      <c r="J1462" s="46">
        <v>0</v>
      </c>
      <c r="K1462" s="46">
        <v>0</v>
      </c>
      <c r="L1462" s="46">
        <v>0</v>
      </c>
      <c r="M1462" s="46">
        <v>21954.99</v>
      </c>
      <c r="N1462" s="46">
        <v>21954.99</v>
      </c>
      <c r="O1462" s="46">
        <v>78045.009999999995</v>
      </c>
      <c r="P1462" s="78">
        <f t="shared" si="46"/>
        <v>0.21954990000000002</v>
      </c>
      <c r="Q1462" s="61"/>
      <c r="R1462" s="61"/>
      <c r="S1462" s="62"/>
      <c r="T1462" s="62"/>
      <c r="U1462" s="62"/>
      <c r="V1462" s="62"/>
      <c r="W1462" s="62"/>
      <c r="X1462" s="63"/>
    </row>
    <row r="1463" spans="1:24" ht="14.4" x14ac:dyDescent="0.2">
      <c r="A1463" s="47" t="s">
        <v>717</v>
      </c>
      <c r="B1463" s="47" t="s">
        <v>767</v>
      </c>
      <c r="C1463" s="74" t="str">
        <f t="shared" si="45"/>
        <v>21375805 CENTRO COSTAR. DE CINE Y AUDIOVISUAL</v>
      </c>
      <c r="D1463" s="47" t="s">
        <v>685</v>
      </c>
      <c r="E1463" s="47" t="s">
        <v>304</v>
      </c>
      <c r="F1463" s="47" t="s">
        <v>305</v>
      </c>
      <c r="G1463" s="46">
        <v>400000</v>
      </c>
      <c r="H1463" s="46">
        <v>400000</v>
      </c>
      <c r="I1463" s="46">
        <v>400000</v>
      </c>
      <c r="J1463" s="46">
        <v>0</v>
      </c>
      <c r="K1463" s="46">
        <v>0</v>
      </c>
      <c r="L1463" s="46">
        <v>0</v>
      </c>
      <c r="M1463" s="46">
        <v>368772.93</v>
      </c>
      <c r="N1463" s="46">
        <v>368772.93</v>
      </c>
      <c r="O1463" s="46">
        <v>31227.07</v>
      </c>
      <c r="P1463" s="78">
        <f t="shared" si="46"/>
        <v>0.921932325</v>
      </c>
      <c r="Q1463" s="61"/>
      <c r="R1463" s="61"/>
      <c r="S1463" s="62"/>
      <c r="T1463" s="62"/>
      <c r="U1463" s="62"/>
      <c r="V1463" s="62"/>
      <c r="W1463" s="62"/>
      <c r="X1463" s="63"/>
    </row>
    <row r="1464" spans="1:24" ht="14.4" x14ac:dyDescent="0.2">
      <c r="A1464" s="47" t="s">
        <v>717</v>
      </c>
      <c r="B1464" s="47" t="s">
        <v>767</v>
      </c>
      <c r="C1464" s="74" t="str">
        <f t="shared" si="45"/>
        <v>21375805 CENTRO COSTAR. DE CINE Y AUDIOVISUAL</v>
      </c>
      <c r="D1464" s="47" t="s">
        <v>685</v>
      </c>
      <c r="E1464" s="47" t="s">
        <v>308</v>
      </c>
      <c r="F1464" s="47" t="s">
        <v>309</v>
      </c>
      <c r="G1464" s="46">
        <v>1500000</v>
      </c>
      <c r="H1464" s="46">
        <v>2700000</v>
      </c>
      <c r="I1464" s="46">
        <v>2700000</v>
      </c>
      <c r="J1464" s="46">
        <v>0</v>
      </c>
      <c r="K1464" s="46">
        <v>0</v>
      </c>
      <c r="L1464" s="46">
        <v>0</v>
      </c>
      <c r="M1464" s="46">
        <v>2650503</v>
      </c>
      <c r="N1464" s="46">
        <v>2650503</v>
      </c>
      <c r="O1464" s="46">
        <v>49497</v>
      </c>
      <c r="P1464" s="78">
        <f t="shared" si="46"/>
        <v>0.98166777777777781</v>
      </c>
      <c r="Q1464" s="61"/>
      <c r="R1464" s="61"/>
      <c r="S1464" s="62"/>
      <c r="T1464" s="62"/>
      <c r="U1464" s="62"/>
      <c r="V1464" s="62"/>
      <c r="W1464" s="62"/>
      <c r="X1464" s="63"/>
    </row>
    <row r="1465" spans="1:24" ht="14.4" x14ac:dyDescent="0.2">
      <c r="A1465" s="47" t="s">
        <v>717</v>
      </c>
      <c r="B1465" s="47" t="s">
        <v>767</v>
      </c>
      <c r="C1465" s="74" t="str">
        <f t="shared" si="45"/>
        <v>21375805 CENTRO COSTAR. DE CINE Y AUDIOVISUAL</v>
      </c>
      <c r="D1465" s="47" t="s">
        <v>685</v>
      </c>
      <c r="E1465" s="47" t="s">
        <v>312</v>
      </c>
      <c r="F1465" s="47" t="s">
        <v>313</v>
      </c>
      <c r="G1465" s="46">
        <v>3000000</v>
      </c>
      <c r="H1465" s="46">
        <v>3000000</v>
      </c>
      <c r="I1465" s="46">
        <v>3000000</v>
      </c>
      <c r="J1465" s="46">
        <v>0</v>
      </c>
      <c r="K1465" s="46">
        <v>0</v>
      </c>
      <c r="L1465" s="46">
        <v>0</v>
      </c>
      <c r="M1465" s="46">
        <v>2878778.96</v>
      </c>
      <c r="N1465" s="46">
        <v>2878778.96</v>
      </c>
      <c r="O1465" s="46">
        <v>121221.04</v>
      </c>
      <c r="P1465" s="78">
        <f t="shared" si="46"/>
        <v>0.9595929866666667</v>
      </c>
      <c r="Q1465" s="61"/>
      <c r="R1465" s="61"/>
      <c r="S1465" s="62"/>
      <c r="T1465" s="62"/>
      <c r="U1465" s="62"/>
      <c r="V1465" s="62"/>
      <c r="W1465" s="62"/>
      <c r="X1465" s="63"/>
    </row>
    <row r="1466" spans="1:24" ht="14.4" x14ac:dyDescent="0.2">
      <c r="A1466" s="47" t="s">
        <v>717</v>
      </c>
      <c r="B1466" s="47" t="s">
        <v>767</v>
      </c>
      <c r="C1466" s="74" t="str">
        <f t="shared" si="45"/>
        <v>21375805 CENTRO COSTAR. DE CINE Y AUDIOVISUAL</v>
      </c>
      <c r="D1466" s="47" t="s">
        <v>685</v>
      </c>
      <c r="E1466" s="47" t="s">
        <v>316</v>
      </c>
      <c r="F1466" s="47" t="s">
        <v>317</v>
      </c>
      <c r="G1466" s="46">
        <v>3000000</v>
      </c>
      <c r="H1466" s="46">
        <v>3000000</v>
      </c>
      <c r="I1466" s="46">
        <v>3000000</v>
      </c>
      <c r="J1466" s="46">
        <v>0</v>
      </c>
      <c r="K1466" s="46">
        <v>0</v>
      </c>
      <c r="L1466" s="46">
        <v>0</v>
      </c>
      <c r="M1466" s="46">
        <v>2878778.96</v>
      </c>
      <c r="N1466" s="46">
        <v>2878778.96</v>
      </c>
      <c r="O1466" s="46">
        <v>121221.04</v>
      </c>
      <c r="P1466" s="78">
        <f t="shared" si="46"/>
        <v>0.9595929866666667</v>
      </c>
      <c r="Q1466" s="61"/>
      <c r="R1466" s="61"/>
      <c r="S1466" s="62"/>
      <c r="T1466" s="62"/>
      <c r="U1466" s="62"/>
      <c r="V1466" s="62"/>
      <c r="W1466" s="62"/>
      <c r="X1466" s="63"/>
    </row>
    <row r="1467" spans="1:24" ht="14.4" x14ac:dyDescent="0.2">
      <c r="A1467" s="47" t="s">
        <v>717</v>
      </c>
      <c r="B1467" s="47" t="s">
        <v>767</v>
      </c>
      <c r="C1467" s="74" t="str">
        <f t="shared" si="45"/>
        <v>21375805 CENTRO COSTAR. DE CINE Y AUDIOVISUAL</v>
      </c>
      <c r="D1467" s="47" t="s">
        <v>685</v>
      </c>
      <c r="E1467" s="47" t="s">
        <v>318</v>
      </c>
      <c r="F1467" s="47" t="s">
        <v>319</v>
      </c>
      <c r="G1467" s="46">
        <v>2600000</v>
      </c>
      <c r="H1467" s="46">
        <v>1400000</v>
      </c>
      <c r="I1467" s="46">
        <v>1400000</v>
      </c>
      <c r="J1467" s="46">
        <v>0</v>
      </c>
      <c r="K1467" s="46">
        <v>0</v>
      </c>
      <c r="L1467" s="46">
        <v>0</v>
      </c>
      <c r="M1467" s="46">
        <v>927337.39</v>
      </c>
      <c r="N1467" s="46">
        <v>927337.39</v>
      </c>
      <c r="O1467" s="46">
        <v>472662.61</v>
      </c>
      <c r="P1467" s="78">
        <f t="shared" si="46"/>
        <v>0.66238385</v>
      </c>
      <c r="Q1467" s="61"/>
      <c r="R1467" s="61"/>
      <c r="S1467" s="62"/>
      <c r="T1467" s="62"/>
      <c r="U1467" s="62"/>
      <c r="V1467" s="62"/>
      <c r="W1467" s="62"/>
      <c r="X1467" s="63"/>
    </row>
    <row r="1468" spans="1:24" ht="14.4" x14ac:dyDescent="0.2">
      <c r="A1468" s="47" t="s">
        <v>717</v>
      </c>
      <c r="B1468" s="47" t="s">
        <v>767</v>
      </c>
      <c r="C1468" s="74" t="str">
        <f t="shared" si="45"/>
        <v>21375805 CENTRO COSTAR. DE CINE Y AUDIOVISUAL</v>
      </c>
      <c r="D1468" s="47" t="s">
        <v>685</v>
      </c>
      <c r="E1468" s="47" t="s">
        <v>320</v>
      </c>
      <c r="F1468" s="47" t="s">
        <v>321</v>
      </c>
      <c r="G1468" s="46">
        <v>500000</v>
      </c>
      <c r="H1468" s="46">
        <v>500000</v>
      </c>
      <c r="I1468" s="46">
        <v>500000</v>
      </c>
      <c r="J1468" s="46">
        <v>0</v>
      </c>
      <c r="K1468" s="46">
        <v>0</v>
      </c>
      <c r="L1468" s="46">
        <v>0</v>
      </c>
      <c r="M1468" s="46">
        <v>475819.99</v>
      </c>
      <c r="N1468" s="46">
        <v>475819.99</v>
      </c>
      <c r="O1468" s="46">
        <v>24180.01</v>
      </c>
      <c r="P1468" s="78">
        <f t="shared" si="46"/>
        <v>0.95163997999999994</v>
      </c>
      <c r="Q1468" s="61"/>
      <c r="R1468" s="61"/>
      <c r="S1468" s="62"/>
      <c r="T1468" s="62"/>
      <c r="U1468" s="62"/>
      <c r="V1468" s="62"/>
      <c r="W1468" s="62"/>
      <c r="X1468" s="63"/>
    </row>
    <row r="1469" spans="1:24" ht="14.4" x14ac:dyDescent="0.2">
      <c r="A1469" s="47" t="s">
        <v>717</v>
      </c>
      <c r="B1469" s="47" t="s">
        <v>767</v>
      </c>
      <c r="C1469" s="74" t="str">
        <f t="shared" si="45"/>
        <v>21375805 CENTRO COSTAR. DE CINE Y AUDIOVISUAL</v>
      </c>
      <c r="D1469" s="47" t="s">
        <v>685</v>
      </c>
      <c r="E1469" s="47" t="s">
        <v>322</v>
      </c>
      <c r="F1469" s="47" t="s">
        <v>323</v>
      </c>
      <c r="G1469" s="46">
        <v>100000</v>
      </c>
      <c r="H1469" s="46">
        <v>100000</v>
      </c>
      <c r="I1469" s="46">
        <v>100000</v>
      </c>
      <c r="J1469" s="46">
        <v>0</v>
      </c>
      <c r="K1469" s="46">
        <v>0</v>
      </c>
      <c r="L1469" s="46">
        <v>0</v>
      </c>
      <c r="M1469" s="46">
        <v>94016</v>
      </c>
      <c r="N1469" s="46">
        <v>94016</v>
      </c>
      <c r="O1469" s="46">
        <v>5984</v>
      </c>
      <c r="P1469" s="78">
        <f t="shared" si="46"/>
        <v>0.94016</v>
      </c>
      <c r="Q1469" s="61"/>
      <c r="R1469" s="61"/>
      <c r="S1469" s="62"/>
      <c r="T1469" s="62"/>
      <c r="U1469" s="62"/>
      <c r="V1469" s="62"/>
      <c r="W1469" s="62"/>
      <c r="X1469" s="63"/>
    </row>
    <row r="1470" spans="1:24" ht="14.4" x14ac:dyDescent="0.2">
      <c r="A1470" s="47" t="s">
        <v>717</v>
      </c>
      <c r="B1470" s="47" t="s">
        <v>767</v>
      </c>
      <c r="C1470" s="74" t="str">
        <f t="shared" si="45"/>
        <v>21375805 CENTRO COSTAR. DE CINE Y AUDIOVISUAL</v>
      </c>
      <c r="D1470" s="47" t="s">
        <v>685</v>
      </c>
      <c r="E1470" s="47" t="s">
        <v>324</v>
      </c>
      <c r="F1470" s="47" t="s">
        <v>325</v>
      </c>
      <c r="G1470" s="46">
        <v>200000</v>
      </c>
      <c r="H1470" s="46">
        <v>200000</v>
      </c>
      <c r="I1470" s="46">
        <v>200000</v>
      </c>
      <c r="J1470" s="46">
        <v>0</v>
      </c>
      <c r="K1470" s="46">
        <v>0</v>
      </c>
      <c r="L1470" s="46">
        <v>0</v>
      </c>
      <c r="M1470" s="46">
        <v>0</v>
      </c>
      <c r="N1470" s="46">
        <v>0</v>
      </c>
      <c r="O1470" s="46">
        <v>200000</v>
      </c>
      <c r="P1470" s="78">
        <f t="shared" si="46"/>
        <v>0</v>
      </c>
      <c r="Q1470" s="61"/>
      <c r="R1470" s="61"/>
      <c r="S1470" s="62"/>
      <c r="T1470" s="62"/>
      <c r="U1470" s="62"/>
      <c r="V1470" s="62"/>
      <c r="W1470" s="62"/>
      <c r="X1470" s="63"/>
    </row>
    <row r="1471" spans="1:24" ht="14.4" x14ac:dyDescent="0.2">
      <c r="A1471" s="47" t="s">
        <v>717</v>
      </c>
      <c r="B1471" s="47" t="s">
        <v>767</v>
      </c>
      <c r="C1471" s="74" t="str">
        <f t="shared" si="45"/>
        <v>21375805 CENTRO COSTAR. DE CINE Y AUDIOVISUAL</v>
      </c>
      <c r="D1471" s="47" t="s">
        <v>685</v>
      </c>
      <c r="E1471" s="47" t="s">
        <v>328</v>
      </c>
      <c r="F1471" s="47" t="s">
        <v>329</v>
      </c>
      <c r="G1471" s="46">
        <v>1500000</v>
      </c>
      <c r="H1471" s="46">
        <v>400000</v>
      </c>
      <c r="I1471" s="46">
        <v>400000</v>
      </c>
      <c r="J1471" s="46">
        <v>0</v>
      </c>
      <c r="K1471" s="46">
        <v>0</v>
      </c>
      <c r="L1471" s="46">
        <v>0</v>
      </c>
      <c r="M1471" s="46">
        <v>160000</v>
      </c>
      <c r="N1471" s="46">
        <v>160000</v>
      </c>
      <c r="O1471" s="46">
        <v>240000</v>
      </c>
      <c r="P1471" s="78">
        <f t="shared" si="46"/>
        <v>0.4</v>
      </c>
      <c r="Q1471" s="61"/>
      <c r="R1471" s="61"/>
      <c r="S1471" s="62"/>
      <c r="T1471" s="62"/>
      <c r="U1471" s="62"/>
      <c r="V1471" s="62"/>
      <c r="W1471" s="62"/>
      <c r="X1471" s="63"/>
    </row>
    <row r="1472" spans="1:24" ht="14.4" x14ac:dyDescent="0.2">
      <c r="A1472" s="47" t="s">
        <v>717</v>
      </c>
      <c r="B1472" s="47" t="s">
        <v>767</v>
      </c>
      <c r="C1472" s="74" t="str">
        <f t="shared" si="45"/>
        <v>21375805 CENTRO COSTAR. DE CINE Y AUDIOVISUAL</v>
      </c>
      <c r="D1472" s="47" t="s">
        <v>685</v>
      </c>
      <c r="E1472" s="47" t="s">
        <v>330</v>
      </c>
      <c r="F1472" s="47" t="s">
        <v>331</v>
      </c>
      <c r="G1472" s="46">
        <v>200000</v>
      </c>
      <c r="H1472" s="46">
        <v>200000</v>
      </c>
      <c r="I1472" s="46">
        <v>200000</v>
      </c>
      <c r="J1472" s="46">
        <v>0</v>
      </c>
      <c r="K1472" s="46">
        <v>0</v>
      </c>
      <c r="L1472" s="46">
        <v>0</v>
      </c>
      <c r="M1472" s="46">
        <v>197501.4</v>
      </c>
      <c r="N1472" s="46">
        <v>197501.4</v>
      </c>
      <c r="O1472" s="46">
        <v>2498.6</v>
      </c>
      <c r="P1472" s="78">
        <f t="shared" si="46"/>
        <v>0.98750700000000002</v>
      </c>
      <c r="Q1472" s="61"/>
      <c r="R1472" s="61"/>
      <c r="S1472" s="62"/>
      <c r="T1472" s="62"/>
      <c r="U1472" s="62"/>
      <c r="V1472" s="62"/>
      <c r="W1472" s="62"/>
      <c r="X1472" s="63"/>
    </row>
    <row r="1473" spans="1:24" ht="14.4" x14ac:dyDescent="0.2">
      <c r="A1473" s="47" t="s">
        <v>717</v>
      </c>
      <c r="B1473" s="47" t="s">
        <v>767</v>
      </c>
      <c r="C1473" s="74" t="str">
        <f t="shared" si="45"/>
        <v>21375805 CENTRO COSTAR. DE CINE Y AUDIOVISUAL</v>
      </c>
      <c r="D1473" s="47" t="s">
        <v>685</v>
      </c>
      <c r="E1473" s="47" t="s">
        <v>334</v>
      </c>
      <c r="F1473" s="47" t="s">
        <v>335</v>
      </c>
      <c r="G1473" s="46">
        <v>100000</v>
      </c>
      <c r="H1473" s="46">
        <v>0</v>
      </c>
      <c r="I1473" s="46">
        <v>0</v>
      </c>
      <c r="J1473" s="46">
        <v>0</v>
      </c>
      <c r="K1473" s="46">
        <v>0</v>
      </c>
      <c r="L1473" s="46">
        <v>0</v>
      </c>
      <c r="M1473" s="46">
        <v>0</v>
      </c>
      <c r="N1473" s="46">
        <v>0</v>
      </c>
      <c r="O1473" s="46">
        <v>0</v>
      </c>
      <c r="P1473" s="78">
        <f t="shared" si="46"/>
        <v>0</v>
      </c>
      <c r="Q1473" s="61"/>
      <c r="R1473" s="61"/>
      <c r="S1473" s="62"/>
      <c r="T1473" s="62"/>
      <c r="U1473" s="62"/>
      <c r="V1473" s="62"/>
      <c r="W1473" s="62"/>
      <c r="X1473" s="63"/>
    </row>
    <row r="1474" spans="1:24" ht="14.4" x14ac:dyDescent="0.2">
      <c r="A1474" s="47" t="s">
        <v>717</v>
      </c>
      <c r="B1474" s="47" t="s">
        <v>767</v>
      </c>
      <c r="C1474" s="74" t="str">
        <f t="shared" si="45"/>
        <v>21375805 CENTRO COSTAR. DE CINE Y AUDIOVISUAL</v>
      </c>
      <c r="D1474" s="47" t="s">
        <v>685</v>
      </c>
      <c r="E1474" s="47" t="s">
        <v>372</v>
      </c>
      <c r="F1474" s="47" t="s">
        <v>373</v>
      </c>
      <c r="G1474" s="46">
        <v>381504186</v>
      </c>
      <c r="H1474" s="46">
        <v>379810842.80000001</v>
      </c>
      <c r="I1474" s="46">
        <v>379810842.80000001</v>
      </c>
      <c r="J1474" s="46">
        <v>0</v>
      </c>
      <c r="K1474" s="46">
        <v>0</v>
      </c>
      <c r="L1474" s="46">
        <v>0</v>
      </c>
      <c r="M1474" s="46">
        <v>378660531.74000001</v>
      </c>
      <c r="N1474" s="46">
        <v>378407414.60000002</v>
      </c>
      <c r="O1474" s="46">
        <v>1150311.06</v>
      </c>
      <c r="P1474" s="78">
        <f t="shared" si="46"/>
        <v>0.9969713580278019</v>
      </c>
      <c r="Q1474" s="61"/>
      <c r="R1474" s="61"/>
      <c r="S1474" s="62"/>
      <c r="T1474" s="62"/>
      <c r="U1474" s="62"/>
      <c r="V1474" s="62"/>
      <c r="W1474" s="62"/>
      <c r="X1474" s="63"/>
    </row>
    <row r="1475" spans="1:24" ht="14.4" x14ac:dyDescent="0.2">
      <c r="A1475" s="47" t="s">
        <v>717</v>
      </c>
      <c r="B1475" s="47" t="s">
        <v>767</v>
      </c>
      <c r="C1475" s="74" t="str">
        <f t="shared" si="45"/>
        <v>21375805 CENTRO COSTAR. DE CINE Y AUDIOVISUAL</v>
      </c>
      <c r="D1475" s="47" t="s">
        <v>685</v>
      </c>
      <c r="E1475" s="47" t="s">
        <v>374</v>
      </c>
      <c r="F1475" s="47" t="s">
        <v>375</v>
      </c>
      <c r="G1475" s="46">
        <v>3279929</v>
      </c>
      <c r="H1475" s="46">
        <v>3503101</v>
      </c>
      <c r="I1475" s="46">
        <v>3503101</v>
      </c>
      <c r="J1475" s="46">
        <v>0</v>
      </c>
      <c r="K1475" s="46">
        <v>0</v>
      </c>
      <c r="L1475" s="46">
        <v>0</v>
      </c>
      <c r="M1475" s="46">
        <v>3317220.03</v>
      </c>
      <c r="N1475" s="46">
        <v>3064102.89</v>
      </c>
      <c r="O1475" s="46">
        <v>185880.97</v>
      </c>
      <c r="P1475" s="78">
        <f t="shared" si="46"/>
        <v>0.94693816421507682</v>
      </c>
      <c r="Q1475" s="61"/>
      <c r="R1475" s="61"/>
      <c r="S1475" s="62"/>
      <c r="T1475" s="62"/>
      <c r="U1475" s="62"/>
      <c r="V1475" s="62"/>
      <c r="W1475" s="62"/>
      <c r="X1475" s="63"/>
    </row>
    <row r="1476" spans="1:24" ht="14.4" x14ac:dyDescent="0.2">
      <c r="A1476" s="47" t="s">
        <v>717</v>
      </c>
      <c r="B1476" s="47" t="s">
        <v>767</v>
      </c>
      <c r="C1476" s="74" t="str">
        <f t="shared" si="45"/>
        <v>21375805 CENTRO COSTAR. DE CINE Y AUDIOVISUAL</v>
      </c>
      <c r="D1476" s="47" t="s">
        <v>685</v>
      </c>
      <c r="E1476" s="47" t="s">
        <v>393</v>
      </c>
      <c r="F1476" s="47" t="s">
        <v>377</v>
      </c>
      <c r="G1476" s="46">
        <v>2829389</v>
      </c>
      <c r="H1476" s="46">
        <v>3021905</v>
      </c>
      <c r="I1476" s="46">
        <v>3021905</v>
      </c>
      <c r="J1476" s="46">
        <v>0</v>
      </c>
      <c r="K1476" s="46">
        <v>0</v>
      </c>
      <c r="L1476" s="46">
        <v>0</v>
      </c>
      <c r="M1476" s="46">
        <v>2861557.92</v>
      </c>
      <c r="N1476" s="46">
        <v>2643209.62</v>
      </c>
      <c r="O1476" s="46">
        <v>160347.07999999999</v>
      </c>
      <c r="P1476" s="78">
        <f t="shared" si="46"/>
        <v>0.94693841136634005</v>
      </c>
      <c r="Q1476" s="61"/>
      <c r="R1476" s="61"/>
      <c r="S1476" s="62"/>
      <c r="T1476" s="62"/>
      <c r="U1476" s="62"/>
      <c r="V1476" s="62"/>
      <c r="W1476" s="62"/>
      <c r="X1476" s="63"/>
    </row>
    <row r="1477" spans="1:24" ht="14.4" x14ac:dyDescent="0.2">
      <c r="A1477" s="47" t="s">
        <v>717</v>
      </c>
      <c r="B1477" s="47" t="s">
        <v>767</v>
      </c>
      <c r="C1477" s="74" t="str">
        <f t="shared" si="45"/>
        <v>21375805 CENTRO COSTAR. DE CINE Y AUDIOVISUAL</v>
      </c>
      <c r="D1477" s="47" t="s">
        <v>685</v>
      </c>
      <c r="E1477" s="47" t="s">
        <v>414</v>
      </c>
      <c r="F1477" s="47" t="s">
        <v>398</v>
      </c>
      <c r="G1477" s="46">
        <v>450540</v>
      </c>
      <c r="H1477" s="46">
        <v>481196</v>
      </c>
      <c r="I1477" s="46">
        <v>481196</v>
      </c>
      <c r="J1477" s="46">
        <v>0</v>
      </c>
      <c r="K1477" s="46">
        <v>0</v>
      </c>
      <c r="L1477" s="46">
        <v>0</v>
      </c>
      <c r="M1477" s="46">
        <v>455662.11</v>
      </c>
      <c r="N1477" s="46">
        <v>420893.27</v>
      </c>
      <c r="O1477" s="46">
        <v>25533.89</v>
      </c>
      <c r="P1477" s="78">
        <f t="shared" si="46"/>
        <v>0.94693661210816382</v>
      </c>
      <c r="Q1477" s="61"/>
      <c r="R1477" s="61"/>
      <c r="S1477" s="62"/>
      <c r="T1477" s="62"/>
      <c r="U1477" s="62"/>
      <c r="V1477" s="62"/>
      <c r="W1477" s="62"/>
      <c r="X1477" s="63"/>
    </row>
    <row r="1478" spans="1:24" ht="14.4" x14ac:dyDescent="0.2">
      <c r="A1478" s="47" t="s">
        <v>717</v>
      </c>
      <c r="B1478" s="47" t="s">
        <v>767</v>
      </c>
      <c r="C1478" s="74" t="str">
        <f t="shared" ref="C1478:C1541" si="47">+CONCATENATE(A1478," ",B1478)</f>
        <v>21375805 CENTRO COSTAR. DE CINE Y AUDIOVISUAL</v>
      </c>
      <c r="D1478" s="47" t="s">
        <v>685</v>
      </c>
      <c r="E1478" s="47" t="s">
        <v>602</v>
      </c>
      <c r="F1478" s="47" t="s">
        <v>603</v>
      </c>
      <c r="G1478" s="46">
        <v>295581200</v>
      </c>
      <c r="H1478" s="46">
        <v>295581200</v>
      </c>
      <c r="I1478" s="46">
        <v>295581200</v>
      </c>
      <c r="J1478" s="46">
        <v>0</v>
      </c>
      <c r="K1478" s="46">
        <v>0</v>
      </c>
      <c r="L1478" s="46">
        <v>0</v>
      </c>
      <c r="M1478" s="46">
        <v>295581141</v>
      </c>
      <c r="N1478" s="46">
        <v>295581141</v>
      </c>
      <c r="O1478" s="46">
        <v>59</v>
      </c>
      <c r="P1478" s="78">
        <f t="shared" ref="P1478:P1541" si="48">+IFERROR(M1478/H1478,0)</f>
        <v>0.99999980039325909</v>
      </c>
      <c r="Q1478" s="61"/>
      <c r="R1478" s="61"/>
      <c r="S1478" s="62"/>
      <c r="T1478" s="62"/>
      <c r="U1478" s="62"/>
      <c r="V1478" s="62"/>
      <c r="W1478" s="62"/>
      <c r="X1478" s="63"/>
    </row>
    <row r="1479" spans="1:24" ht="14.4" x14ac:dyDescent="0.2">
      <c r="A1479" s="47" t="s">
        <v>717</v>
      </c>
      <c r="B1479" s="47" t="s">
        <v>767</v>
      </c>
      <c r="C1479" s="75" t="str">
        <f t="shared" si="47"/>
        <v>21375805 CENTRO COSTAR. DE CINE Y AUDIOVISUAL</v>
      </c>
      <c r="D1479" s="47" t="s">
        <v>685</v>
      </c>
      <c r="E1479" s="47" t="s">
        <v>606</v>
      </c>
      <c r="F1479" s="47" t="s">
        <v>607</v>
      </c>
      <c r="G1479" s="46">
        <v>295581200</v>
      </c>
      <c r="H1479" s="46">
        <v>295581200</v>
      </c>
      <c r="I1479" s="46">
        <v>295581200</v>
      </c>
      <c r="J1479" s="46">
        <v>0</v>
      </c>
      <c r="K1479" s="46">
        <v>0</v>
      </c>
      <c r="L1479" s="46">
        <v>0</v>
      </c>
      <c r="M1479" s="46">
        <v>295581141</v>
      </c>
      <c r="N1479" s="46">
        <v>295581141</v>
      </c>
      <c r="O1479" s="46">
        <v>59</v>
      </c>
      <c r="P1479" s="80">
        <f t="shared" si="48"/>
        <v>0.99999980039325909</v>
      </c>
      <c r="Q1479" s="61"/>
      <c r="R1479" s="61"/>
      <c r="S1479" s="62"/>
      <c r="T1479" s="62"/>
      <c r="U1479" s="62"/>
      <c r="V1479" s="62"/>
      <c r="W1479" s="62"/>
      <c r="X1479" s="63"/>
    </row>
    <row r="1480" spans="1:24" ht="14.4" x14ac:dyDescent="0.2">
      <c r="A1480" s="47" t="s">
        <v>717</v>
      </c>
      <c r="B1480" s="47" t="s">
        <v>767</v>
      </c>
      <c r="C1480" s="74" t="str">
        <f t="shared" si="47"/>
        <v>21375805 CENTRO COSTAR. DE CINE Y AUDIOVISUAL</v>
      </c>
      <c r="D1480" s="47" t="s">
        <v>685</v>
      </c>
      <c r="E1480" s="47" t="s">
        <v>608</v>
      </c>
      <c r="F1480" s="47" t="s">
        <v>609</v>
      </c>
      <c r="G1480" s="46">
        <v>1500000</v>
      </c>
      <c r="H1480" s="46">
        <v>1500000</v>
      </c>
      <c r="I1480" s="46">
        <v>1500000</v>
      </c>
      <c r="J1480" s="46">
        <v>0</v>
      </c>
      <c r="K1480" s="46">
        <v>0</v>
      </c>
      <c r="L1480" s="46">
        <v>0</v>
      </c>
      <c r="M1480" s="46">
        <v>535628.91</v>
      </c>
      <c r="N1480" s="46">
        <v>535628.91</v>
      </c>
      <c r="O1480" s="46">
        <v>964371.09</v>
      </c>
      <c r="P1480" s="78">
        <f t="shared" si="48"/>
        <v>0.35708594000000005</v>
      </c>
      <c r="Q1480" s="61"/>
      <c r="R1480" s="61"/>
      <c r="S1480" s="62"/>
      <c r="T1480" s="62"/>
      <c r="U1480" s="62"/>
      <c r="V1480" s="62"/>
      <c r="W1480" s="62"/>
      <c r="X1480" s="63"/>
    </row>
    <row r="1481" spans="1:24" ht="14.4" x14ac:dyDescent="0.2">
      <c r="A1481" s="47" t="s">
        <v>717</v>
      </c>
      <c r="B1481" s="47" t="s">
        <v>767</v>
      </c>
      <c r="C1481" s="74" t="str">
        <f t="shared" si="47"/>
        <v>21375805 CENTRO COSTAR. DE CINE Y AUDIOVISUAL</v>
      </c>
      <c r="D1481" s="47" t="s">
        <v>685</v>
      </c>
      <c r="E1481" s="47" t="s">
        <v>612</v>
      </c>
      <c r="F1481" s="47" t="s">
        <v>613</v>
      </c>
      <c r="G1481" s="46">
        <v>1500000</v>
      </c>
      <c r="H1481" s="46">
        <v>1500000</v>
      </c>
      <c r="I1481" s="46">
        <v>1500000</v>
      </c>
      <c r="J1481" s="46">
        <v>0</v>
      </c>
      <c r="K1481" s="46">
        <v>0</v>
      </c>
      <c r="L1481" s="46">
        <v>0</v>
      </c>
      <c r="M1481" s="46">
        <v>535628.91</v>
      </c>
      <c r="N1481" s="46">
        <v>535628.91</v>
      </c>
      <c r="O1481" s="46">
        <v>964371.09</v>
      </c>
      <c r="P1481" s="78">
        <f t="shared" si="48"/>
        <v>0.35708594000000005</v>
      </c>
      <c r="Q1481" s="61"/>
      <c r="R1481" s="61"/>
      <c r="S1481" s="62"/>
      <c r="T1481" s="62"/>
      <c r="U1481" s="62"/>
      <c r="V1481" s="62"/>
      <c r="W1481" s="62"/>
      <c r="X1481" s="63"/>
    </row>
    <row r="1482" spans="1:24" ht="14.4" x14ac:dyDescent="0.2">
      <c r="A1482" s="47" t="s">
        <v>717</v>
      </c>
      <c r="B1482" s="47" t="s">
        <v>767</v>
      </c>
      <c r="C1482" s="74" t="str">
        <f t="shared" si="47"/>
        <v>21375805 CENTRO COSTAR. DE CINE Y AUDIOVISUAL</v>
      </c>
      <c r="D1482" s="47" t="s">
        <v>685</v>
      </c>
      <c r="E1482" s="47" t="s">
        <v>636</v>
      </c>
      <c r="F1482" s="47" t="s">
        <v>637</v>
      </c>
      <c r="G1482" s="46">
        <v>81143057</v>
      </c>
      <c r="H1482" s="46">
        <v>79226541.799999997</v>
      </c>
      <c r="I1482" s="46">
        <v>79226541.799999997</v>
      </c>
      <c r="J1482" s="46">
        <v>0</v>
      </c>
      <c r="K1482" s="46">
        <v>0</v>
      </c>
      <c r="L1482" s="46">
        <v>0</v>
      </c>
      <c r="M1482" s="46">
        <v>79226541.799999997</v>
      </c>
      <c r="N1482" s="46">
        <v>79226541.799999997</v>
      </c>
      <c r="O1482" s="46">
        <v>0</v>
      </c>
      <c r="P1482" s="78">
        <f t="shared" si="48"/>
        <v>1</v>
      </c>
      <c r="Q1482" s="61"/>
      <c r="R1482" s="61"/>
      <c r="S1482" s="62"/>
      <c r="T1482" s="62"/>
      <c r="U1482" s="62"/>
      <c r="V1482" s="62"/>
      <c r="W1482" s="62"/>
      <c r="X1482" s="63"/>
    </row>
    <row r="1483" spans="1:24" ht="14.4" x14ac:dyDescent="0.2">
      <c r="A1483" s="47" t="s">
        <v>717</v>
      </c>
      <c r="B1483" s="47" t="s">
        <v>767</v>
      </c>
      <c r="C1483" s="74" t="str">
        <f t="shared" si="47"/>
        <v>21375805 CENTRO COSTAR. DE CINE Y AUDIOVISUAL</v>
      </c>
      <c r="D1483" s="47" t="s">
        <v>685</v>
      </c>
      <c r="E1483" s="47" t="s">
        <v>650</v>
      </c>
      <c r="F1483" s="47" t="s">
        <v>651</v>
      </c>
      <c r="G1483" s="46">
        <v>77689500</v>
      </c>
      <c r="H1483" s="46">
        <v>75864000</v>
      </c>
      <c r="I1483" s="46">
        <v>75864000</v>
      </c>
      <c r="J1483" s="46">
        <v>0</v>
      </c>
      <c r="K1483" s="46">
        <v>0</v>
      </c>
      <c r="L1483" s="46">
        <v>0</v>
      </c>
      <c r="M1483" s="46">
        <v>75864000</v>
      </c>
      <c r="N1483" s="46">
        <v>75864000</v>
      </c>
      <c r="O1483" s="46">
        <v>0</v>
      </c>
      <c r="P1483" s="78">
        <f t="shared" si="48"/>
        <v>1</v>
      </c>
      <c r="Q1483" s="61"/>
      <c r="R1483" s="61"/>
      <c r="S1483" s="62"/>
      <c r="T1483" s="62"/>
      <c r="U1483" s="62"/>
      <c r="V1483" s="62"/>
      <c r="W1483" s="62"/>
      <c r="X1483" s="63"/>
    </row>
    <row r="1484" spans="1:24" ht="14.4" x14ac:dyDescent="0.2">
      <c r="A1484" s="47" t="s">
        <v>717</v>
      </c>
      <c r="B1484" s="47" t="s">
        <v>767</v>
      </c>
      <c r="C1484" s="74" t="str">
        <f t="shared" si="47"/>
        <v>21375805 CENTRO COSTAR. DE CINE Y AUDIOVISUAL</v>
      </c>
      <c r="D1484" s="47" t="s">
        <v>685</v>
      </c>
      <c r="E1484" s="47" t="s">
        <v>652</v>
      </c>
      <c r="F1484" s="47" t="s">
        <v>653</v>
      </c>
      <c r="G1484" s="46">
        <v>3453557</v>
      </c>
      <c r="H1484" s="46">
        <v>3362541.8</v>
      </c>
      <c r="I1484" s="46">
        <v>3362541.8</v>
      </c>
      <c r="J1484" s="46">
        <v>0</v>
      </c>
      <c r="K1484" s="46">
        <v>0</v>
      </c>
      <c r="L1484" s="46">
        <v>0</v>
      </c>
      <c r="M1484" s="46">
        <v>3362541.8</v>
      </c>
      <c r="N1484" s="46">
        <v>3362541.8</v>
      </c>
      <c r="O1484" s="46">
        <v>0</v>
      </c>
      <c r="P1484" s="78">
        <f t="shared" si="48"/>
        <v>1</v>
      </c>
      <c r="Q1484" s="61"/>
      <c r="R1484" s="61"/>
      <c r="S1484" s="62"/>
      <c r="T1484" s="62"/>
      <c r="U1484" s="62"/>
      <c r="V1484" s="62"/>
      <c r="W1484" s="62"/>
      <c r="X1484" s="63"/>
    </row>
    <row r="1485" spans="1:24" ht="14.4" x14ac:dyDescent="0.2">
      <c r="A1485" s="47" t="s">
        <v>717</v>
      </c>
      <c r="B1485" s="47" t="s">
        <v>767</v>
      </c>
      <c r="C1485" s="74" t="str">
        <f t="shared" si="47"/>
        <v>21375805 CENTRO COSTAR. DE CINE Y AUDIOVISUAL</v>
      </c>
      <c r="D1485" s="47" t="s">
        <v>689</v>
      </c>
      <c r="E1485" s="47" t="s">
        <v>336</v>
      </c>
      <c r="F1485" s="47" t="s">
        <v>337</v>
      </c>
      <c r="G1485" s="46">
        <v>200000000</v>
      </c>
      <c r="H1485" s="46">
        <v>162300000</v>
      </c>
      <c r="I1485" s="46">
        <v>162300000</v>
      </c>
      <c r="J1485" s="46">
        <v>0</v>
      </c>
      <c r="K1485" s="46">
        <v>0</v>
      </c>
      <c r="L1485" s="46">
        <v>0</v>
      </c>
      <c r="M1485" s="46">
        <v>159519165.38</v>
      </c>
      <c r="N1485" s="46">
        <v>159519165.38</v>
      </c>
      <c r="O1485" s="46">
        <v>2780834.62</v>
      </c>
      <c r="P1485" s="79">
        <f t="shared" si="48"/>
        <v>0.98286608367221195</v>
      </c>
      <c r="Q1485" s="61"/>
      <c r="R1485" s="61"/>
      <c r="S1485" s="62"/>
      <c r="T1485" s="62"/>
      <c r="U1485" s="62"/>
      <c r="V1485" s="62"/>
      <c r="W1485" s="62"/>
      <c r="X1485" s="63"/>
    </row>
    <row r="1486" spans="1:24" ht="14.4" x14ac:dyDescent="0.2">
      <c r="A1486" s="47" t="s">
        <v>717</v>
      </c>
      <c r="B1486" s="47" t="s">
        <v>767</v>
      </c>
      <c r="C1486" s="74" t="str">
        <f t="shared" si="47"/>
        <v>21375805 CENTRO COSTAR. DE CINE Y AUDIOVISUAL</v>
      </c>
      <c r="D1486" s="47" t="s">
        <v>689</v>
      </c>
      <c r="E1486" s="47" t="s">
        <v>338</v>
      </c>
      <c r="F1486" s="47" t="s">
        <v>339</v>
      </c>
      <c r="G1486" s="46">
        <v>8500000</v>
      </c>
      <c r="H1486" s="46">
        <v>8500000</v>
      </c>
      <c r="I1486" s="46">
        <v>8500000</v>
      </c>
      <c r="J1486" s="46">
        <v>0</v>
      </c>
      <c r="K1486" s="46">
        <v>0</v>
      </c>
      <c r="L1486" s="46">
        <v>0</v>
      </c>
      <c r="M1486" s="46">
        <v>5821300.0099999998</v>
      </c>
      <c r="N1486" s="46">
        <v>5821300.0099999998</v>
      </c>
      <c r="O1486" s="46">
        <v>2678699.9900000002</v>
      </c>
      <c r="P1486" s="78">
        <f t="shared" si="48"/>
        <v>0.68485882470588233</v>
      </c>
      <c r="Q1486" s="61"/>
      <c r="R1486" s="61"/>
      <c r="S1486" s="62"/>
      <c r="T1486" s="62"/>
      <c r="U1486" s="62"/>
      <c r="V1486" s="62"/>
      <c r="W1486" s="62"/>
      <c r="X1486" s="63"/>
    </row>
    <row r="1487" spans="1:24" ht="14.4" x14ac:dyDescent="0.2">
      <c r="A1487" s="47" t="s">
        <v>717</v>
      </c>
      <c r="B1487" s="47" t="s">
        <v>767</v>
      </c>
      <c r="C1487" s="74" t="str">
        <f t="shared" si="47"/>
        <v>21375805 CENTRO COSTAR. DE CINE Y AUDIOVISUAL</v>
      </c>
      <c r="D1487" s="47" t="s">
        <v>689</v>
      </c>
      <c r="E1487" s="47" t="s">
        <v>350</v>
      </c>
      <c r="F1487" s="47" t="s">
        <v>351</v>
      </c>
      <c r="G1487" s="46">
        <v>100000</v>
      </c>
      <c r="H1487" s="46">
        <v>100000</v>
      </c>
      <c r="I1487" s="46">
        <v>100000</v>
      </c>
      <c r="J1487" s="46">
        <v>0</v>
      </c>
      <c r="K1487" s="46">
        <v>0</v>
      </c>
      <c r="L1487" s="46">
        <v>0</v>
      </c>
      <c r="M1487" s="46">
        <v>96720</v>
      </c>
      <c r="N1487" s="46">
        <v>96720</v>
      </c>
      <c r="O1487" s="46">
        <v>3280</v>
      </c>
      <c r="P1487" s="78">
        <f t="shared" si="48"/>
        <v>0.96719999999999995</v>
      </c>
      <c r="Q1487" s="61"/>
      <c r="R1487" s="61"/>
      <c r="S1487" s="62"/>
      <c r="T1487" s="62"/>
      <c r="U1487" s="62"/>
      <c r="V1487" s="62"/>
      <c r="W1487" s="62"/>
      <c r="X1487" s="63"/>
    </row>
    <row r="1488" spans="1:24" ht="14.4" x14ac:dyDescent="0.2">
      <c r="A1488" s="47" t="s">
        <v>717</v>
      </c>
      <c r="B1488" s="47" t="s">
        <v>767</v>
      </c>
      <c r="C1488" s="74" t="str">
        <f t="shared" si="47"/>
        <v>21375805 CENTRO COSTAR. DE CINE Y AUDIOVISUAL</v>
      </c>
      <c r="D1488" s="47" t="s">
        <v>689</v>
      </c>
      <c r="E1488" s="47" t="s">
        <v>354</v>
      </c>
      <c r="F1488" s="47" t="s">
        <v>355</v>
      </c>
      <c r="G1488" s="46">
        <v>8400000</v>
      </c>
      <c r="H1488" s="46">
        <v>8400000</v>
      </c>
      <c r="I1488" s="46">
        <v>8400000</v>
      </c>
      <c r="J1488" s="46">
        <v>0</v>
      </c>
      <c r="K1488" s="46">
        <v>0</v>
      </c>
      <c r="L1488" s="46">
        <v>0</v>
      </c>
      <c r="M1488" s="46">
        <v>5724580.0099999998</v>
      </c>
      <c r="N1488" s="46">
        <v>5724580.0099999998</v>
      </c>
      <c r="O1488" s="46">
        <v>2675419.9900000002</v>
      </c>
      <c r="P1488" s="78">
        <f t="shared" si="48"/>
        <v>0.68149762023809524</v>
      </c>
      <c r="Q1488" s="61"/>
      <c r="R1488" s="61"/>
      <c r="S1488" s="62"/>
      <c r="T1488" s="62"/>
      <c r="U1488" s="62"/>
      <c r="V1488" s="62"/>
      <c r="W1488" s="62"/>
      <c r="X1488" s="63"/>
    </row>
    <row r="1489" spans="1:24" ht="14.4" x14ac:dyDescent="0.2">
      <c r="A1489" s="47" t="s">
        <v>717</v>
      </c>
      <c r="B1489" s="47" t="s">
        <v>767</v>
      </c>
      <c r="C1489" s="74" t="str">
        <f t="shared" si="47"/>
        <v>21375805 CENTRO COSTAR. DE CINE Y AUDIOVISUAL</v>
      </c>
      <c r="D1489" s="47" t="s">
        <v>689</v>
      </c>
      <c r="E1489" s="47" t="s">
        <v>356</v>
      </c>
      <c r="F1489" s="47" t="s">
        <v>357</v>
      </c>
      <c r="G1489" s="46">
        <v>187300000</v>
      </c>
      <c r="H1489" s="46">
        <v>149600000</v>
      </c>
      <c r="I1489" s="46">
        <v>149600000</v>
      </c>
      <c r="J1489" s="46">
        <v>0</v>
      </c>
      <c r="K1489" s="46">
        <v>0</v>
      </c>
      <c r="L1489" s="46">
        <v>0</v>
      </c>
      <c r="M1489" s="46">
        <v>149600000</v>
      </c>
      <c r="N1489" s="46">
        <v>149600000</v>
      </c>
      <c r="O1489" s="46">
        <v>0</v>
      </c>
      <c r="P1489" s="78">
        <f t="shared" si="48"/>
        <v>1</v>
      </c>
      <c r="Q1489" s="61"/>
      <c r="R1489" s="61"/>
      <c r="S1489" s="62"/>
      <c r="T1489" s="62"/>
      <c r="U1489" s="62"/>
      <c r="V1489" s="62"/>
      <c r="W1489" s="62"/>
      <c r="X1489" s="63"/>
    </row>
    <row r="1490" spans="1:24" ht="14.4" x14ac:dyDescent="0.2">
      <c r="A1490" s="47" t="s">
        <v>717</v>
      </c>
      <c r="B1490" s="47" t="s">
        <v>767</v>
      </c>
      <c r="C1490" s="74" t="str">
        <f t="shared" si="47"/>
        <v>21375805 CENTRO COSTAR. DE CINE Y AUDIOVISUAL</v>
      </c>
      <c r="D1490" s="47" t="s">
        <v>689</v>
      </c>
      <c r="E1490" s="47" t="s">
        <v>362</v>
      </c>
      <c r="F1490" s="47" t="s">
        <v>363</v>
      </c>
      <c r="G1490" s="46">
        <v>187300000</v>
      </c>
      <c r="H1490" s="46">
        <v>149600000</v>
      </c>
      <c r="I1490" s="46">
        <v>149600000</v>
      </c>
      <c r="J1490" s="46">
        <v>0</v>
      </c>
      <c r="K1490" s="46">
        <v>0</v>
      </c>
      <c r="L1490" s="46">
        <v>0</v>
      </c>
      <c r="M1490" s="46">
        <v>149600000</v>
      </c>
      <c r="N1490" s="46">
        <v>149600000</v>
      </c>
      <c r="O1490" s="46">
        <v>0</v>
      </c>
      <c r="P1490" s="78">
        <f t="shared" si="48"/>
        <v>1</v>
      </c>
      <c r="Q1490" s="61"/>
      <c r="R1490" s="61"/>
      <c r="S1490" s="62"/>
      <c r="T1490" s="62"/>
      <c r="U1490" s="62"/>
      <c r="V1490" s="62"/>
      <c r="W1490" s="62"/>
      <c r="X1490" s="63"/>
    </row>
    <row r="1491" spans="1:24" ht="14.4" x14ac:dyDescent="0.2">
      <c r="A1491" s="47" t="s">
        <v>717</v>
      </c>
      <c r="B1491" s="47" t="s">
        <v>767</v>
      </c>
      <c r="C1491" s="74" t="str">
        <f t="shared" si="47"/>
        <v>21375805 CENTRO COSTAR. DE CINE Y AUDIOVISUAL</v>
      </c>
      <c r="D1491" s="47" t="s">
        <v>689</v>
      </c>
      <c r="E1491" s="47" t="s">
        <v>364</v>
      </c>
      <c r="F1491" s="47" t="s">
        <v>365</v>
      </c>
      <c r="G1491" s="46">
        <v>4200000</v>
      </c>
      <c r="H1491" s="46">
        <v>4200000</v>
      </c>
      <c r="I1491" s="46">
        <v>4200000</v>
      </c>
      <c r="J1491" s="46">
        <v>0</v>
      </c>
      <c r="K1491" s="46">
        <v>0</v>
      </c>
      <c r="L1491" s="46">
        <v>0</v>
      </c>
      <c r="M1491" s="46">
        <v>4097865.37</v>
      </c>
      <c r="N1491" s="46">
        <v>4097865.37</v>
      </c>
      <c r="O1491" s="46">
        <v>102134.63</v>
      </c>
      <c r="P1491" s="78">
        <f t="shared" si="48"/>
        <v>0.97568223095238094</v>
      </c>
      <c r="Q1491" s="61"/>
      <c r="R1491" s="61"/>
      <c r="S1491" s="62"/>
      <c r="T1491" s="62"/>
      <c r="U1491" s="62"/>
      <c r="V1491" s="62"/>
      <c r="W1491" s="62"/>
      <c r="X1491" s="63"/>
    </row>
    <row r="1492" spans="1:24" ht="14.4" x14ac:dyDescent="0.2">
      <c r="A1492" s="47" t="s">
        <v>717</v>
      </c>
      <c r="B1492" s="47" t="s">
        <v>767</v>
      </c>
      <c r="C1492" s="86" t="str">
        <f t="shared" si="47"/>
        <v>21375805 CENTRO COSTAR. DE CINE Y AUDIOVISUAL</v>
      </c>
      <c r="D1492" s="47" t="s">
        <v>689</v>
      </c>
      <c r="E1492" s="47" t="s">
        <v>368</v>
      </c>
      <c r="F1492" s="47" t="s">
        <v>369</v>
      </c>
      <c r="G1492" s="46">
        <v>4200000</v>
      </c>
      <c r="H1492" s="46">
        <v>4200000</v>
      </c>
      <c r="I1492" s="46">
        <v>4200000</v>
      </c>
      <c r="J1492" s="46">
        <v>0</v>
      </c>
      <c r="K1492" s="46">
        <v>0</v>
      </c>
      <c r="L1492" s="46">
        <v>0</v>
      </c>
      <c r="M1492" s="46">
        <v>4097865.37</v>
      </c>
      <c r="N1492" s="46">
        <v>4097865.37</v>
      </c>
      <c r="O1492" s="46">
        <v>102134.63</v>
      </c>
      <c r="P1492" s="87">
        <f t="shared" si="48"/>
        <v>0.97568223095238094</v>
      </c>
      <c r="Q1492" s="61"/>
      <c r="R1492" s="61"/>
      <c r="S1492" s="62"/>
      <c r="T1492" s="62"/>
      <c r="U1492" s="62"/>
      <c r="V1492" s="62"/>
      <c r="W1492" s="62"/>
      <c r="X1492" s="63"/>
    </row>
    <row r="1493" spans="1:24" ht="14.4" x14ac:dyDescent="0.2">
      <c r="A1493" s="100" t="s">
        <v>718</v>
      </c>
      <c r="B1493" s="100" t="s">
        <v>719</v>
      </c>
      <c r="C1493" s="98" t="str">
        <f t="shared" si="47"/>
        <v>21375806 CENTRO DE PRODUCCÓN ARTÍSTICA Y CULTURAL</v>
      </c>
      <c r="D1493" s="100" t="s">
        <v>685</v>
      </c>
      <c r="E1493" s="100" t="s">
        <v>686</v>
      </c>
      <c r="F1493" s="100" t="s">
        <v>686</v>
      </c>
      <c r="G1493" s="101">
        <v>1187584010</v>
      </c>
      <c r="H1493" s="101">
        <v>1156309204</v>
      </c>
      <c r="I1493" s="46">
        <v>1156309204</v>
      </c>
      <c r="J1493" s="46">
        <v>0</v>
      </c>
      <c r="K1493" s="46">
        <v>9201573.6600000001</v>
      </c>
      <c r="L1493" s="46">
        <v>0</v>
      </c>
      <c r="M1493" s="101">
        <v>1045579075.7</v>
      </c>
      <c r="N1493" s="101">
        <v>1041086429.61</v>
      </c>
      <c r="O1493" s="101">
        <v>101528554.64</v>
      </c>
      <c r="P1493" s="94">
        <f t="shared" si="48"/>
        <v>0.90423830588137399</v>
      </c>
      <c r="Q1493" s="61"/>
      <c r="R1493" s="61"/>
      <c r="S1493" s="62"/>
      <c r="T1493" s="62"/>
      <c r="U1493" s="62"/>
      <c r="V1493" s="62"/>
      <c r="W1493" s="62"/>
      <c r="X1493" s="63"/>
    </row>
    <row r="1494" spans="1:24" ht="14.4" x14ac:dyDescent="0.2">
      <c r="A1494" s="47" t="s">
        <v>718</v>
      </c>
      <c r="B1494" s="47" t="s">
        <v>719</v>
      </c>
      <c r="C1494" s="91" t="str">
        <f t="shared" si="47"/>
        <v>21375806 CENTRO DE PRODUCCÓN ARTÍSTICA Y CULTURAL</v>
      </c>
      <c r="D1494" s="47" t="s">
        <v>685</v>
      </c>
      <c r="E1494" s="47" t="s">
        <v>10</v>
      </c>
      <c r="F1494" s="47" t="s">
        <v>11</v>
      </c>
      <c r="G1494" s="46">
        <v>299494751</v>
      </c>
      <c r="H1494" s="46">
        <v>276270939</v>
      </c>
      <c r="I1494" s="46">
        <v>276270939</v>
      </c>
      <c r="J1494" s="46">
        <v>0</v>
      </c>
      <c r="K1494" s="46">
        <v>0</v>
      </c>
      <c r="L1494" s="46">
        <v>0</v>
      </c>
      <c r="M1494" s="46">
        <v>240191794.53</v>
      </c>
      <c r="N1494" s="46">
        <v>240191794.53</v>
      </c>
      <c r="O1494" s="46">
        <v>36079144.469999999</v>
      </c>
      <c r="P1494" s="92">
        <f t="shared" si="48"/>
        <v>0.86940666072011286</v>
      </c>
      <c r="Q1494" s="61"/>
      <c r="R1494" s="61"/>
      <c r="S1494" s="62"/>
      <c r="T1494" s="62"/>
      <c r="U1494" s="62"/>
      <c r="V1494" s="62"/>
      <c r="W1494" s="62"/>
      <c r="X1494" s="63"/>
    </row>
    <row r="1495" spans="1:24" ht="14.4" x14ac:dyDescent="0.2">
      <c r="A1495" s="47" t="s">
        <v>718</v>
      </c>
      <c r="B1495" s="47" t="s">
        <v>719</v>
      </c>
      <c r="C1495" s="74" t="str">
        <f t="shared" si="47"/>
        <v>21375806 CENTRO DE PRODUCCÓN ARTÍSTICA Y CULTURAL</v>
      </c>
      <c r="D1495" s="47" t="s">
        <v>685</v>
      </c>
      <c r="E1495" s="47" t="s">
        <v>12</v>
      </c>
      <c r="F1495" s="47" t="s">
        <v>13</v>
      </c>
      <c r="G1495" s="46">
        <v>150835200</v>
      </c>
      <c r="H1495" s="46">
        <v>146575704</v>
      </c>
      <c r="I1495" s="46">
        <v>146575704</v>
      </c>
      <c r="J1495" s="46">
        <v>0</v>
      </c>
      <c r="K1495" s="46">
        <v>0</v>
      </c>
      <c r="L1495" s="46">
        <v>0</v>
      </c>
      <c r="M1495" s="46">
        <v>120188142.75</v>
      </c>
      <c r="N1495" s="46">
        <v>120188142.75</v>
      </c>
      <c r="O1495" s="46">
        <v>26387561.25</v>
      </c>
      <c r="P1495" s="78">
        <f t="shared" si="48"/>
        <v>0.81997315701106921</v>
      </c>
      <c r="Q1495" s="61"/>
      <c r="R1495" s="61"/>
      <c r="S1495" s="62"/>
      <c r="T1495" s="62"/>
      <c r="U1495" s="62"/>
      <c r="V1495" s="62"/>
      <c r="W1495" s="62"/>
      <c r="X1495" s="63"/>
    </row>
    <row r="1496" spans="1:24" ht="14.4" x14ac:dyDescent="0.2">
      <c r="A1496" s="47" t="s">
        <v>718</v>
      </c>
      <c r="B1496" s="47" t="s">
        <v>719</v>
      </c>
      <c r="C1496" s="74" t="str">
        <f t="shared" si="47"/>
        <v>21375806 CENTRO DE PRODUCCÓN ARTÍSTICA Y CULTURAL</v>
      </c>
      <c r="D1496" s="47" t="s">
        <v>685</v>
      </c>
      <c r="E1496" s="47" t="s">
        <v>14</v>
      </c>
      <c r="F1496" s="47" t="s">
        <v>15</v>
      </c>
      <c r="G1496" s="46">
        <v>149335200</v>
      </c>
      <c r="H1496" s="46">
        <v>146575704</v>
      </c>
      <c r="I1496" s="46">
        <v>146575704</v>
      </c>
      <c r="J1496" s="46">
        <v>0</v>
      </c>
      <c r="K1496" s="46">
        <v>0</v>
      </c>
      <c r="L1496" s="46">
        <v>0</v>
      </c>
      <c r="M1496" s="46">
        <v>120188142.75</v>
      </c>
      <c r="N1496" s="46">
        <v>120188142.75</v>
      </c>
      <c r="O1496" s="46">
        <v>26387561.25</v>
      </c>
      <c r="P1496" s="78">
        <f t="shared" si="48"/>
        <v>0.81997315701106921</v>
      </c>
      <c r="Q1496" s="61"/>
      <c r="R1496" s="61"/>
      <c r="S1496" s="62"/>
      <c r="T1496" s="62"/>
      <c r="U1496" s="62"/>
      <c r="V1496" s="62"/>
      <c r="W1496" s="62"/>
      <c r="X1496" s="63"/>
    </row>
    <row r="1497" spans="1:24" ht="14.4" x14ac:dyDescent="0.2">
      <c r="A1497" s="47" t="s">
        <v>718</v>
      </c>
      <c r="B1497" s="47" t="s">
        <v>719</v>
      </c>
      <c r="C1497" s="74" t="str">
        <f t="shared" si="47"/>
        <v>21375806 CENTRO DE PRODUCCÓN ARTÍSTICA Y CULTURAL</v>
      </c>
      <c r="D1497" s="47" t="s">
        <v>685</v>
      </c>
      <c r="E1497" s="47" t="s">
        <v>18</v>
      </c>
      <c r="F1497" s="47" t="s">
        <v>19</v>
      </c>
      <c r="G1497" s="46">
        <v>1500000</v>
      </c>
      <c r="H1497" s="46">
        <v>0</v>
      </c>
      <c r="I1497" s="46">
        <v>0</v>
      </c>
      <c r="J1497" s="46">
        <v>0</v>
      </c>
      <c r="K1497" s="46">
        <v>0</v>
      </c>
      <c r="L1497" s="46">
        <v>0</v>
      </c>
      <c r="M1497" s="46">
        <v>0</v>
      </c>
      <c r="N1497" s="46">
        <v>0</v>
      </c>
      <c r="O1497" s="46">
        <v>0</v>
      </c>
      <c r="P1497" s="78">
        <f t="shared" si="48"/>
        <v>0</v>
      </c>
      <c r="Q1497" s="61"/>
      <c r="R1497" s="61"/>
      <c r="S1497" s="62"/>
      <c r="T1497" s="62"/>
      <c r="U1497" s="62"/>
      <c r="V1497" s="62"/>
      <c r="W1497" s="62"/>
      <c r="X1497" s="63"/>
    </row>
    <row r="1498" spans="1:24" ht="14.4" x14ac:dyDescent="0.2">
      <c r="A1498" s="47" t="s">
        <v>718</v>
      </c>
      <c r="B1498" s="47" t="s">
        <v>719</v>
      </c>
      <c r="C1498" s="74" t="str">
        <f t="shared" si="47"/>
        <v>21375806 CENTRO DE PRODUCCÓN ARTÍSTICA Y CULTURAL</v>
      </c>
      <c r="D1498" s="47" t="s">
        <v>685</v>
      </c>
      <c r="E1498" s="47" t="s">
        <v>20</v>
      </c>
      <c r="F1498" s="47" t="s">
        <v>21</v>
      </c>
      <c r="G1498" s="46">
        <v>23000000</v>
      </c>
      <c r="H1498" s="46">
        <v>20337876</v>
      </c>
      <c r="I1498" s="46">
        <v>20337876</v>
      </c>
      <c r="J1498" s="46">
        <v>0</v>
      </c>
      <c r="K1498" s="46">
        <v>0</v>
      </c>
      <c r="L1498" s="46">
        <v>0</v>
      </c>
      <c r="M1498" s="46">
        <v>19157277.129999999</v>
      </c>
      <c r="N1498" s="46">
        <v>19157277.129999999</v>
      </c>
      <c r="O1498" s="46">
        <v>1180598.8700000001</v>
      </c>
      <c r="P1498" s="78">
        <f t="shared" si="48"/>
        <v>0.94195072926986079</v>
      </c>
      <c r="Q1498" s="61"/>
      <c r="R1498" s="61"/>
      <c r="S1498" s="62"/>
      <c r="T1498" s="62"/>
      <c r="U1498" s="62"/>
      <c r="V1498" s="62"/>
      <c r="W1498" s="62"/>
      <c r="X1498" s="63"/>
    </row>
    <row r="1499" spans="1:24" ht="14.4" x14ac:dyDescent="0.2">
      <c r="A1499" s="47" t="s">
        <v>718</v>
      </c>
      <c r="B1499" s="47" t="s">
        <v>719</v>
      </c>
      <c r="C1499" s="74" t="str">
        <f t="shared" si="47"/>
        <v>21375806 CENTRO DE PRODUCCÓN ARTÍSTICA Y CULTURAL</v>
      </c>
      <c r="D1499" s="47" t="s">
        <v>685</v>
      </c>
      <c r="E1499" s="47" t="s">
        <v>22</v>
      </c>
      <c r="F1499" s="47" t="s">
        <v>23</v>
      </c>
      <c r="G1499" s="46">
        <v>23000000</v>
      </c>
      <c r="H1499" s="46">
        <v>20337876</v>
      </c>
      <c r="I1499" s="46">
        <v>20337876</v>
      </c>
      <c r="J1499" s="46">
        <v>0</v>
      </c>
      <c r="K1499" s="46">
        <v>0</v>
      </c>
      <c r="L1499" s="46">
        <v>0</v>
      </c>
      <c r="M1499" s="46">
        <v>19157277.129999999</v>
      </c>
      <c r="N1499" s="46">
        <v>19157277.129999999</v>
      </c>
      <c r="O1499" s="46">
        <v>1180598.8700000001</v>
      </c>
      <c r="P1499" s="78">
        <f t="shared" si="48"/>
        <v>0.94195072926986079</v>
      </c>
      <c r="Q1499" s="61"/>
      <c r="R1499" s="61"/>
      <c r="S1499" s="62"/>
      <c r="T1499" s="62"/>
      <c r="U1499" s="62"/>
      <c r="V1499" s="62"/>
      <c r="W1499" s="62"/>
      <c r="X1499" s="63"/>
    </row>
    <row r="1500" spans="1:24" ht="14.4" x14ac:dyDescent="0.2">
      <c r="A1500" s="47" t="s">
        <v>718</v>
      </c>
      <c r="B1500" s="47" t="s">
        <v>719</v>
      </c>
      <c r="C1500" s="74" t="str">
        <f t="shared" si="47"/>
        <v>21375806 CENTRO DE PRODUCCÓN ARTÍSTICA Y CULTURAL</v>
      </c>
      <c r="D1500" s="47" t="s">
        <v>685</v>
      </c>
      <c r="E1500" s="47" t="s">
        <v>26</v>
      </c>
      <c r="F1500" s="47" t="s">
        <v>27</v>
      </c>
      <c r="G1500" s="46">
        <v>79661527</v>
      </c>
      <c r="H1500" s="46">
        <v>72450325</v>
      </c>
      <c r="I1500" s="46">
        <v>72450325</v>
      </c>
      <c r="J1500" s="46">
        <v>0</v>
      </c>
      <c r="K1500" s="46">
        <v>0</v>
      </c>
      <c r="L1500" s="46">
        <v>0</v>
      </c>
      <c r="M1500" s="46">
        <v>64405967.649999999</v>
      </c>
      <c r="N1500" s="46">
        <v>64405967.649999999</v>
      </c>
      <c r="O1500" s="46">
        <v>8044357.3499999996</v>
      </c>
      <c r="P1500" s="78">
        <f t="shared" si="48"/>
        <v>0.88896727033315581</v>
      </c>
      <c r="Q1500" s="61"/>
      <c r="R1500" s="61"/>
      <c r="S1500" s="62"/>
      <c r="T1500" s="62"/>
      <c r="U1500" s="62"/>
      <c r="V1500" s="62"/>
      <c r="W1500" s="62"/>
      <c r="X1500" s="63"/>
    </row>
    <row r="1501" spans="1:24" ht="14.4" x14ac:dyDescent="0.2">
      <c r="A1501" s="47" t="s">
        <v>718</v>
      </c>
      <c r="B1501" s="47" t="s">
        <v>719</v>
      </c>
      <c r="C1501" s="74" t="str">
        <f t="shared" si="47"/>
        <v>21375806 CENTRO DE PRODUCCÓN ARTÍSTICA Y CULTURAL</v>
      </c>
      <c r="D1501" s="47" t="s">
        <v>685</v>
      </c>
      <c r="E1501" s="47" t="s">
        <v>28</v>
      </c>
      <c r="F1501" s="47" t="s">
        <v>29</v>
      </c>
      <c r="G1501" s="46">
        <v>19200000</v>
      </c>
      <c r="H1501" s="46">
        <v>14700000</v>
      </c>
      <c r="I1501" s="46">
        <v>14700000</v>
      </c>
      <c r="J1501" s="46">
        <v>0</v>
      </c>
      <c r="K1501" s="46">
        <v>0</v>
      </c>
      <c r="L1501" s="46">
        <v>0</v>
      </c>
      <c r="M1501" s="46">
        <v>13769792.640000001</v>
      </c>
      <c r="N1501" s="46">
        <v>13769792.640000001</v>
      </c>
      <c r="O1501" s="46">
        <v>930207.36</v>
      </c>
      <c r="P1501" s="78">
        <f t="shared" si="48"/>
        <v>0.93672058775510203</v>
      </c>
      <c r="Q1501" s="61"/>
      <c r="R1501" s="61"/>
      <c r="S1501" s="62"/>
      <c r="T1501" s="62"/>
      <c r="U1501" s="62"/>
      <c r="V1501" s="62"/>
      <c r="W1501" s="62"/>
      <c r="X1501" s="63"/>
    </row>
    <row r="1502" spans="1:24" ht="14.4" x14ac:dyDescent="0.2">
      <c r="A1502" s="47" t="s">
        <v>718</v>
      </c>
      <c r="B1502" s="47" t="s">
        <v>719</v>
      </c>
      <c r="C1502" s="74" t="str">
        <f t="shared" si="47"/>
        <v>21375806 CENTRO DE PRODUCCÓN ARTÍSTICA Y CULTURAL</v>
      </c>
      <c r="D1502" s="47" t="s">
        <v>685</v>
      </c>
      <c r="E1502" s="47" t="s">
        <v>30</v>
      </c>
      <c r="F1502" s="47" t="s">
        <v>31</v>
      </c>
      <c r="G1502" s="46">
        <v>18153270</v>
      </c>
      <c r="H1502" s="46">
        <v>19653270</v>
      </c>
      <c r="I1502" s="46">
        <v>19653270</v>
      </c>
      <c r="J1502" s="46">
        <v>0</v>
      </c>
      <c r="K1502" s="46">
        <v>0</v>
      </c>
      <c r="L1502" s="46">
        <v>0</v>
      </c>
      <c r="M1502" s="46">
        <v>18831887.550000001</v>
      </c>
      <c r="N1502" s="46">
        <v>18831887.550000001</v>
      </c>
      <c r="O1502" s="46">
        <v>821382.45</v>
      </c>
      <c r="P1502" s="78">
        <f t="shared" si="48"/>
        <v>0.95820632139079154</v>
      </c>
      <c r="Q1502" s="61"/>
      <c r="R1502" s="61"/>
      <c r="S1502" s="62"/>
      <c r="T1502" s="62"/>
      <c r="U1502" s="62"/>
      <c r="V1502" s="62"/>
      <c r="W1502" s="62"/>
      <c r="X1502" s="63"/>
    </row>
    <row r="1503" spans="1:24" ht="14.4" x14ac:dyDescent="0.2">
      <c r="A1503" s="47" t="s">
        <v>718</v>
      </c>
      <c r="B1503" s="47" t="s">
        <v>719</v>
      </c>
      <c r="C1503" s="74" t="str">
        <f t="shared" si="47"/>
        <v>21375806 CENTRO DE PRODUCCÓN ARTÍSTICA Y CULTURAL</v>
      </c>
      <c r="D1503" s="47" t="s">
        <v>685</v>
      </c>
      <c r="E1503" s="47" t="s">
        <v>32</v>
      </c>
      <c r="F1503" s="47" t="s">
        <v>33</v>
      </c>
      <c r="G1503" s="46">
        <v>19648103</v>
      </c>
      <c r="H1503" s="46">
        <v>19236901</v>
      </c>
      <c r="I1503" s="46">
        <v>19236901</v>
      </c>
      <c r="J1503" s="46">
        <v>0</v>
      </c>
      <c r="K1503" s="46">
        <v>0</v>
      </c>
      <c r="L1503" s="46">
        <v>0</v>
      </c>
      <c r="M1503" s="46">
        <v>15576067.800000001</v>
      </c>
      <c r="N1503" s="46">
        <v>15576067.800000001</v>
      </c>
      <c r="O1503" s="46">
        <v>3660833.2</v>
      </c>
      <c r="P1503" s="78">
        <f t="shared" si="48"/>
        <v>0.80969735197992654</v>
      </c>
      <c r="Q1503" s="61"/>
      <c r="R1503" s="61"/>
      <c r="S1503" s="62"/>
      <c r="T1503" s="62"/>
      <c r="U1503" s="62"/>
      <c r="V1503" s="62"/>
      <c r="W1503" s="62"/>
      <c r="X1503" s="63"/>
    </row>
    <row r="1504" spans="1:24" ht="14.4" x14ac:dyDescent="0.2">
      <c r="A1504" s="47" t="s">
        <v>718</v>
      </c>
      <c r="B1504" s="47" t="s">
        <v>719</v>
      </c>
      <c r="C1504" s="74" t="str">
        <f t="shared" si="47"/>
        <v>21375806 CENTRO DE PRODUCCÓN ARTÍSTICA Y CULTURAL</v>
      </c>
      <c r="D1504" s="47" t="s">
        <v>685</v>
      </c>
      <c r="E1504" s="47" t="s">
        <v>34</v>
      </c>
      <c r="F1504" s="47" t="s">
        <v>35</v>
      </c>
      <c r="G1504" s="46">
        <v>17160154</v>
      </c>
      <c r="H1504" s="46">
        <v>13860154</v>
      </c>
      <c r="I1504" s="46">
        <v>13860154</v>
      </c>
      <c r="J1504" s="46">
        <v>0</v>
      </c>
      <c r="K1504" s="46">
        <v>0</v>
      </c>
      <c r="L1504" s="46">
        <v>0</v>
      </c>
      <c r="M1504" s="46">
        <v>13491620.4</v>
      </c>
      <c r="N1504" s="46">
        <v>13491620.4</v>
      </c>
      <c r="O1504" s="46">
        <v>368533.6</v>
      </c>
      <c r="P1504" s="78">
        <f t="shared" si="48"/>
        <v>0.97341056960838968</v>
      </c>
      <c r="Q1504" s="61"/>
      <c r="R1504" s="61"/>
      <c r="S1504" s="62"/>
      <c r="T1504" s="62"/>
      <c r="U1504" s="62"/>
      <c r="V1504" s="62"/>
      <c r="W1504" s="62"/>
      <c r="X1504" s="63"/>
    </row>
    <row r="1505" spans="1:24" ht="14.4" x14ac:dyDescent="0.2">
      <c r="A1505" s="47" t="s">
        <v>718</v>
      </c>
      <c r="B1505" s="47" t="s">
        <v>719</v>
      </c>
      <c r="C1505" s="74" t="str">
        <f t="shared" si="47"/>
        <v>21375806 CENTRO DE PRODUCCÓN ARTÍSTICA Y CULTURAL</v>
      </c>
      <c r="D1505" s="47" t="s">
        <v>685</v>
      </c>
      <c r="E1505" s="47" t="s">
        <v>36</v>
      </c>
      <c r="F1505" s="47" t="s">
        <v>37</v>
      </c>
      <c r="G1505" s="46">
        <v>5500000</v>
      </c>
      <c r="H1505" s="46">
        <v>5000000</v>
      </c>
      <c r="I1505" s="46">
        <v>5000000</v>
      </c>
      <c r="J1505" s="46">
        <v>0</v>
      </c>
      <c r="K1505" s="46">
        <v>0</v>
      </c>
      <c r="L1505" s="46">
        <v>0</v>
      </c>
      <c r="M1505" s="46">
        <v>2736599.26</v>
      </c>
      <c r="N1505" s="46">
        <v>2736599.26</v>
      </c>
      <c r="O1505" s="46">
        <v>2263400.7400000002</v>
      </c>
      <c r="P1505" s="78">
        <f t="shared" si="48"/>
        <v>0.547319852</v>
      </c>
      <c r="Q1505" s="61"/>
      <c r="R1505" s="61"/>
      <c r="S1505" s="62"/>
      <c r="T1505" s="62"/>
      <c r="U1505" s="62"/>
      <c r="V1505" s="62"/>
      <c r="W1505" s="62"/>
      <c r="X1505" s="63"/>
    </row>
    <row r="1506" spans="1:24" ht="14.4" x14ac:dyDescent="0.2">
      <c r="A1506" s="47" t="s">
        <v>718</v>
      </c>
      <c r="B1506" s="47" t="s">
        <v>719</v>
      </c>
      <c r="C1506" s="74" t="str">
        <f t="shared" si="47"/>
        <v>21375806 CENTRO DE PRODUCCÓN ARTÍSTICA Y CULTURAL</v>
      </c>
      <c r="D1506" s="47" t="s">
        <v>685</v>
      </c>
      <c r="E1506" s="47" t="s">
        <v>38</v>
      </c>
      <c r="F1506" s="47" t="s">
        <v>39</v>
      </c>
      <c r="G1506" s="46">
        <v>22800241</v>
      </c>
      <c r="H1506" s="46">
        <v>18353942</v>
      </c>
      <c r="I1506" s="46">
        <v>18353942</v>
      </c>
      <c r="J1506" s="46">
        <v>0</v>
      </c>
      <c r="K1506" s="46">
        <v>0</v>
      </c>
      <c r="L1506" s="46">
        <v>0</v>
      </c>
      <c r="M1506" s="46">
        <v>18063411</v>
      </c>
      <c r="N1506" s="46">
        <v>18063411</v>
      </c>
      <c r="O1506" s="46">
        <v>290531</v>
      </c>
      <c r="P1506" s="78">
        <f t="shared" si="48"/>
        <v>0.98417064846342006</v>
      </c>
      <c r="Q1506" s="61"/>
      <c r="R1506" s="61"/>
      <c r="S1506" s="62"/>
      <c r="T1506" s="62"/>
      <c r="U1506" s="62"/>
      <c r="V1506" s="62"/>
      <c r="W1506" s="62"/>
      <c r="X1506" s="63"/>
    </row>
    <row r="1507" spans="1:24" ht="14.4" x14ac:dyDescent="0.2">
      <c r="A1507" s="47" t="s">
        <v>718</v>
      </c>
      <c r="B1507" s="47" t="s">
        <v>719</v>
      </c>
      <c r="C1507" s="74" t="str">
        <f t="shared" si="47"/>
        <v>21375806 CENTRO DE PRODUCCÓN ARTÍSTICA Y CULTURAL</v>
      </c>
      <c r="D1507" s="47" t="s">
        <v>685</v>
      </c>
      <c r="E1507" s="47" t="s">
        <v>58</v>
      </c>
      <c r="F1507" s="47" t="s">
        <v>41</v>
      </c>
      <c r="G1507" s="46">
        <v>21630998</v>
      </c>
      <c r="H1507" s="46">
        <v>17359381</v>
      </c>
      <c r="I1507" s="46">
        <v>17359381</v>
      </c>
      <c r="J1507" s="46">
        <v>0</v>
      </c>
      <c r="K1507" s="46">
        <v>0</v>
      </c>
      <c r="L1507" s="46">
        <v>0</v>
      </c>
      <c r="M1507" s="46">
        <v>17136895</v>
      </c>
      <c r="N1507" s="46">
        <v>17136895</v>
      </c>
      <c r="O1507" s="46">
        <v>222486</v>
      </c>
      <c r="P1507" s="78">
        <f t="shared" si="48"/>
        <v>0.98718352918229058</v>
      </c>
      <c r="Q1507" s="61"/>
      <c r="R1507" s="61"/>
      <c r="S1507" s="62"/>
      <c r="T1507" s="62"/>
      <c r="U1507" s="62"/>
      <c r="V1507" s="62"/>
      <c r="W1507" s="62"/>
      <c r="X1507" s="63"/>
    </row>
    <row r="1508" spans="1:24" ht="14.4" x14ac:dyDescent="0.2">
      <c r="A1508" s="47" t="s">
        <v>718</v>
      </c>
      <c r="B1508" s="47" t="s">
        <v>719</v>
      </c>
      <c r="C1508" s="74" t="str">
        <f t="shared" si="47"/>
        <v>21375806 CENTRO DE PRODUCCÓN ARTÍSTICA Y CULTURAL</v>
      </c>
      <c r="D1508" s="47" t="s">
        <v>685</v>
      </c>
      <c r="E1508" s="47" t="s">
        <v>80</v>
      </c>
      <c r="F1508" s="47" t="s">
        <v>62</v>
      </c>
      <c r="G1508" s="46">
        <v>1169243</v>
      </c>
      <c r="H1508" s="46">
        <v>994561</v>
      </c>
      <c r="I1508" s="46">
        <v>994561</v>
      </c>
      <c r="J1508" s="46">
        <v>0</v>
      </c>
      <c r="K1508" s="46">
        <v>0</v>
      </c>
      <c r="L1508" s="46">
        <v>0</v>
      </c>
      <c r="M1508" s="46">
        <v>926516</v>
      </c>
      <c r="N1508" s="46">
        <v>926516</v>
      </c>
      <c r="O1508" s="46">
        <v>68045</v>
      </c>
      <c r="P1508" s="78">
        <f t="shared" si="48"/>
        <v>0.93158287928040617</v>
      </c>
      <c r="Q1508" s="61"/>
      <c r="R1508" s="61"/>
      <c r="S1508" s="62"/>
      <c r="T1508" s="62"/>
      <c r="U1508" s="62"/>
      <c r="V1508" s="62"/>
      <c r="W1508" s="62"/>
      <c r="X1508" s="63"/>
    </row>
    <row r="1509" spans="1:24" ht="14.4" x14ac:dyDescent="0.2">
      <c r="A1509" s="47" t="s">
        <v>718</v>
      </c>
      <c r="B1509" s="47" t="s">
        <v>719</v>
      </c>
      <c r="C1509" s="74" t="str">
        <f t="shared" si="47"/>
        <v>21375806 CENTRO DE PRODUCCÓN ARTÍSTICA Y CULTURAL</v>
      </c>
      <c r="D1509" s="47" t="s">
        <v>685</v>
      </c>
      <c r="E1509" s="47" t="s">
        <v>83</v>
      </c>
      <c r="F1509" s="47" t="s">
        <v>84</v>
      </c>
      <c r="G1509" s="46">
        <v>23197783</v>
      </c>
      <c r="H1509" s="46">
        <v>18553092</v>
      </c>
      <c r="I1509" s="46">
        <v>18553092</v>
      </c>
      <c r="J1509" s="46">
        <v>0</v>
      </c>
      <c r="K1509" s="46">
        <v>0</v>
      </c>
      <c r="L1509" s="46">
        <v>0</v>
      </c>
      <c r="M1509" s="46">
        <v>18376996</v>
      </c>
      <c r="N1509" s="46">
        <v>18376996</v>
      </c>
      <c r="O1509" s="46">
        <v>176096</v>
      </c>
      <c r="P1509" s="78">
        <f t="shared" si="48"/>
        <v>0.99050853625907742</v>
      </c>
      <c r="Q1509" s="61"/>
      <c r="R1509" s="61"/>
      <c r="S1509" s="62"/>
      <c r="T1509" s="62"/>
      <c r="U1509" s="62"/>
      <c r="V1509" s="62"/>
      <c r="W1509" s="62"/>
      <c r="X1509" s="63"/>
    </row>
    <row r="1510" spans="1:24" ht="14.4" x14ac:dyDescent="0.2">
      <c r="A1510" s="47" t="s">
        <v>718</v>
      </c>
      <c r="B1510" s="47" t="s">
        <v>719</v>
      </c>
      <c r="C1510" s="74" t="str">
        <f t="shared" si="47"/>
        <v>21375806 CENTRO DE PRODUCCÓN ARTÍSTICA Y CULTURAL</v>
      </c>
      <c r="D1510" s="47" t="s">
        <v>685</v>
      </c>
      <c r="E1510" s="47" t="s">
        <v>103</v>
      </c>
      <c r="F1510" s="47" t="s">
        <v>86</v>
      </c>
      <c r="G1510" s="46">
        <v>12674595</v>
      </c>
      <c r="H1510" s="46">
        <v>10087042</v>
      </c>
      <c r="I1510" s="46">
        <v>10087042</v>
      </c>
      <c r="J1510" s="46">
        <v>0</v>
      </c>
      <c r="K1510" s="46">
        <v>0</v>
      </c>
      <c r="L1510" s="46">
        <v>0</v>
      </c>
      <c r="M1510" s="46">
        <v>10041228</v>
      </c>
      <c r="N1510" s="46">
        <v>10041228</v>
      </c>
      <c r="O1510" s="46">
        <v>45814</v>
      </c>
      <c r="P1510" s="78">
        <f t="shared" si="48"/>
        <v>0.99545813331599098</v>
      </c>
      <c r="Q1510" s="61"/>
      <c r="R1510" s="61"/>
      <c r="S1510" s="62"/>
      <c r="T1510" s="62"/>
      <c r="U1510" s="62"/>
      <c r="V1510" s="62"/>
      <c r="W1510" s="62"/>
      <c r="X1510" s="63"/>
    </row>
    <row r="1511" spans="1:24" ht="14.4" x14ac:dyDescent="0.2">
      <c r="A1511" s="47" t="s">
        <v>718</v>
      </c>
      <c r="B1511" s="47" t="s">
        <v>719</v>
      </c>
      <c r="C1511" s="74" t="str">
        <f t="shared" si="47"/>
        <v>21375806 CENTRO DE PRODUCCÓN ARTÍSTICA Y CULTURAL</v>
      </c>
      <c r="D1511" s="47" t="s">
        <v>685</v>
      </c>
      <c r="E1511" s="47" t="s">
        <v>124</v>
      </c>
      <c r="F1511" s="47" t="s">
        <v>107</v>
      </c>
      <c r="G1511" s="46">
        <v>7015459</v>
      </c>
      <c r="H1511" s="46">
        <v>5632367</v>
      </c>
      <c r="I1511" s="46">
        <v>5632367</v>
      </c>
      <c r="J1511" s="46">
        <v>0</v>
      </c>
      <c r="K1511" s="46">
        <v>0</v>
      </c>
      <c r="L1511" s="46">
        <v>0</v>
      </c>
      <c r="M1511" s="46">
        <v>5557192</v>
      </c>
      <c r="N1511" s="46">
        <v>5557192</v>
      </c>
      <c r="O1511" s="46">
        <v>75175</v>
      </c>
      <c r="P1511" s="78">
        <f t="shared" si="48"/>
        <v>0.98665303592610354</v>
      </c>
      <c r="Q1511" s="61"/>
      <c r="R1511" s="61"/>
      <c r="S1511" s="62"/>
      <c r="T1511" s="62"/>
      <c r="U1511" s="62"/>
      <c r="V1511" s="62"/>
      <c r="W1511" s="62"/>
      <c r="X1511" s="63"/>
    </row>
    <row r="1512" spans="1:24" ht="14.4" x14ac:dyDescent="0.2">
      <c r="A1512" s="47" t="s">
        <v>718</v>
      </c>
      <c r="B1512" s="47" t="s">
        <v>719</v>
      </c>
      <c r="C1512" s="74" t="str">
        <f t="shared" si="47"/>
        <v>21375806 CENTRO DE PRODUCCÓN ARTÍSTICA Y CULTURAL</v>
      </c>
      <c r="D1512" s="47" t="s">
        <v>685</v>
      </c>
      <c r="E1512" s="47" t="s">
        <v>145</v>
      </c>
      <c r="F1512" s="47" t="s">
        <v>128</v>
      </c>
      <c r="G1512" s="46">
        <v>3507729</v>
      </c>
      <c r="H1512" s="46">
        <v>2833683</v>
      </c>
      <c r="I1512" s="46">
        <v>2833683</v>
      </c>
      <c r="J1512" s="46">
        <v>0</v>
      </c>
      <c r="K1512" s="46">
        <v>0</v>
      </c>
      <c r="L1512" s="46">
        <v>0</v>
      </c>
      <c r="M1512" s="46">
        <v>2778576</v>
      </c>
      <c r="N1512" s="46">
        <v>2778576</v>
      </c>
      <c r="O1512" s="46">
        <v>55107</v>
      </c>
      <c r="P1512" s="78">
        <f t="shared" si="48"/>
        <v>0.98055287059279395</v>
      </c>
      <c r="Q1512" s="61"/>
      <c r="R1512" s="61"/>
      <c r="S1512" s="62"/>
      <c r="T1512" s="62"/>
      <c r="U1512" s="62"/>
      <c r="V1512" s="62"/>
      <c r="W1512" s="62"/>
      <c r="X1512" s="63"/>
    </row>
    <row r="1513" spans="1:24" ht="14.4" x14ac:dyDescent="0.2">
      <c r="A1513" s="47" t="s">
        <v>718</v>
      </c>
      <c r="B1513" s="47" t="s">
        <v>719</v>
      </c>
      <c r="C1513" s="74" t="str">
        <f t="shared" si="47"/>
        <v>21375806 CENTRO DE PRODUCCÓN ARTÍSTICA Y CULTURAL</v>
      </c>
      <c r="D1513" s="47" t="s">
        <v>685</v>
      </c>
      <c r="E1513" s="47" t="s">
        <v>166</v>
      </c>
      <c r="F1513" s="47" t="s">
        <v>167</v>
      </c>
      <c r="G1513" s="46">
        <v>682015124</v>
      </c>
      <c r="H1513" s="46">
        <v>824255124</v>
      </c>
      <c r="I1513" s="46">
        <v>824255124</v>
      </c>
      <c r="J1513" s="46">
        <v>0</v>
      </c>
      <c r="K1513" s="46">
        <v>9201573.6600000001</v>
      </c>
      <c r="L1513" s="46">
        <v>0</v>
      </c>
      <c r="M1513" s="46">
        <v>759263423.34000003</v>
      </c>
      <c r="N1513" s="46">
        <v>754770777.25</v>
      </c>
      <c r="O1513" s="46">
        <v>55790127</v>
      </c>
      <c r="P1513" s="78">
        <f t="shared" si="48"/>
        <v>0.921150989823874</v>
      </c>
      <c r="Q1513" s="61"/>
      <c r="R1513" s="61"/>
      <c r="S1513" s="62"/>
      <c r="T1513" s="62"/>
      <c r="U1513" s="62"/>
      <c r="V1513" s="62"/>
      <c r="W1513" s="62"/>
      <c r="X1513" s="63"/>
    </row>
    <row r="1514" spans="1:24" ht="14.4" x14ac:dyDescent="0.2">
      <c r="A1514" s="47" t="s">
        <v>718</v>
      </c>
      <c r="B1514" s="47" t="s">
        <v>719</v>
      </c>
      <c r="C1514" s="74" t="str">
        <f t="shared" si="47"/>
        <v>21375806 CENTRO DE PRODUCCÓN ARTÍSTICA Y CULTURAL</v>
      </c>
      <c r="D1514" s="47" t="s">
        <v>685</v>
      </c>
      <c r="E1514" s="47" t="s">
        <v>168</v>
      </c>
      <c r="F1514" s="47" t="s">
        <v>169</v>
      </c>
      <c r="G1514" s="46">
        <v>201253000</v>
      </c>
      <c r="H1514" s="46">
        <v>243895000</v>
      </c>
      <c r="I1514" s="46">
        <v>243895000</v>
      </c>
      <c r="J1514" s="46">
        <v>0</v>
      </c>
      <c r="K1514" s="46">
        <v>0</v>
      </c>
      <c r="L1514" s="46">
        <v>0</v>
      </c>
      <c r="M1514" s="46">
        <v>227511682.36000001</v>
      </c>
      <c r="N1514" s="46">
        <v>227511682.36000001</v>
      </c>
      <c r="O1514" s="46">
        <v>16383317.640000001</v>
      </c>
      <c r="P1514" s="78">
        <f t="shared" si="48"/>
        <v>0.93282634887964089</v>
      </c>
      <c r="Q1514" s="61"/>
      <c r="R1514" s="61"/>
      <c r="S1514" s="62"/>
      <c r="T1514" s="62"/>
      <c r="U1514" s="62"/>
      <c r="V1514" s="62"/>
      <c r="W1514" s="62"/>
      <c r="X1514" s="63"/>
    </row>
    <row r="1515" spans="1:24" ht="14.4" x14ac:dyDescent="0.2">
      <c r="A1515" s="47" t="s">
        <v>718</v>
      </c>
      <c r="B1515" s="47" t="s">
        <v>719</v>
      </c>
      <c r="C1515" s="74" t="str">
        <f t="shared" si="47"/>
        <v>21375806 CENTRO DE PRODUCCÓN ARTÍSTICA Y CULTURAL</v>
      </c>
      <c r="D1515" s="47" t="s">
        <v>685</v>
      </c>
      <c r="E1515" s="47" t="s">
        <v>172</v>
      </c>
      <c r="F1515" s="47" t="s">
        <v>173</v>
      </c>
      <c r="G1515" s="46">
        <v>106858000</v>
      </c>
      <c r="H1515" s="46">
        <v>143000000</v>
      </c>
      <c r="I1515" s="46">
        <v>143000000</v>
      </c>
      <c r="J1515" s="46">
        <v>0</v>
      </c>
      <c r="K1515" s="46">
        <v>0</v>
      </c>
      <c r="L1515" s="46">
        <v>0</v>
      </c>
      <c r="M1515" s="46">
        <v>139237890.36000001</v>
      </c>
      <c r="N1515" s="46">
        <v>139237890.36000001</v>
      </c>
      <c r="O1515" s="46">
        <v>3762109.64</v>
      </c>
      <c r="P1515" s="78">
        <f t="shared" si="48"/>
        <v>0.97369154097902111</v>
      </c>
      <c r="Q1515" s="61"/>
      <c r="R1515" s="61"/>
      <c r="S1515" s="62"/>
      <c r="T1515" s="62"/>
      <c r="U1515" s="62"/>
      <c r="V1515" s="62"/>
      <c r="W1515" s="62"/>
      <c r="X1515" s="63"/>
    </row>
    <row r="1516" spans="1:24" ht="14.4" x14ac:dyDescent="0.2">
      <c r="A1516" s="47" t="s">
        <v>718</v>
      </c>
      <c r="B1516" s="47" t="s">
        <v>719</v>
      </c>
      <c r="C1516" s="74" t="str">
        <f t="shared" si="47"/>
        <v>21375806 CENTRO DE PRODUCCÓN ARTÍSTICA Y CULTURAL</v>
      </c>
      <c r="D1516" s="47" t="s">
        <v>685</v>
      </c>
      <c r="E1516" s="47" t="s">
        <v>178</v>
      </c>
      <c r="F1516" s="47" t="s">
        <v>179</v>
      </c>
      <c r="G1516" s="46">
        <v>94395000</v>
      </c>
      <c r="H1516" s="46">
        <v>100895000</v>
      </c>
      <c r="I1516" s="46">
        <v>100895000</v>
      </c>
      <c r="J1516" s="46">
        <v>0</v>
      </c>
      <c r="K1516" s="46">
        <v>0</v>
      </c>
      <c r="L1516" s="46">
        <v>0</v>
      </c>
      <c r="M1516" s="46">
        <v>88273792</v>
      </c>
      <c r="N1516" s="46">
        <v>88273792</v>
      </c>
      <c r="O1516" s="46">
        <v>12621208</v>
      </c>
      <c r="P1516" s="78">
        <f t="shared" si="48"/>
        <v>0.87490749789385003</v>
      </c>
      <c r="Q1516" s="61"/>
      <c r="R1516" s="61"/>
      <c r="S1516" s="62"/>
      <c r="T1516" s="62"/>
      <c r="U1516" s="62"/>
      <c r="V1516" s="62"/>
      <c r="W1516" s="62"/>
      <c r="X1516" s="63"/>
    </row>
    <row r="1517" spans="1:24" ht="14.4" x14ac:dyDescent="0.2">
      <c r="A1517" s="47" t="s">
        <v>718</v>
      </c>
      <c r="B1517" s="47" t="s">
        <v>719</v>
      </c>
      <c r="C1517" s="74" t="str">
        <f t="shared" si="47"/>
        <v>21375806 CENTRO DE PRODUCCÓN ARTÍSTICA Y CULTURAL</v>
      </c>
      <c r="D1517" s="47" t="s">
        <v>685</v>
      </c>
      <c r="E1517" s="47" t="s">
        <v>180</v>
      </c>
      <c r="F1517" s="47" t="s">
        <v>181</v>
      </c>
      <c r="G1517" s="46">
        <v>24386722</v>
      </c>
      <c r="H1517" s="46">
        <v>29686722</v>
      </c>
      <c r="I1517" s="46">
        <v>29686722</v>
      </c>
      <c r="J1517" s="46">
        <v>0</v>
      </c>
      <c r="K1517" s="46">
        <v>2349722.39</v>
      </c>
      <c r="L1517" s="46">
        <v>0</v>
      </c>
      <c r="M1517" s="46">
        <v>22207642.84</v>
      </c>
      <c r="N1517" s="46">
        <v>19649185.399999999</v>
      </c>
      <c r="O1517" s="46">
        <v>5129356.7699999996</v>
      </c>
      <c r="P1517" s="78">
        <f t="shared" si="48"/>
        <v>0.74806652078326463</v>
      </c>
      <c r="Q1517" s="61"/>
      <c r="R1517" s="61"/>
      <c r="S1517" s="62"/>
      <c r="T1517" s="62"/>
      <c r="U1517" s="62"/>
      <c r="V1517" s="62"/>
      <c r="W1517" s="62"/>
      <c r="X1517" s="63"/>
    </row>
    <row r="1518" spans="1:24" ht="14.4" x14ac:dyDescent="0.2">
      <c r="A1518" s="47" t="s">
        <v>718</v>
      </c>
      <c r="B1518" s="47" t="s">
        <v>719</v>
      </c>
      <c r="C1518" s="74" t="str">
        <f t="shared" si="47"/>
        <v>21375806 CENTRO DE PRODUCCÓN ARTÍSTICA Y CULTURAL</v>
      </c>
      <c r="D1518" s="47" t="s">
        <v>685</v>
      </c>
      <c r="E1518" s="47" t="s">
        <v>184</v>
      </c>
      <c r="F1518" s="47" t="s">
        <v>185</v>
      </c>
      <c r="G1518" s="46">
        <v>966000</v>
      </c>
      <c r="H1518" s="46">
        <v>1116000</v>
      </c>
      <c r="I1518" s="46">
        <v>1116000</v>
      </c>
      <c r="J1518" s="46">
        <v>0</v>
      </c>
      <c r="K1518" s="46">
        <v>0</v>
      </c>
      <c r="L1518" s="46">
        <v>0</v>
      </c>
      <c r="M1518" s="46">
        <v>865555.4</v>
      </c>
      <c r="N1518" s="46">
        <v>865555.4</v>
      </c>
      <c r="O1518" s="46">
        <v>250444.6</v>
      </c>
      <c r="P1518" s="78">
        <f t="shared" si="48"/>
        <v>0.77558727598566313</v>
      </c>
      <c r="Q1518" s="61"/>
      <c r="R1518" s="61"/>
      <c r="S1518" s="62"/>
      <c r="T1518" s="62"/>
      <c r="U1518" s="62"/>
      <c r="V1518" s="62"/>
      <c r="W1518" s="62"/>
      <c r="X1518" s="63"/>
    </row>
    <row r="1519" spans="1:24" ht="14.4" x14ac:dyDescent="0.2">
      <c r="A1519" s="47" t="s">
        <v>718</v>
      </c>
      <c r="B1519" s="47" t="s">
        <v>719</v>
      </c>
      <c r="C1519" s="74" t="str">
        <f t="shared" si="47"/>
        <v>21375806 CENTRO DE PRODUCCÓN ARTÍSTICA Y CULTURAL</v>
      </c>
      <c r="D1519" s="47" t="s">
        <v>685</v>
      </c>
      <c r="E1519" s="47" t="s">
        <v>188</v>
      </c>
      <c r="F1519" s="47" t="s">
        <v>189</v>
      </c>
      <c r="G1519" s="46">
        <v>23420722</v>
      </c>
      <c r="H1519" s="46">
        <v>28570722</v>
      </c>
      <c r="I1519" s="46">
        <v>28570722</v>
      </c>
      <c r="J1519" s="46">
        <v>0</v>
      </c>
      <c r="K1519" s="46">
        <v>2349722.39</v>
      </c>
      <c r="L1519" s="46">
        <v>0</v>
      </c>
      <c r="M1519" s="46">
        <v>21342087.440000001</v>
      </c>
      <c r="N1519" s="46">
        <v>18783630</v>
      </c>
      <c r="O1519" s="46">
        <v>4878912.17</v>
      </c>
      <c r="P1519" s="78">
        <f t="shared" si="48"/>
        <v>0.74699153350062353</v>
      </c>
      <c r="Q1519" s="61"/>
      <c r="R1519" s="61"/>
      <c r="S1519" s="62"/>
      <c r="T1519" s="62"/>
      <c r="U1519" s="62"/>
      <c r="V1519" s="62"/>
      <c r="W1519" s="62"/>
      <c r="X1519" s="63"/>
    </row>
    <row r="1520" spans="1:24" ht="14.4" x14ac:dyDescent="0.2">
      <c r="A1520" s="47" t="s">
        <v>718</v>
      </c>
      <c r="B1520" s="47" t="s">
        <v>719</v>
      </c>
      <c r="C1520" s="74" t="str">
        <f t="shared" si="47"/>
        <v>21375806 CENTRO DE PRODUCCÓN ARTÍSTICA Y CULTURAL</v>
      </c>
      <c r="D1520" s="47" t="s">
        <v>685</v>
      </c>
      <c r="E1520" s="47" t="s">
        <v>192</v>
      </c>
      <c r="F1520" s="47" t="s">
        <v>193</v>
      </c>
      <c r="G1520" s="46">
        <v>34446589</v>
      </c>
      <c r="H1520" s="46">
        <v>11159259</v>
      </c>
      <c r="I1520" s="46">
        <v>11159259</v>
      </c>
      <c r="J1520" s="46">
        <v>0</v>
      </c>
      <c r="K1520" s="46">
        <v>3955000</v>
      </c>
      <c r="L1520" s="46">
        <v>0</v>
      </c>
      <c r="M1520" s="46">
        <v>4706440.21</v>
      </c>
      <c r="N1520" s="46">
        <v>4706440.21</v>
      </c>
      <c r="O1520" s="46">
        <v>2497818.79</v>
      </c>
      <c r="P1520" s="78">
        <f t="shared" si="48"/>
        <v>0.42175203658235733</v>
      </c>
      <c r="Q1520" s="61"/>
      <c r="R1520" s="61"/>
      <c r="S1520" s="62"/>
      <c r="T1520" s="62"/>
      <c r="U1520" s="62"/>
      <c r="V1520" s="62"/>
      <c r="W1520" s="62"/>
      <c r="X1520" s="63"/>
    </row>
    <row r="1521" spans="1:24" ht="14.4" x14ac:dyDescent="0.2">
      <c r="A1521" s="47" t="s">
        <v>718</v>
      </c>
      <c r="B1521" s="47" t="s">
        <v>719</v>
      </c>
      <c r="C1521" s="74" t="str">
        <f t="shared" si="47"/>
        <v>21375806 CENTRO DE PRODUCCÓN ARTÍSTICA Y CULTURAL</v>
      </c>
      <c r="D1521" s="47" t="s">
        <v>685</v>
      </c>
      <c r="E1521" s="47" t="s">
        <v>194</v>
      </c>
      <c r="F1521" s="47" t="s">
        <v>195</v>
      </c>
      <c r="G1521" s="46">
        <v>1000000</v>
      </c>
      <c r="H1521" s="46">
        <v>262670</v>
      </c>
      <c r="I1521" s="46">
        <v>262670</v>
      </c>
      <c r="J1521" s="46">
        <v>0</v>
      </c>
      <c r="K1521" s="46">
        <v>0</v>
      </c>
      <c r="L1521" s="46">
        <v>0</v>
      </c>
      <c r="M1521" s="46">
        <v>255165.3</v>
      </c>
      <c r="N1521" s="46">
        <v>255165.3</v>
      </c>
      <c r="O1521" s="46">
        <v>7504.7</v>
      </c>
      <c r="P1521" s="78">
        <f t="shared" si="48"/>
        <v>0.97142916968058779</v>
      </c>
      <c r="Q1521" s="61"/>
      <c r="R1521" s="61"/>
      <c r="S1521" s="62"/>
      <c r="T1521" s="62"/>
      <c r="U1521" s="62"/>
      <c r="V1521" s="62"/>
      <c r="W1521" s="62"/>
      <c r="X1521" s="63"/>
    </row>
    <row r="1522" spans="1:24" ht="14.4" x14ac:dyDescent="0.2">
      <c r="A1522" s="47" t="s">
        <v>718</v>
      </c>
      <c r="B1522" s="47" t="s">
        <v>719</v>
      </c>
      <c r="C1522" s="74" t="str">
        <f t="shared" si="47"/>
        <v>21375806 CENTRO DE PRODUCCÓN ARTÍSTICA Y CULTURAL</v>
      </c>
      <c r="D1522" s="47" t="s">
        <v>685</v>
      </c>
      <c r="E1522" s="47" t="s">
        <v>196</v>
      </c>
      <c r="F1522" s="47" t="s">
        <v>197</v>
      </c>
      <c r="G1522" s="46">
        <v>28000000</v>
      </c>
      <c r="H1522" s="46">
        <v>5450000</v>
      </c>
      <c r="I1522" s="46">
        <v>5450000</v>
      </c>
      <c r="J1522" s="46">
        <v>0</v>
      </c>
      <c r="K1522" s="46">
        <v>3955000</v>
      </c>
      <c r="L1522" s="46">
        <v>0</v>
      </c>
      <c r="M1522" s="46">
        <v>0</v>
      </c>
      <c r="N1522" s="46">
        <v>0</v>
      </c>
      <c r="O1522" s="46">
        <v>1495000</v>
      </c>
      <c r="P1522" s="78">
        <f t="shared" si="48"/>
        <v>0</v>
      </c>
      <c r="Q1522" s="61"/>
      <c r="R1522" s="61"/>
      <c r="S1522" s="62"/>
      <c r="T1522" s="62"/>
      <c r="U1522" s="62"/>
      <c r="V1522" s="62"/>
      <c r="W1522" s="62"/>
      <c r="X1522" s="63"/>
    </row>
    <row r="1523" spans="1:24" ht="14.4" x14ac:dyDescent="0.2">
      <c r="A1523" s="47" t="s">
        <v>718</v>
      </c>
      <c r="B1523" s="47" t="s">
        <v>719</v>
      </c>
      <c r="C1523" s="74" t="str">
        <f t="shared" si="47"/>
        <v>21375806 CENTRO DE PRODUCCÓN ARTÍSTICA Y CULTURAL</v>
      </c>
      <c r="D1523" s="47" t="s">
        <v>685</v>
      </c>
      <c r="E1523" s="47" t="s">
        <v>198</v>
      </c>
      <c r="F1523" s="47" t="s">
        <v>199</v>
      </c>
      <c r="G1523" s="46">
        <v>5245000</v>
      </c>
      <c r="H1523" s="46">
        <v>5245000</v>
      </c>
      <c r="I1523" s="46">
        <v>5245000</v>
      </c>
      <c r="J1523" s="46">
        <v>0</v>
      </c>
      <c r="K1523" s="46">
        <v>0</v>
      </c>
      <c r="L1523" s="46">
        <v>0</v>
      </c>
      <c r="M1523" s="46">
        <v>4431916.99</v>
      </c>
      <c r="N1523" s="46">
        <v>4431916.99</v>
      </c>
      <c r="O1523" s="46">
        <v>813083.01</v>
      </c>
      <c r="P1523" s="78">
        <f t="shared" si="48"/>
        <v>0.84497940705433749</v>
      </c>
      <c r="Q1523" s="61"/>
      <c r="R1523" s="61"/>
      <c r="S1523" s="62"/>
      <c r="T1523" s="62"/>
      <c r="U1523" s="62"/>
      <c r="V1523" s="62"/>
      <c r="W1523" s="62"/>
      <c r="X1523" s="63"/>
    </row>
    <row r="1524" spans="1:24" ht="14.4" x14ac:dyDescent="0.2">
      <c r="A1524" s="47" t="s">
        <v>718</v>
      </c>
      <c r="B1524" s="47" t="s">
        <v>719</v>
      </c>
      <c r="C1524" s="74" t="str">
        <f t="shared" si="47"/>
        <v>21375806 CENTRO DE PRODUCCÓN ARTÍSTICA Y CULTURAL</v>
      </c>
      <c r="D1524" s="47" t="s">
        <v>685</v>
      </c>
      <c r="E1524" s="47" t="s">
        <v>206</v>
      </c>
      <c r="F1524" s="47" t="s">
        <v>207</v>
      </c>
      <c r="G1524" s="46">
        <v>201589</v>
      </c>
      <c r="H1524" s="46">
        <v>201589</v>
      </c>
      <c r="I1524" s="46">
        <v>201589</v>
      </c>
      <c r="J1524" s="46">
        <v>0</v>
      </c>
      <c r="K1524" s="46">
        <v>0</v>
      </c>
      <c r="L1524" s="46">
        <v>0</v>
      </c>
      <c r="M1524" s="46">
        <v>19357.919999999998</v>
      </c>
      <c r="N1524" s="46">
        <v>19357.919999999998</v>
      </c>
      <c r="O1524" s="46">
        <v>182231.08</v>
      </c>
      <c r="P1524" s="78">
        <f t="shared" si="48"/>
        <v>9.6026668121772504E-2</v>
      </c>
      <c r="Q1524" s="61"/>
      <c r="R1524" s="61"/>
      <c r="S1524" s="62"/>
      <c r="T1524" s="62"/>
      <c r="U1524" s="62"/>
      <c r="V1524" s="62"/>
      <c r="W1524" s="62"/>
      <c r="X1524" s="63"/>
    </row>
    <row r="1525" spans="1:24" ht="14.4" x14ac:dyDescent="0.2">
      <c r="A1525" s="47" t="s">
        <v>718</v>
      </c>
      <c r="B1525" s="47" t="s">
        <v>719</v>
      </c>
      <c r="C1525" s="74" t="str">
        <f t="shared" si="47"/>
        <v>21375806 CENTRO DE PRODUCCÓN ARTÍSTICA Y CULTURAL</v>
      </c>
      <c r="D1525" s="47" t="s">
        <v>685</v>
      </c>
      <c r="E1525" s="47" t="s">
        <v>208</v>
      </c>
      <c r="F1525" s="47" t="s">
        <v>209</v>
      </c>
      <c r="G1525" s="46">
        <v>348215143</v>
      </c>
      <c r="H1525" s="46">
        <v>444824143</v>
      </c>
      <c r="I1525" s="46">
        <v>444824143</v>
      </c>
      <c r="J1525" s="46">
        <v>0</v>
      </c>
      <c r="K1525" s="46">
        <v>2204599.71</v>
      </c>
      <c r="L1525" s="46">
        <v>0</v>
      </c>
      <c r="M1525" s="46">
        <v>431099483.25999999</v>
      </c>
      <c r="N1525" s="46">
        <v>429165294.61000001</v>
      </c>
      <c r="O1525" s="46">
        <v>11520060.029999999</v>
      </c>
      <c r="P1525" s="78">
        <f t="shared" si="48"/>
        <v>0.96914587493512017</v>
      </c>
      <c r="Q1525" s="61"/>
      <c r="R1525" s="61"/>
      <c r="S1525" s="62"/>
      <c r="T1525" s="62"/>
      <c r="U1525" s="62"/>
      <c r="V1525" s="62"/>
      <c r="W1525" s="62"/>
      <c r="X1525" s="63"/>
    </row>
    <row r="1526" spans="1:24" ht="14.4" x14ac:dyDescent="0.2">
      <c r="A1526" s="47" t="s">
        <v>718</v>
      </c>
      <c r="B1526" s="47" t="s">
        <v>719</v>
      </c>
      <c r="C1526" s="74" t="str">
        <f t="shared" si="47"/>
        <v>21375806 CENTRO DE PRODUCCÓN ARTÍSTICA Y CULTURAL</v>
      </c>
      <c r="D1526" s="47" t="s">
        <v>685</v>
      </c>
      <c r="E1526" s="47" t="s">
        <v>216</v>
      </c>
      <c r="F1526" s="47" t="s">
        <v>217</v>
      </c>
      <c r="G1526" s="46">
        <v>30000000</v>
      </c>
      <c r="H1526" s="46">
        <v>30000000</v>
      </c>
      <c r="I1526" s="46">
        <v>30000000</v>
      </c>
      <c r="J1526" s="46">
        <v>0</v>
      </c>
      <c r="K1526" s="46">
        <v>0</v>
      </c>
      <c r="L1526" s="46">
        <v>0</v>
      </c>
      <c r="M1526" s="46">
        <v>21050000</v>
      </c>
      <c r="N1526" s="46">
        <v>21050000</v>
      </c>
      <c r="O1526" s="46">
        <v>8950000</v>
      </c>
      <c r="P1526" s="78">
        <f t="shared" si="48"/>
        <v>0.70166666666666666</v>
      </c>
      <c r="Q1526" s="61"/>
      <c r="R1526" s="61"/>
      <c r="S1526" s="62"/>
      <c r="T1526" s="62"/>
      <c r="U1526" s="62"/>
      <c r="V1526" s="62"/>
      <c r="W1526" s="62"/>
      <c r="X1526" s="63"/>
    </row>
    <row r="1527" spans="1:24" ht="14.4" x14ac:dyDescent="0.2">
      <c r="A1527" s="47" t="s">
        <v>718</v>
      </c>
      <c r="B1527" s="47" t="s">
        <v>719</v>
      </c>
      <c r="C1527" s="74" t="str">
        <f t="shared" si="47"/>
        <v>21375806 CENTRO DE PRODUCCÓN ARTÍSTICA Y CULTURAL</v>
      </c>
      <c r="D1527" s="47" t="s">
        <v>685</v>
      </c>
      <c r="E1527" s="47" t="s">
        <v>218</v>
      </c>
      <c r="F1527" s="47" t="s">
        <v>219</v>
      </c>
      <c r="G1527" s="46">
        <v>26421058</v>
      </c>
      <c r="H1527" s="46">
        <v>26421058</v>
      </c>
      <c r="I1527" s="46">
        <v>26421058</v>
      </c>
      <c r="J1527" s="46">
        <v>0</v>
      </c>
      <c r="K1527" s="46">
        <v>2204599.71</v>
      </c>
      <c r="L1527" s="46">
        <v>0</v>
      </c>
      <c r="M1527" s="46">
        <v>23746419.829999998</v>
      </c>
      <c r="N1527" s="46">
        <v>21812231.18</v>
      </c>
      <c r="O1527" s="46">
        <v>470038.46</v>
      </c>
      <c r="P1527" s="78">
        <f t="shared" si="48"/>
        <v>0.89876869540954785</v>
      </c>
      <c r="Q1527" s="61"/>
      <c r="R1527" s="61"/>
      <c r="S1527" s="62"/>
      <c r="T1527" s="62"/>
      <c r="U1527" s="62"/>
      <c r="V1527" s="62"/>
      <c r="W1527" s="62"/>
      <c r="X1527" s="63"/>
    </row>
    <row r="1528" spans="1:24" ht="14.4" x14ac:dyDescent="0.2">
      <c r="A1528" s="47" t="s">
        <v>718</v>
      </c>
      <c r="B1528" s="47" t="s">
        <v>719</v>
      </c>
      <c r="C1528" s="74" t="str">
        <f t="shared" si="47"/>
        <v>21375806 CENTRO DE PRODUCCÓN ARTÍSTICA Y CULTURAL</v>
      </c>
      <c r="D1528" s="47" t="s">
        <v>685</v>
      </c>
      <c r="E1528" s="47" t="s">
        <v>220</v>
      </c>
      <c r="F1528" s="47" t="s">
        <v>221</v>
      </c>
      <c r="G1528" s="46">
        <v>48849085</v>
      </c>
      <c r="H1528" s="46">
        <v>41700085</v>
      </c>
      <c r="I1528" s="46">
        <v>41700085</v>
      </c>
      <c r="J1528" s="46">
        <v>0</v>
      </c>
      <c r="K1528" s="46">
        <v>0</v>
      </c>
      <c r="L1528" s="46">
        <v>0</v>
      </c>
      <c r="M1528" s="46">
        <v>39641094.399999999</v>
      </c>
      <c r="N1528" s="46">
        <v>39641094.399999999</v>
      </c>
      <c r="O1528" s="46">
        <v>2058990.6</v>
      </c>
      <c r="P1528" s="78">
        <f t="shared" si="48"/>
        <v>0.95062382726557992</v>
      </c>
      <c r="Q1528" s="61"/>
      <c r="R1528" s="61"/>
      <c r="S1528" s="62"/>
      <c r="T1528" s="62"/>
      <c r="U1528" s="62"/>
      <c r="V1528" s="62"/>
      <c r="W1528" s="62"/>
      <c r="X1528" s="63"/>
    </row>
    <row r="1529" spans="1:24" ht="14.4" x14ac:dyDescent="0.2">
      <c r="A1529" s="47" t="s">
        <v>718</v>
      </c>
      <c r="B1529" s="47" t="s">
        <v>719</v>
      </c>
      <c r="C1529" s="74" t="str">
        <f t="shared" si="47"/>
        <v>21375806 CENTRO DE PRODUCCÓN ARTÍSTICA Y CULTURAL</v>
      </c>
      <c r="D1529" s="47" t="s">
        <v>685</v>
      </c>
      <c r="E1529" s="47" t="s">
        <v>222</v>
      </c>
      <c r="F1529" s="47" t="s">
        <v>223</v>
      </c>
      <c r="G1529" s="46">
        <v>242945000</v>
      </c>
      <c r="H1529" s="46">
        <v>346703000</v>
      </c>
      <c r="I1529" s="46">
        <v>346703000</v>
      </c>
      <c r="J1529" s="46">
        <v>0</v>
      </c>
      <c r="K1529" s="46">
        <v>0</v>
      </c>
      <c r="L1529" s="46">
        <v>0</v>
      </c>
      <c r="M1529" s="46">
        <v>346661969.02999997</v>
      </c>
      <c r="N1529" s="46">
        <v>346661969.02999997</v>
      </c>
      <c r="O1529" s="46">
        <v>41030.97</v>
      </c>
      <c r="P1529" s="78">
        <f t="shared" si="48"/>
        <v>0.99988165383628058</v>
      </c>
      <c r="Q1529" s="61"/>
      <c r="R1529" s="61"/>
      <c r="S1529" s="62"/>
      <c r="T1529" s="62"/>
      <c r="U1529" s="62"/>
      <c r="V1529" s="62"/>
      <c r="W1529" s="62"/>
      <c r="X1529" s="63"/>
    </row>
    <row r="1530" spans="1:24" ht="14.4" x14ac:dyDescent="0.2">
      <c r="A1530" s="47" t="s">
        <v>718</v>
      </c>
      <c r="B1530" s="47" t="s">
        <v>719</v>
      </c>
      <c r="C1530" s="74" t="str">
        <f t="shared" si="47"/>
        <v>21375806 CENTRO DE PRODUCCÓN ARTÍSTICA Y CULTURAL</v>
      </c>
      <c r="D1530" s="47" t="s">
        <v>685</v>
      </c>
      <c r="E1530" s="47" t="s">
        <v>224</v>
      </c>
      <c r="F1530" s="47" t="s">
        <v>225</v>
      </c>
      <c r="G1530" s="46">
        <v>30750000</v>
      </c>
      <c r="H1530" s="46">
        <v>57200000</v>
      </c>
      <c r="I1530" s="46">
        <v>57200000</v>
      </c>
      <c r="J1530" s="46">
        <v>0</v>
      </c>
      <c r="K1530" s="46">
        <v>0</v>
      </c>
      <c r="L1530" s="46">
        <v>0</v>
      </c>
      <c r="M1530" s="46">
        <v>39623183.520000003</v>
      </c>
      <c r="N1530" s="46">
        <v>39623183.520000003</v>
      </c>
      <c r="O1530" s="46">
        <v>17576816.48</v>
      </c>
      <c r="P1530" s="78">
        <f t="shared" si="48"/>
        <v>0.69271299860139868</v>
      </c>
      <c r="Q1530" s="61"/>
      <c r="R1530" s="61"/>
      <c r="S1530" s="62"/>
      <c r="T1530" s="62"/>
      <c r="U1530" s="62"/>
      <c r="V1530" s="62"/>
      <c r="W1530" s="62"/>
      <c r="X1530" s="63"/>
    </row>
    <row r="1531" spans="1:24" ht="14.4" x14ac:dyDescent="0.2">
      <c r="A1531" s="47" t="s">
        <v>718</v>
      </c>
      <c r="B1531" s="47" t="s">
        <v>719</v>
      </c>
      <c r="C1531" s="74" t="str">
        <f t="shared" si="47"/>
        <v>21375806 CENTRO DE PRODUCCÓN ARTÍSTICA Y CULTURAL</v>
      </c>
      <c r="D1531" s="47" t="s">
        <v>685</v>
      </c>
      <c r="E1531" s="47" t="s">
        <v>226</v>
      </c>
      <c r="F1531" s="47" t="s">
        <v>227</v>
      </c>
      <c r="G1531" s="46">
        <v>300000</v>
      </c>
      <c r="H1531" s="46">
        <v>19800000</v>
      </c>
      <c r="I1531" s="46">
        <v>19800000</v>
      </c>
      <c r="J1531" s="46">
        <v>0</v>
      </c>
      <c r="K1531" s="46">
        <v>0</v>
      </c>
      <c r="L1531" s="46">
        <v>0</v>
      </c>
      <c r="M1531" s="46">
        <v>14366330.289999999</v>
      </c>
      <c r="N1531" s="46">
        <v>14366330.289999999</v>
      </c>
      <c r="O1531" s="46">
        <v>5433669.71</v>
      </c>
      <c r="P1531" s="78">
        <f t="shared" si="48"/>
        <v>0.72557223686868677</v>
      </c>
      <c r="Q1531" s="61"/>
      <c r="R1531" s="61"/>
      <c r="S1531" s="62"/>
      <c r="T1531" s="62"/>
      <c r="U1531" s="62"/>
      <c r="V1531" s="62"/>
      <c r="W1531" s="62"/>
      <c r="X1531" s="63"/>
    </row>
    <row r="1532" spans="1:24" ht="14.4" x14ac:dyDescent="0.2">
      <c r="A1532" s="47" t="s">
        <v>718</v>
      </c>
      <c r="B1532" s="47" t="s">
        <v>719</v>
      </c>
      <c r="C1532" s="74" t="str">
        <f t="shared" si="47"/>
        <v>21375806 CENTRO DE PRODUCCÓN ARTÍSTICA Y CULTURAL</v>
      </c>
      <c r="D1532" s="47" t="s">
        <v>685</v>
      </c>
      <c r="E1532" s="47" t="s">
        <v>228</v>
      </c>
      <c r="F1532" s="47" t="s">
        <v>229</v>
      </c>
      <c r="G1532" s="46">
        <v>20450000</v>
      </c>
      <c r="H1532" s="46">
        <v>27400000</v>
      </c>
      <c r="I1532" s="46">
        <v>27400000</v>
      </c>
      <c r="J1532" s="46">
        <v>0</v>
      </c>
      <c r="K1532" s="46">
        <v>0</v>
      </c>
      <c r="L1532" s="46">
        <v>0</v>
      </c>
      <c r="M1532" s="46">
        <v>20899770.300000001</v>
      </c>
      <c r="N1532" s="46">
        <v>20899770.300000001</v>
      </c>
      <c r="O1532" s="46">
        <v>6500229.7000000002</v>
      </c>
      <c r="P1532" s="78">
        <f t="shared" si="48"/>
        <v>0.7627653394160584</v>
      </c>
      <c r="Q1532" s="61"/>
      <c r="R1532" s="61"/>
      <c r="S1532" s="62"/>
      <c r="T1532" s="62"/>
      <c r="U1532" s="62"/>
      <c r="V1532" s="62"/>
      <c r="W1532" s="62"/>
      <c r="X1532" s="63"/>
    </row>
    <row r="1533" spans="1:24" ht="14.4" x14ac:dyDescent="0.2">
      <c r="A1533" s="47" t="s">
        <v>718</v>
      </c>
      <c r="B1533" s="47" t="s">
        <v>719</v>
      </c>
      <c r="C1533" s="74" t="str">
        <f t="shared" si="47"/>
        <v>21375806 CENTRO DE PRODUCCÓN ARTÍSTICA Y CULTURAL</v>
      </c>
      <c r="D1533" s="47" t="s">
        <v>685</v>
      </c>
      <c r="E1533" s="47" t="s">
        <v>230</v>
      </c>
      <c r="F1533" s="47" t="s">
        <v>231</v>
      </c>
      <c r="G1533" s="46">
        <v>5000000</v>
      </c>
      <c r="H1533" s="46">
        <v>5000000</v>
      </c>
      <c r="I1533" s="46">
        <v>5000000</v>
      </c>
      <c r="J1533" s="46">
        <v>0</v>
      </c>
      <c r="K1533" s="46">
        <v>0</v>
      </c>
      <c r="L1533" s="46">
        <v>0</v>
      </c>
      <c r="M1533" s="46">
        <v>1202412.18</v>
      </c>
      <c r="N1533" s="46">
        <v>1202412.18</v>
      </c>
      <c r="O1533" s="46">
        <v>3797587.82</v>
      </c>
      <c r="P1533" s="78">
        <f t="shared" si="48"/>
        <v>0.24048243599999999</v>
      </c>
      <c r="Q1533" s="61"/>
      <c r="R1533" s="61"/>
      <c r="S1533" s="62"/>
      <c r="T1533" s="62"/>
      <c r="U1533" s="62"/>
      <c r="V1533" s="62"/>
      <c r="W1533" s="62"/>
      <c r="X1533" s="63"/>
    </row>
    <row r="1534" spans="1:24" ht="14.4" x14ac:dyDescent="0.2">
      <c r="A1534" s="47" t="s">
        <v>718</v>
      </c>
      <c r="B1534" s="47" t="s">
        <v>719</v>
      </c>
      <c r="C1534" s="74" t="str">
        <f t="shared" si="47"/>
        <v>21375806 CENTRO DE PRODUCCÓN ARTÍSTICA Y CULTURAL</v>
      </c>
      <c r="D1534" s="47" t="s">
        <v>685</v>
      </c>
      <c r="E1534" s="47" t="s">
        <v>232</v>
      </c>
      <c r="F1534" s="47" t="s">
        <v>233</v>
      </c>
      <c r="G1534" s="46">
        <v>5000000</v>
      </c>
      <c r="H1534" s="46">
        <v>5000000</v>
      </c>
      <c r="I1534" s="46">
        <v>5000000</v>
      </c>
      <c r="J1534" s="46">
        <v>0</v>
      </c>
      <c r="K1534" s="46">
        <v>0</v>
      </c>
      <c r="L1534" s="46">
        <v>0</v>
      </c>
      <c r="M1534" s="46">
        <v>3154670.75</v>
      </c>
      <c r="N1534" s="46">
        <v>3154670.75</v>
      </c>
      <c r="O1534" s="46">
        <v>1845329.25</v>
      </c>
      <c r="P1534" s="78">
        <f t="shared" si="48"/>
        <v>0.63093414999999997</v>
      </c>
      <c r="Q1534" s="61"/>
      <c r="R1534" s="61"/>
      <c r="S1534" s="62"/>
      <c r="T1534" s="62"/>
      <c r="U1534" s="62"/>
      <c r="V1534" s="62"/>
      <c r="W1534" s="62"/>
      <c r="X1534" s="63"/>
    </row>
    <row r="1535" spans="1:24" ht="14.4" x14ac:dyDescent="0.2">
      <c r="A1535" s="47" t="s">
        <v>718</v>
      </c>
      <c r="B1535" s="47" t="s">
        <v>719</v>
      </c>
      <c r="C1535" s="74" t="str">
        <f t="shared" si="47"/>
        <v>21375806 CENTRO DE PRODUCCÓN ARTÍSTICA Y CULTURAL</v>
      </c>
      <c r="D1535" s="47" t="s">
        <v>685</v>
      </c>
      <c r="E1535" s="47" t="s">
        <v>234</v>
      </c>
      <c r="F1535" s="47" t="s">
        <v>235</v>
      </c>
      <c r="G1535" s="46">
        <v>4500000</v>
      </c>
      <c r="H1535" s="46">
        <v>4500000</v>
      </c>
      <c r="I1535" s="46">
        <v>4500000</v>
      </c>
      <c r="J1535" s="46">
        <v>0</v>
      </c>
      <c r="K1535" s="46">
        <v>0</v>
      </c>
      <c r="L1535" s="46">
        <v>0</v>
      </c>
      <c r="M1535" s="46">
        <v>3449421</v>
      </c>
      <c r="N1535" s="46">
        <v>3449421</v>
      </c>
      <c r="O1535" s="46">
        <v>1050579</v>
      </c>
      <c r="P1535" s="78">
        <f t="shared" si="48"/>
        <v>0.76653800000000005</v>
      </c>
      <c r="Q1535" s="61"/>
      <c r="R1535" s="61"/>
      <c r="S1535" s="62"/>
      <c r="T1535" s="62"/>
      <c r="U1535" s="62"/>
      <c r="V1535" s="62"/>
      <c r="W1535" s="62"/>
      <c r="X1535" s="63"/>
    </row>
    <row r="1536" spans="1:24" ht="14.4" x14ac:dyDescent="0.2">
      <c r="A1536" s="47" t="s">
        <v>718</v>
      </c>
      <c r="B1536" s="47" t="s">
        <v>719</v>
      </c>
      <c r="C1536" s="74" t="str">
        <f t="shared" si="47"/>
        <v>21375806 CENTRO DE PRODUCCÓN ARTÍSTICA Y CULTURAL</v>
      </c>
      <c r="D1536" s="47" t="s">
        <v>685</v>
      </c>
      <c r="E1536" s="47" t="s">
        <v>236</v>
      </c>
      <c r="F1536" s="47" t="s">
        <v>237</v>
      </c>
      <c r="G1536" s="46">
        <v>4500000</v>
      </c>
      <c r="H1536" s="46">
        <v>4500000</v>
      </c>
      <c r="I1536" s="46">
        <v>4500000</v>
      </c>
      <c r="J1536" s="46">
        <v>0</v>
      </c>
      <c r="K1536" s="46">
        <v>0</v>
      </c>
      <c r="L1536" s="46">
        <v>0</v>
      </c>
      <c r="M1536" s="46">
        <v>3449421</v>
      </c>
      <c r="N1536" s="46">
        <v>3449421</v>
      </c>
      <c r="O1536" s="46">
        <v>1050579</v>
      </c>
      <c r="P1536" s="78">
        <f t="shared" si="48"/>
        <v>0.76653800000000005</v>
      </c>
      <c r="Q1536" s="61"/>
      <c r="R1536" s="61"/>
      <c r="S1536" s="62"/>
      <c r="T1536" s="62"/>
      <c r="U1536" s="62"/>
      <c r="V1536" s="62"/>
      <c r="W1536" s="62"/>
      <c r="X1536" s="63"/>
    </row>
    <row r="1537" spans="1:24" ht="14.4" x14ac:dyDescent="0.2">
      <c r="A1537" s="47" t="s">
        <v>718</v>
      </c>
      <c r="B1537" s="47" t="s">
        <v>719</v>
      </c>
      <c r="C1537" s="74" t="str">
        <f t="shared" si="47"/>
        <v>21375806 CENTRO DE PRODUCCÓN ARTÍSTICA Y CULTURAL</v>
      </c>
      <c r="D1537" s="47" t="s">
        <v>685</v>
      </c>
      <c r="E1537" s="47" t="s">
        <v>238</v>
      </c>
      <c r="F1537" s="47" t="s">
        <v>239</v>
      </c>
      <c r="G1537" s="46">
        <v>4840000</v>
      </c>
      <c r="H1537" s="46">
        <v>4840000</v>
      </c>
      <c r="I1537" s="46">
        <v>4840000</v>
      </c>
      <c r="J1537" s="46">
        <v>0</v>
      </c>
      <c r="K1537" s="46">
        <v>0</v>
      </c>
      <c r="L1537" s="46">
        <v>0</v>
      </c>
      <c r="M1537" s="46">
        <v>4835835</v>
      </c>
      <c r="N1537" s="46">
        <v>4835835</v>
      </c>
      <c r="O1537" s="46">
        <v>4165</v>
      </c>
      <c r="P1537" s="78">
        <f t="shared" si="48"/>
        <v>0.99913946280991739</v>
      </c>
      <c r="Q1537" s="61"/>
      <c r="R1537" s="61"/>
      <c r="S1537" s="62"/>
      <c r="T1537" s="62"/>
      <c r="U1537" s="62"/>
      <c r="V1537" s="62"/>
      <c r="W1537" s="62"/>
      <c r="X1537" s="63"/>
    </row>
    <row r="1538" spans="1:24" ht="14.4" x14ac:dyDescent="0.2">
      <c r="A1538" s="47" t="s">
        <v>718</v>
      </c>
      <c r="B1538" s="47" t="s">
        <v>719</v>
      </c>
      <c r="C1538" s="74" t="str">
        <f t="shared" si="47"/>
        <v>21375806 CENTRO DE PRODUCCÓN ARTÍSTICA Y CULTURAL</v>
      </c>
      <c r="D1538" s="47" t="s">
        <v>685</v>
      </c>
      <c r="E1538" s="47" t="s">
        <v>242</v>
      </c>
      <c r="F1538" s="47" t="s">
        <v>243</v>
      </c>
      <c r="G1538" s="46">
        <v>4840000</v>
      </c>
      <c r="H1538" s="46">
        <v>4840000</v>
      </c>
      <c r="I1538" s="46">
        <v>4840000</v>
      </c>
      <c r="J1538" s="46">
        <v>0</v>
      </c>
      <c r="K1538" s="46">
        <v>0</v>
      </c>
      <c r="L1538" s="46">
        <v>0</v>
      </c>
      <c r="M1538" s="46">
        <v>4835835</v>
      </c>
      <c r="N1538" s="46">
        <v>4835835</v>
      </c>
      <c r="O1538" s="46">
        <v>4165</v>
      </c>
      <c r="P1538" s="78">
        <f t="shared" si="48"/>
        <v>0.99913946280991739</v>
      </c>
      <c r="Q1538" s="61"/>
      <c r="R1538" s="61"/>
      <c r="S1538" s="62"/>
      <c r="T1538" s="62"/>
      <c r="U1538" s="62"/>
      <c r="V1538" s="62"/>
      <c r="W1538" s="62"/>
      <c r="X1538" s="63"/>
    </row>
    <row r="1539" spans="1:24" ht="14.4" x14ac:dyDescent="0.2">
      <c r="A1539" s="47" t="s">
        <v>718</v>
      </c>
      <c r="B1539" s="47" t="s">
        <v>719</v>
      </c>
      <c r="C1539" s="74" t="str">
        <f t="shared" si="47"/>
        <v>21375806 CENTRO DE PRODUCCÓN ARTÍSTICA Y CULTURAL</v>
      </c>
      <c r="D1539" s="47" t="s">
        <v>685</v>
      </c>
      <c r="E1539" s="47" t="s">
        <v>246</v>
      </c>
      <c r="F1539" s="47" t="s">
        <v>247</v>
      </c>
      <c r="G1539" s="46">
        <v>33173670</v>
      </c>
      <c r="H1539" s="46">
        <v>27700000</v>
      </c>
      <c r="I1539" s="46">
        <v>27700000</v>
      </c>
      <c r="J1539" s="46">
        <v>0</v>
      </c>
      <c r="K1539" s="46">
        <v>692251.56</v>
      </c>
      <c r="L1539" s="46">
        <v>0</v>
      </c>
      <c r="M1539" s="46">
        <v>25766217.149999999</v>
      </c>
      <c r="N1539" s="46">
        <v>25766217.149999999</v>
      </c>
      <c r="O1539" s="46">
        <v>1241531.29</v>
      </c>
      <c r="P1539" s="78">
        <f t="shared" si="48"/>
        <v>0.93018834476534296</v>
      </c>
      <c r="Q1539" s="61"/>
      <c r="R1539" s="61"/>
      <c r="S1539" s="62"/>
      <c r="T1539" s="62"/>
      <c r="U1539" s="62"/>
      <c r="V1539" s="62"/>
      <c r="W1539" s="62"/>
      <c r="X1539" s="63"/>
    </row>
    <row r="1540" spans="1:24" ht="14.4" x14ac:dyDescent="0.2">
      <c r="A1540" s="47" t="s">
        <v>718</v>
      </c>
      <c r="B1540" s="47" t="s">
        <v>719</v>
      </c>
      <c r="C1540" s="74" t="str">
        <f t="shared" si="47"/>
        <v>21375806 CENTRO DE PRODUCCÓN ARTÍSTICA Y CULTURAL</v>
      </c>
      <c r="D1540" s="47" t="s">
        <v>685</v>
      </c>
      <c r="E1540" s="47" t="s">
        <v>248</v>
      </c>
      <c r="F1540" s="47" t="s">
        <v>249</v>
      </c>
      <c r="G1540" s="46">
        <v>20000000</v>
      </c>
      <c r="H1540" s="46">
        <v>20000000</v>
      </c>
      <c r="I1540" s="46">
        <v>20000000</v>
      </c>
      <c r="J1540" s="46">
        <v>0</v>
      </c>
      <c r="K1540" s="46">
        <v>0</v>
      </c>
      <c r="L1540" s="46">
        <v>0</v>
      </c>
      <c r="M1540" s="46">
        <v>19820658.219999999</v>
      </c>
      <c r="N1540" s="46">
        <v>19820658.219999999</v>
      </c>
      <c r="O1540" s="46">
        <v>179341.78</v>
      </c>
      <c r="P1540" s="78">
        <f t="shared" si="48"/>
        <v>0.99103291099999991</v>
      </c>
      <c r="Q1540" s="61"/>
      <c r="R1540" s="61"/>
      <c r="S1540" s="62"/>
      <c r="T1540" s="62"/>
      <c r="U1540" s="62"/>
      <c r="V1540" s="62"/>
      <c r="W1540" s="62"/>
      <c r="X1540" s="63"/>
    </row>
    <row r="1541" spans="1:24" ht="14.4" x14ac:dyDescent="0.2">
      <c r="A1541" s="47" t="s">
        <v>718</v>
      </c>
      <c r="B1541" s="47" t="s">
        <v>719</v>
      </c>
      <c r="C1541" s="74" t="str">
        <f t="shared" si="47"/>
        <v>21375806 CENTRO DE PRODUCCÓN ARTÍSTICA Y CULTURAL</v>
      </c>
      <c r="D1541" s="47" t="s">
        <v>685</v>
      </c>
      <c r="E1541" s="47" t="s">
        <v>252</v>
      </c>
      <c r="F1541" s="47" t="s">
        <v>253</v>
      </c>
      <c r="G1541" s="46">
        <v>1000000</v>
      </c>
      <c r="H1541" s="46">
        <v>200000</v>
      </c>
      <c r="I1541" s="46">
        <v>200000</v>
      </c>
      <c r="J1541" s="46">
        <v>0</v>
      </c>
      <c r="K1541" s="46">
        <v>0</v>
      </c>
      <c r="L1541" s="46">
        <v>0</v>
      </c>
      <c r="M1541" s="46">
        <v>0</v>
      </c>
      <c r="N1541" s="46">
        <v>0</v>
      </c>
      <c r="O1541" s="46">
        <v>200000</v>
      </c>
      <c r="P1541" s="78">
        <f t="shared" si="48"/>
        <v>0</v>
      </c>
      <c r="Q1541" s="61"/>
      <c r="R1541" s="61"/>
      <c r="S1541" s="62"/>
      <c r="T1541" s="62"/>
      <c r="U1541" s="62"/>
      <c r="V1541" s="62"/>
      <c r="W1541" s="62"/>
      <c r="X1541" s="63"/>
    </row>
    <row r="1542" spans="1:24" ht="14.4" x14ac:dyDescent="0.2">
      <c r="A1542" s="47" t="s">
        <v>718</v>
      </c>
      <c r="B1542" s="47" t="s">
        <v>719</v>
      </c>
      <c r="C1542" s="74" t="str">
        <f t="shared" ref="C1542:C1605" si="49">+CONCATENATE(A1542," ",B1542)</f>
        <v>21375806 CENTRO DE PRODUCCÓN ARTÍSTICA Y CULTURAL</v>
      </c>
      <c r="D1542" s="47" t="s">
        <v>685</v>
      </c>
      <c r="E1542" s="47" t="s">
        <v>254</v>
      </c>
      <c r="F1542" s="47" t="s">
        <v>255</v>
      </c>
      <c r="G1542" s="46">
        <v>5000000</v>
      </c>
      <c r="H1542" s="46">
        <v>6000000</v>
      </c>
      <c r="I1542" s="46">
        <v>6000000</v>
      </c>
      <c r="J1542" s="46">
        <v>0</v>
      </c>
      <c r="K1542" s="46">
        <v>692251.56</v>
      </c>
      <c r="L1542" s="46">
        <v>0</v>
      </c>
      <c r="M1542" s="46">
        <v>5299268.1399999997</v>
      </c>
      <c r="N1542" s="46">
        <v>5299268.1399999997</v>
      </c>
      <c r="O1542" s="46">
        <v>8480.2999999999993</v>
      </c>
      <c r="P1542" s="78">
        <f t="shared" ref="P1542:P1605" si="50">+IFERROR(M1542/H1542,0)</f>
        <v>0.88321135666666661</v>
      </c>
      <c r="Q1542" s="61"/>
      <c r="R1542" s="61"/>
      <c r="S1542" s="62"/>
      <c r="T1542" s="62"/>
      <c r="U1542" s="62"/>
      <c r="V1542" s="62"/>
      <c r="W1542" s="62"/>
      <c r="X1542" s="63"/>
    </row>
    <row r="1543" spans="1:24" ht="14.4" x14ac:dyDescent="0.2">
      <c r="A1543" s="47" t="s">
        <v>718</v>
      </c>
      <c r="B1543" s="47" t="s">
        <v>719</v>
      </c>
      <c r="C1543" s="74" t="str">
        <f t="shared" si="49"/>
        <v>21375806 CENTRO DE PRODUCCÓN ARTÍSTICA Y CULTURAL</v>
      </c>
      <c r="D1543" s="47" t="s">
        <v>685</v>
      </c>
      <c r="E1543" s="47" t="s">
        <v>256</v>
      </c>
      <c r="F1543" s="47" t="s">
        <v>257</v>
      </c>
      <c r="G1543" s="46">
        <v>2500000</v>
      </c>
      <c r="H1543" s="46">
        <v>200000</v>
      </c>
      <c r="I1543" s="46">
        <v>200000</v>
      </c>
      <c r="J1543" s="46">
        <v>0</v>
      </c>
      <c r="K1543" s="46">
        <v>0</v>
      </c>
      <c r="L1543" s="46">
        <v>0</v>
      </c>
      <c r="M1543" s="46">
        <v>0</v>
      </c>
      <c r="N1543" s="46">
        <v>0</v>
      </c>
      <c r="O1543" s="46">
        <v>200000</v>
      </c>
      <c r="P1543" s="78">
        <f t="shared" si="50"/>
        <v>0</v>
      </c>
      <c r="Q1543" s="61"/>
      <c r="R1543" s="61"/>
      <c r="S1543" s="62"/>
      <c r="T1543" s="62"/>
      <c r="U1543" s="62"/>
      <c r="V1543" s="62"/>
      <c r="W1543" s="62"/>
      <c r="X1543" s="63"/>
    </row>
    <row r="1544" spans="1:24" ht="14.4" x14ac:dyDescent="0.2">
      <c r="A1544" s="47" t="s">
        <v>718</v>
      </c>
      <c r="B1544" s="47" t="s">
        <v>719</v>
      </c>
      <c r="C1544" s="74" t="str">
        <f t="shared" si="49"/>
        <v>21375806 CENTRO DE PRODUCCÓN ARTÍSTICA Y CULTURAL</v>
      </c>
      <c r="D1544" s="47" t="s">
        <v>685</v>
      </c>
      <c r="E1544" s="47" t="s">
        <v>258</v>
      </c>
      <c r="F1544" s="47" t="s">
        <v>259</v>
      </c>
      <c r="G1544" s="46">
        <v>2000000</v>
      </c>
      <c r="H1544" s="46">
        <v>200000</v>
      </c>
      <c r="I1544" s="46">
        <v>200000</v>
      </c>
      <c r="J1544" s="46">
        <v>0</v>
      </c>
      <c r="K1544" s="46">
        <v>0</v>
      </c>
      <c r="L1544" s="46">
        <v>0</v>
      </c>
      <c r="M1544" s="46">
        <v>0</v>
      </c>
      <c r="N1544" s="46">
        <v>0</v>
      </c>
      <c r="O1544" s="46">
        <v>200000</v>
      </c>
      <c r="P1544" s="78">
        <f t="shared" si="50"/>
        <v>0</v>
      </c>
      <c r="Q1544" s="61"/>
      <c r="R1544" s="61"/>
      <c r="S1544" s="62"/>
      <c r="T1544" s="62"/>
      <c r="U1544" s="62"/>
      <c r="V1544" s="62"/>
      <c r="W1544" s="62"/>
      <c r="X1544" s="63"/>
    </row>
    <row r="1545" spans="1:24" ht="14.4" x14ac:dyDescent="0.2">
      <c r="A1545" s="47" t="s">
        <v>718</v>
      </c>
      <c r="B1545" s="47" t="s">
        <v>719</v>
      </c>
      <c r="C1545" s="74" t="str">
        <f t="shared" si="49"/>
        <v>21375806 CENTRO DE PRODUCCÓN ARTÍSTICA Y CULTURAL</v>
      </c>
      <c r="D1545" s="47" t="s">
        <v>685</v>
      </c>
      <c r="E1545" s="47" t="s">
        <v>260</v>
      </c>
      <c r="F1545" s="47" t="s">
        <v>261</v>
      </c>
      <c r="G1545" s="46">
        <v>1500000</v>
      </c>
      <c r="H1545" s="46">
        <v>500000</v>
      </c>
      <c r="I1545" s="46">
        <v>500000</v>
      </c>
      <c r="J1545" s="46">
        <v>0</v>
      </c>
      <c r="K1545" s="46">
        <v>0</v>
      </c>
      <c r="L1545" s="46">
        <v>0</v>
      </c>
      <c r="M1545" s="46">
        <v>488429.79</v>
      </c>
      <c r="N1545" s="46">
        <v>488429.79</v>
      </c>
      <c r="O1545" s="46">
        <v>11570.21</v>
      </c>
      <c r="P1545" s="78">
        <f t="shared" si="50"/>
        <v>0.97685957999999995</v>
      </c>
      <c r="Q1545" s="61"/>
      <c r="R1545" s="61"/>
      <c r="S1545" s="62"/>
      <c r="T1545" s="62"/>
      <c r="U1545" s="62"/>
      <c r="V1545" s="62"/>
      <c r="W1545" s="62"/>
      <c r="X1545" s="63"/>
    </row>
    <row r="1546" spans="1:24" ht="14.4" x14ac:dyDescent="0.2">
      <c r="A1546" s="47" t="s">
        <v>718</v>
      </c>
      <c r="B1546" s="47" t="s">
        <v>719</v>
      </c>
      <c r="C1546" s="74" t="str">
        <f t="shared" si="49"/>
        <v>21375806 CENTRO DE PRODUCCÓN ARTÍSTICA Y CULTURAL</v>
      </c>
      <c r="D1546" s="47" t="s">
        <v>685</v>
      </c>
      <c r="E1546" s="47" t="s">
        <v>262</v>
      </c>
      <c r="F1546" s="47" t="s">
        <v>263</v>
      </c>
      <c r="G1546" s="46">
        <v>1173670</v>
      </c>
      <c r="H1546" s="46">
        <v>600000</v>
      </c>
      <c r="I1546" s="46">
        <v>600000</v>
      </c>
      <c r="J1546" s="46">
        <v>0</v>
      </c>
      <c r="K1546" s="46">
        <v>0</v>
      </c>
      <c r="L1546" s="46">
        <v>0</v>
      </c>
      <c r="M1546" s="46">
        <v>157861</v>
      </c>
      <c r="N1546" s="46">
        <v>157861</v>
      </c>
      <c r="O1546" s="46">
        <v>442139</v>
      </c>
      <c r="P1546" s="78">
        <f t="shared" si="50"/>
        <v>0.26310166666666668</v>
      </c>
      <c r="Q1546" s="61"/>
      <c r="R1546" s="61"/>
      <c r="S1546" s="62"/>
      <c r="T1546" s="62"/>
      <c r="U1546" s="62"/>
      <c r="V1546" s="62"/>
      <c r="W1546" s="62"/>
      <c r="X1546" s="63"/>
    </row>
    <row r="1547" spans="1:24" ht="14.4" x14ac:dyDescent="0.2">
      <c r="A1547" s="47" t="s">
        <v>718</v>
      </c>
      <c r="B1547" s="47" t="s">
        <v>719</v>
      </c>
      <c r="C1547" s="74" t="str">
        <f t="shared" si="49"/>
        <v>21375806 CENTRO DE PRODUCCÓN ARTÍSTICA Y CULTURAL</v>
      </c>
      <c r="D1547" s="47" t="s">
        <v>685</v>
      </c>
      <c r="E1547" s="47" t="s">
        <v>264</v>
      </c>
      <c r="F1547" s="47" t="s">
        <v>265</v>
      </c>
      <c r="G1547" s="46">
        <v>150000</v>
      </c>
      <c r="H1547" s="46">
        <v>150000</v>
      </c>
      <c r="I1547" s="46">
        <v>150000</v>
      </c>
      <c r="J1547" s="46">
        <v>0</v>
      </c>
      <c r="K1547" s="46">
        <v>0</v>
      </c>
      <c r="L1547" s="46">
        <v>0</v>
      </c>
      <c r="M1547" s="46">
        <v>63518</v>
      </c>
      <c r="N1547" s="46">
        <v>63518</v>
      </c>
      <c r="O1547" s="46">
        <v>86482</v>
      </c>
      <c r="P1547" s="78">
        <f t="shared" si="50"/>
        <v>0.42345333333333335</v>
      </c>
      <c r="Q1547" s="61"/>
      <c r="R1547" s="61"/>
      <c r="S1547" s="62"/>
      <c r="T1547" s="62"/>
      <c r="U1547" s="62"/>
      <c r="V1547" s="62"/>
      <c r="W1547" s="62"/>
      <c r="X1547" s="63"/>
    </row>
    <row r="1548" spans="1:24" ht="14.4" x14ac:dyDescent="0.2">
      <c r="A1548" s="47" t="s">
        <v>718</v>
      </c>
      <c r="B1548" s="47" t="s">
        <v>719</v>
      </c>
      <c r="C1548" s="74" t="str">
        <f t="shared" si="49"/>
        <v>21375806 CENTRO DE PRODUCCÓN ARTÍSTICA Y CULTURAL</v>
      </c>
      <c r="D1548" s="47" t="s">
        <v>685</v>
      </c>
      <c r="E1548" s="47" t="s">
        <v>268</v>
      </c>
      <c r="F1548" s="47" t="s">
        <v>269</v>
      </c>
      <c r="G1548" s="46">
        <v>150000</v>
      </c>
      <c r="H1548" s="46">
        <v>150000</v>
      </c>
      <c r="I1548" s="46">
        <v>150000</v>
      </c>
      <c r="J1548" s="46">
        <v>0</v>
      </c>
      <c r="K1548" s="46">
        <v>0</v>
      </c>
      <c r="L1548" s="46">
        <v>0</v>
      </c>
      <c r="M1548" s="46">
        <v>63518</v>
      </c>
      <c r="N1548" s="46">
        <v>63518</v>
      </c>
      <c r="O1548" s="46">
        <v>86482</v>
      </c>
      <c r="P1548" s="78">
        <f t="shared" si="50"/>
        <v>0.42345333333333335</v>
      </c>
      <c r="Q1548" s="61"/>
      <c r="R1548" s="61"/>
      <c r="S1548" s="62"/>
      <c r="T1548" s="62"/>
      <c r="U1548" s="62"/>
      <c r="V1548" s="62"/>
      <c r="W1548" s="62"/>
      <c r="X1548" s="63"/>
    </row>
    <row r="1549" spans="1:24" ht="14.4" x14ac:dyDescent="0.2">
      <c r="A1549" s="47" t="s">
        <v>718</v>
      </c>
      <c r="B1549" s="47" t="s">
        <v>719</v>
      </c>
      <c r="C1549" s="74" t="str">
        <f t="shared" si="49"/>
        <v>21375806 CENTRO DE PRODUCCÓN ARTÍSTICA Y CULTURAL</v>
      </c>
      <c r="D1549" s="47" t="s">
        <v>685</v>
      </c>
      <c r="E1549" s="47" t="s">
        <v>270</v>
      </c>
      <c r="F1549" s="47" t="s">
        <v>271</v>
      </c>
      <c r="G1549" s="46">
        <v>300000</v>
      </c>
      <c r="H1549" s="46">
        <v>300000</v>
      </c>
      <c r="I1549" s="46">
        <v>300000</v>
      </c>
      <c r="J1549" s="46">
        <v>0</v>
      </c>
      <c r="K1549" s="46">
        <v>0</v>
      </c>
      <c r="L1549" s="46">
        <v>0</v>
      </c>
      <c r="M1549" s="46">
        <v>0</v>
      </c>
      <c r="N1549" s="46">
        <v>0</v>
      </c>
      <c r="O1549" s="46">
        <v>300000</v>
      </c>
      <c r="P1549" s="78">
        <f t="shared" si="50"/>
        <v>0</v>
      </c>
      <c r="Q1549" s="61"/>
      <c r="R1549" s="61"/>
      <c r="S1549" s="62"/>
      <c r="T1549" s="62"/>
      <c r="U1549" s="62"/>
      <c r="V1549" s="62"/>
      <c r="W1549" s="62"/>
      <c r="X1549" s="63"/>
    </row>
    <row r="1550" spans="1:24" ht="14.4" x14ac:dyDescent="0.2">
      <c r="A1550" s="47" t="s">
        <v>718</v>
      </c>
      <c r="B1550" s="47" t="s">
        <v>719</v>
      </c>
      <c r="C1550" s="75" t="str">
        <f t="shared" si="49"/>
        <v>21375806 CENTRO DE PRODUCCÓN ARTÍSTICA Y CULTURAL</v>
      </c>
      <c r="D1550" s="47" t="s">
        <v>685</v>
      </c>
      <c r="E1550" s="47" t="s">
        <v>274</v>
      </c>
      <c r="F1550" s="47" t="s">
        <v>275</v>
      </c>
      <c r="G1550" s="46">
        <v>300000</v>
      </c>
      <c r="H1550" s="46">
        <v>300000</v>
      </c>
      <c r="I1550" s="46">
        <v>300000</v>
      </c>
      <c r="J1550" s="46">
        <v>0</v>
      </c>
      <c r="K1550" s="46">
        <v>0</v>
      </c>
      <c r="L1550" s="46">
        <v>0</v>
      </c>
      <c r="M1550" s="46">
        <v>0</v>
      </c>
      <c r="N1550" s="46">
        <v>0</v>
      </c>
      <c r="O1550" s="46">
        <v>300000</v>
      </c>
      <c r="P1550" s="58">
        <f t="shared" si="50"/>
        <v>0</v>
      </c>
      <c r="Q1550" s="61"/>
      <c r="R1550" s="61"/>
      <c r="S1550" s="62"/>
      <c r="T1550" s="62"/>
      <c r="U1550" s="62"/>
      <c r="V1550" s="62"/>
      <c r="W1550" s="62"/>
      <c r="X1550" s="63"/>
    </row>
    <row r="1551" spans="1:24" ht="14.4" x14ac:dyDescent="0.2">
      <c r="A1551" s="47" t="s">
        <v>718</v>
      </c>
      <c r="B1551" s="47" t="s">
        <v>719</v>
      </c>
      <c r="C1551" s="74" t="str">
        <f t="shared" si="49"/>
        <v>21375806 CENTRO DE PRODUCCÓN ARTÍSTICA Y CULTURAL</v>
      </c>
      <c r="D1551" s="47" t="s">
        <v>685</v>
      </c>
      <c r="E1551" s="47" t="s">
        <v>278</v>
      </c>
      <c r="F1551" s="47" t="s">
        <v>279</v>
      </c>
      <c r="G1551" s="46">
        <v>17150000</v>
      </c>
      <c r="H1551" s="46">
        <v>12750000</v>
      </c>
      <c r="I1551" s="46">
        <v>12750000</v>
      </c>
      <c r="J1551" s="46">
        <v>0</v>
      </c>
      <c r="K1551" s="46">
        <v>0</v>
      </c>
      <c r="L1551" s="46">
        <v>0</v>
      </c>
      <c r="M1551" s="46">
        <v>7135064.7800000003</v>
      </c>
      <c r="N1551" s="46">
        <v>7135064.7800000003</v>
      </c>
      <c r="O1551" s="46">
        <v>5614935.2199999997</v>
      </c>
      <c r="P1551" s="78">
        <f t="shared" si="50"/>
        <v>0.55961292392156869</v>
      </c>
      <c r="Q1551" s="61"/>
      <c r="R1551" s="61"/>
      <c r="S1551" s="62"/>
      <c r="T1551" s="62"/>
      <c r="U1551" s="62"/>
      <c r="V1551" s="62"/>
      <c r="W1551" s="62"/>
      <c r="X1551" s="63"/>
    </row>
    <row r="1552" spans="1:24" ht="14.4" x14ac:dyDescent="0.2">
      <c r="A1552" s="47" t="s">
        <v>718</v>
      </c>
      <c r="B1552" s="47" t="s">
        <v>719</v>
      </c>
      <c r="C1552" s="74" t="str">
        <f t="shared" si="49"/>
        <v>21375806 CENTRO DE PRODUCCÓN ARTÍSTICA Y CULTURAL</v>
      </c>
      <c r="D1552" s="47" t="s">
        <v>685</v>
      </c>
      <c r="E1552" s="47" t="s">
        <v>280</v>
      </c>
      <c r="F1552" s="47" t="s">
        <v>281</v>
      </c>
      <c r="G1552" s="46">
        <v>6200000</v>
      </c>
      <c r="H1552" s="46">
        <v>5330000</v>
      </c>
      <c r="I1552" s="46">
        <v>5330000</v>
      </c>
      <c r="J1552" s="46">
        <v>0</v>
      </c>
      <c r="K1552" s="46">
        <v>0</v>
      </c>
      <c r="L1552" s="46">
        <v>0</v>
      </c>
      <c r="M1552" s="46">
        <v>3568363</v>
      </c>
      <c r="N1552" s="46">
        <v>3568363</v>
      </c>
      <c r="O1552" s="46">
        <v>1761637</v>
      </c>
      <c r="P1552" s="78">
        <f t="shared" si="50"/>
        <v>0.66948649155722328</v>
      </c>
      <c r="Q1552" s="61"/>
      <c r="R1552" s="61"/>
      <c r="S1552" s="62"/>
      <c r="T1552" s="62"/>
      <c r="U1552" s="62"/>
      <c r="V1552" s="62"/>
      <c r="W1552" s="62"/>
      <c r="X1552" s="63"/>
    </row>
    <row r="1553" spans="1:24" ht="14.4" x14ac:dyDescent="0.2">
      <c r="A1553" s="47" t="s">
        <v>718</v>
      </c>
      <c r="B1553" s="47" t="s">
        <v>719</v>
      </c>
      <c r="C1553" s="74" t="str">
        <f t="shared" si="49"/>
        <v>21375806 CENTRO DE PRODUCCÓN ARTÍSTICA Y CULTURAL</v>
      </c>
      <c r="D1553" s="47" t="s">
        <v>685</v>
      </c>
      <c r="E1553" s="47" t="s">
        <v>282</v>
      </c>
      <c r="F1553" s="47" t="s">
        <v>283</v>
      </c>
      <c r="G1553" s="46">
        <v>4000000</v>
      </c>
      <c r="H1553" s="46">
        <v>3130000</v>
      </c>
      <c r="I1553" s="46">
        <v>3130000</v>
      </c>
      <c r="J1553" s="46">
        <v>0</v>
      </c>
      <c r="K1553" s="46">
        <v>0</v>
      </c>
      <c r="L1553" s="46">
        <v>0</v>
      </c>
      <c r="M1553" s="46">
        <v>1398763</v>
      </c>
      <c r="N1553" s="46">
        <v>1398763</v>
      </c>
      <c r="O1553" s="46">
        <v>1731237</v>
      </c>
      <c r="P1553" s="78">
        <f t="shared" si="50"/>
        <v>0.4468891373801917</v>
      </c>
      <c r="Q1553" s="61"/>
      <c r="R1553" s="61"/>
      <c r="S1553" s="62"/>
      <c r="T1553" s="62"/>
      <c r="U1553" s="62"/>
      <c r="V1553" s="62"/>
      <c r="W1553" s="62"/>
      <c r="X1553" s="63"/>
    </row>
    <row r="1554" spans="1:24" ht="14.4" x14ac:dyDescent="0.2">
      <c r="A1554" s="47" t="s">
        <v>718</v>
      </c>
      <c r="B1554" s="47" t="s">
        <v>719</v>
      </c>
      <c r="C1554" s="74" t="str">
        <f t="shared" si="49"/>
        <v>21375806 CENTRO DE PRODUCCÓN ARTÍSTICA Y CULTURAL</v>
      </c>
      <c r="D1554" s="47" t="s">
        <v>685</v>
      </c>
      <c r="E1554" s="47" t="s">
        <v>286</v>
      </c>
      <c r="F1554" s="47" t="s">
        <v>287</v>
      </c>
      <c r="G1554" s="46">
        <v>2200000</v>
      </c>
      <c r="H1554" s="46">
        <v>2200000</v>
      </c>
      <c r="I1554" s="46">
        <v>2200000</v>
      </c>
      <c r="J1554" s="46">
        <v>0</v>
      </c>
      <c r="K1554" s="46">
        <v>0</v>
      </c>
      <c r="L1554" s="46">
        <v>0</v>
      </c>
      <c r="M1554" s="46">
        <v>2169600</v>
      </c>
      <c r="N1554" s="46">
        <v>2169600</v>
      </c>
      <c r="O1554" s="46">
        <v>30400</v>
      </c>
      <c r="P1554" s="78">
        <f t="shared" si="50"/>
        <v>0.98618181818181816</v>
      </c>
      <c r="Q1554" s="61"/>
      <c r="R1554" s="61"/>
      <c r="S1554" s="62"/>
      <c r="T1554" s="62"/>
      <c r="U1554" s="62"/>
      <c r="V1554" s="62"/>
      <c r="W1554" s="62"/>
      <c r="X1554" s="63"/>
    </row>
    <row r="1555" spans="1:24" ht="14.4" x14ac:dyDescent="0.2">
      <c r="A1555" s="47" t="s">
        <v>718</v>
      </c>
      <c r="B1555" s="47" t="s">
        <v>719</v>
      </c>
      <c r="C1555" s="74" t="str">
        <f t="shared" si="49"/>
        <v>21375806 CENTRO DE PRODUCCÓN ARTÍSTICA Y CULTURAL</v>
      </c>
      <c r="D1555" s="47" t="s">
        <v>685</v>
      </c>
      <c r="E1555" s="47" t="s">
        <v>296</v>
      </c>
      <c r="F1555" s="47" t="s">
        <v>297</v>
      </c>
      <c r="G1555" s="46">
        <v>7700000</v>
      </c>
      <c r="H1555" s="46">
        <v>6370000</v>
      </c>
      <c r="I1555" s="46">
        <v>6370000</v>
      </c>
      <c r="J1555" s="46">
        <v>0</v>
      </c>
      <c r="K1555" s="46">
        <v>0</v>
      </c>
      <c r="L1555" s="46">
        <v>0</v>
      </c>
      <c r="M1555" s="46">
        <v>3492701.79</v>
      </c>
      <c r="N1555" s="46">
        <v>3492701.79</v>
      </c>
      <c r="O1555" s="46">
        <v>2877298.21</v>
      </c>
      <c r="P1555" s="78">
        <f t="shared" si="50"/>
        <v>0.5483048335949765</v>
      </c>
      <c r="Q1555" s="61"/>
      <c r="R1555" s="61"/>
      <c r="S1555" s="62"/>
      <c r="T1555" s="62"/>
      <c r="U1555" s="62"/>
      <c r="V1555" s="62"/>
      <c r="W1555" s="62"/>
      <c r="X1555" s="63"/>
    </row>
    <row r="1556" spans="1:24" ht="14.4" x14ac:dyDescent="0.2">
      <c r="A1556" s="47" t="s">
        <v>718</v>
      </c>
      <c r="B1556" s="47" t="s">
        <v>719</v>
      </c>
      <c r="C1556" s="74" t="str">
        <f t="shared" si="49"/>
        <v>21375806 CENTRO DE PRODUCCÓN ARTÍSTICA Y CULTURAL</v>
      </c>
      <c r="D1556" s="47" t="s">
        <v>685</v>
      </c>
      <c r="E1556" s="47" t="s">
        <v>302</v>
      </c>
      <c r="F1556" s="47" t="s">
        <v>303</v>
      </c>
      <c r="G1556" s="46">
        <v>3500000</v>
      </c>
      <c r="H1556" s="46">
        <v>5350000</v>
      </c>
      <c r="I1556" s="46">
        <v>5350000</v>
      </c>
      <c r="J1556" s="46">
        <v>0</v>
      </c>
      <c r="K1556" s="46">
        <v>0</v>
      </c>
      <c r="L1556" s="46">
        <v>0</v>
      </c>
      <c r="M1556" s="46">
        <v>3492701.79</v>
      </c>
      <c r="N1556" s="46">
        <v>3492701.79</v>
      </c>
      <c r="O1556" s="46">
        <v>1857298.21</v>
      </c>
      <c r="P1556" s="78">
        <f t="shared" si="50"/>
        <v>0.6528414560747664</v>
      </c>
      <c r="Q1556" s="61"/>
      <c r="R1556" s="61"/>
      <c r="S1556" s="62"/>
      <c r="T1556" s="62"/>
      <c r="U1556" s="62"/>
      <c r="V1556" s="62"/>
      <c r="W1556" s="62"/>
      <c r="X1556" s="63"/>
    </row>
    <row r="1557" spans="1:24" ht="14.4" x14ac:dyDescent="0.2">
      <c r="A1557" s="47" t="s">
        <v>718</v>
      </c>
      <c r="B1557" s="47" t="s">
        <v>719</v>
      </c>
      <c r="C1557" s="74" t="str">
        <f t="shared" si="49"/>
        <v>21375806 CENTRO DE PRODUCCÓN ARTÍSTICA Y CULTURAL</v>
      </c>
      <c r="D1557" s="47" t="s">
        <v>685</v>
      </c>
      <c r="E1557" s="47" t="s">
        <v>304</v>
      </c>
      <c r="F1557" s="47" t="s">
        <v>305</v>
      </c>
      <c r="G1557" s="46">
        <v>200000</v>
      </c>
      <c r="H1557" s="46">
        <v>200000</v>
      </c>
      <c r="I1557" s="46">
        <v>200000</v>
      </c>
      <c r="J1557" s="46">
        <v>0</v>
      </c>
      <c r="K1557" s="46">
        <v>0</v>
      </c>
      <c r="L1557" s="46">
        <v>0</v>
      </c>
      <c r="M1557" s="46">
        <v>0</v>
      </c>
      <c r="N1557" s="46">
        <v>0</v>
      </c>
      <c r="O1557" s="46">
        <v>200000</v>
      </c>
      <c r="P1557" s="78">
        <f t="shared" si="50"/>
        <v>0</v>
      </c>
      <c r="Q1557" s="61"/>
      <c r="R1557" s="61"/>
      <c r="S1557" s="62"/>
      <c r="T1557" s="62"/>
      <c r="U1557" s="62"/>
      <c r="V1557" s="62"/>
      <c r="W1557" s="62"/>
      <c r="X1557" s="63"/>
    </row>
    <row r="1558" spans="1:24" ht="14.4" x14ac:dyDescent="0.2">
      <c r="A1558" s="47" t="s">
        <v>718</v>
      </c>
      <c r="B1558" s="47" t="s">
        <v>719</v>
      </c>
      <c r="C1558" s="74" t="str">
        <f t="shared" si="49"/>
        <v>21375806 CENTRO DE PRODUCCÓN ARTÍSTICA Y CULTURAL</v>
      </c>
      <c r="D1558" s="47" t="s">
        <v>685</v>
      </c>
      <c r="E1558" s="47" t="s">
        <v>308</v>
      </c>
      <c r="F1558" s="47" t="s">
        <v>309</v>
      </c>
      <c r="G1558" s="46">
        <v>2500000</v>
      </c>
      <c r="H1558" s="46">
        <v>300000</v>
      </c>
      <c r="I1558" s="46">
        <v>300000</v>
      </c>
      <c r="J1558" s="46">
        <v>0</v>
      </c>
      <c r="K1558" s="46">
        <v>0</v>
      </c>
      <c r="L1558" s="46">
        <v>0</v>
      </c>
      <c r="M1558" s="46">
        <v>0</v>
      </c>
      <c r="N1558" s="46">
        <v>0</v>
      </c>
      <c r="O1558" s="46">
        <v>300000</v>
      </c>
      <c r="P1558" s="78">
        <f t="shared" si="50"/>
        <v>0</v>
      </c>
      <c r="Q1558" s="61"/>
      <c r="R1558" s="61"/>
      <c r="S1558" s="62"/>
      <c r="T1558" s="62"/>
      <c r="U1558" s="62"/>
      <c r="V1558" s="62"/>
      <c r="W1558" s="62"/>
      <c r="X1558" s="63"/>
    </row>
    <row r="1559" spans="1:24" ht="14.4" x14ac:dyDescent="0.2">
      <c r="A1559" s="47" t="s">
        <v>718</v>
      </c>
      <c r="B1559" s="47" t="s">
        <v>719</v>
      </c>
      <c r="C1559" s="74" t="str">
        <f t="shared" si="49"/>
        <v>21375806 CENTRO DE PRODUCCÓN ARTÍSTICA Y CULTURAL</v>
      </c>
      <c r="D1559" s="47" t="s">
        <v>685</v>
      </c>
      <c r="E1559" s="47" t="s">
        <v>310</v>
      </c>
      <c r="F1559" s="47" t="s">
        <v>311</v>
      </c>
      <c r="G1559" s="46">
        <v>1500000</v>
      </c>
      <c r="H1559" s="46">
        <v>520000</v>
      </c>
      <c r="I1559" s="46">
        <v>520000</v>
      </c>
      <c r="J1559" s="46">
        <v>0</v>
      </c>
      <c r="K1559" s="46">
        <v>0</v>
      </c>
      <c r="L1559" s="46">
        <v>0</v>
      </c>
      <c r="M1559" s="46">
        <v>0</v>
      </c>
      <c r="N1559" s="46">
        <v>0</v>
      </c>
      <c r="O1559" s="46">
        <v>520000</v>
      </c>
      <c r="P1559" s="78">
        <f t="shared" si="50"/>
        <v>0</v>
      </c>
      <c r="Q1559" s="61"/>
      <c r="R1559" s="61"/>
      <c r="S1559" s="62"/>
      <c r="T1559" s="62"/>
      <c r="U1559" s="62"/>
      <c r="V1559" s="62"/>
      <c r="W1559" s="62"/>
      <c r="X1559" s="63"/>
    </row>
    <row r="1560" spans="1:24" ht="14.4" x14ac:dyDescent="0.2">
      <c r="A1560" s="47" t="s">
        <v>718</v>
      </c>
      <c r="B1560" s="47" t="s">
        <v>719</v>
      </c>
      <c r="C1560" s="74" t="str">
        <f t="shared" si="49"/>
        <v>21375806 CENTRO DE PRODUCCÓN ARTÍSTICA Y CULTURAL</v>
      </c>
      <c r="D1560" s="47" t="s">
        <v>685</v>
      </c>
      <c r="E1560" s="47" t="s">
        <v>318</v>
      </c>
      <c r="F1560" s="47" t="s">
        <v>319</v>
      </c>
      <c r="G1560" s="46">
        <v>3250000</v>
      </c>
      <c r="H1560" s="46">
        <v>1050000</v>
      </c>
      <c r="I1560" s="46">
        <v>1050000</v>
      </c>
      <c r="J1560" s="46">
        <v>0</v>
      </c>
      <c r="K1560" s="46">
        <v>0</v>
      </c>
      <c r="L1560" s="46">
        <v>0</v>
      </c>
      <c r="M1560" s="46">
        <v>73999.990000000005</v>
      </c>
      <c r="N1560" s="46">
        <v>73999.990000000005</v>
      </c>
      <c r="O1560" s="46">
        <v>976000.01</v>
      </c>
      <c r="P1560" s="78">
        <f t="shared" si="50"/>
        <v>7.0476180952380951E-2</v>
      </c>
      <c r="Q1560" s="61"/>
      <c r="R1560" s="61"/>
      <c r="S1560" s="62"/>
      <c r="T1560" s="62"/>
      <c r="U1560" s="62"/>
      <c r="V1560" s="62"/>
      <c r="W1560" s="62"/>
      <c r="X1560" s="63"/>
    </row>
    <row r="1561" spans="1:24" ht="14.4" x14ac:dyDescent="0.2">
      <c r="A1561" s="47" t="s">
        <v>718</v>
      </c>
      <c r="B1561" s="47" t="s">
        <v>719</v>
      </c>
      <c r="C1561" s="74" t="str">
        <f t="shared" si="49"/>
        <v>21375806 CENTRO DE PRODUCCÓN ARTÍSTICA Y CULTURAL</v>
      </c>
      <c r="D1561" s="47" t="s">
        <v>685</v>
      </c>
      <c r="E1561" s="47" t="s">
        <v>320</v>
      </c>
      <c r="F1561" s="47" t="s">
        <v>321</v>
      </c>
      <c r="G1561" s="46">
        <v>250000</v>
      </c>
      <c r="H1561" s="46">
        <v>250000</v>
      </c>
      <c r="I1561" s="46">
        <v>250000</v>
      </c>
      <c r="J1561" s="46">
        <v>0</v>
      </c>
      <c r="K1561" s="46">
        <v>0</v>
      </c>
      <c r="L1561" s="46">
        <v>0</v>
      </c>
      <c r="M1561" s="46">
        <v>73999.990000000005</v>
      </c>
      <c r="N1561" s="46">
        <v>73999.990000000005</v>
      </c>
      <c r="O1561" s="46">
        <v>176000.01</v>
      </c>
      <c r="P1561" s="78">
        <f t="shared" si="50"/>
        <v>0.29599996000000001</v>
      </c>
      <c r="Q1561" s="61"/>
      <c r="R1561" s="61"/>
      <c r="S1561" s="62"/>
      <c r="T1561" s="62"/>
      <c r="U1561" s="62"/>
      <c r="V1561" s="62"/>
      <c r="W1561" s="62"/>
      <c r="X1561" s="63"/>
    </row>
    <row r="1562" spans="1:24" ht="14.4" x14ac:dyDescent="0.2">
      <c r="A1562" s="47" t="s">
        <v>718</v>
      </c>
      <c r="B1562" s="47" t="s">
        <v>719</v>
      </c>
      <c r="C1562" s="74" t="str">
        <f t="shared" si="49"/>
        <v>21375806 CENTRO DE PRODUCCÓN ARTÍSTICA Y CULTURAL</v>
      </c>
      <c r="D1562" s="47" t="s">
        <v>685</v>
      </c>
      <c r="E1562" s="47" t="s">
        <v>324</v>
      </c>
      <c r="F1562" s="47" t="s">
        <v>325</v>
      </c>
      <c r="G1562" s="46">
        <v>250000</v>
      </c>
      <c r="H1562" s="46">
        <v>250000</v>
      </c>
      <c r="I1562" s="46">
        <v>250000</v>
      </c>
      <c r="J1562" s="46">
        <v>0</v>
      </c>
      <c r="K1562" s="46">
        <v>0</v>
      </c>
      <c r="L1562" s="46">
        <v>0</v>
      </c>
      <c r="M1562" s="46">
        <v>0</v>
      </c>
      <c r="N1562" s="46">
        <v>0</v>
      </c>
      <c r="O1562" s="46">
        <v>250000</v>
      </c>
      <c r="P1562" s="78">
        <f t="shared" si="50"/>
        <v>0</v>
      </c>
      <c r="Q1562" s="61"/>
      <c r="R1562" s="61"/>
      <c r="S1562" s="62"/>
      <c r="T1562" s="62"/>
      <c r="U1562" s="62"/>
      <c r="V1562" s="62"/>
      <c r="W1562" s="62"/>
      <c r="X1562" s="63"/>
    </row>
    <row r="1563" spans="1:24" ht="14.4" x14ac:dyDescent="0.2">
      <c r="A1563" s="47" t="s">
        <v>718</v>
      </c>
      <c r="B1563" s="47" t="s">
        <v>719</v>
      </c>
      <c r="C1563" s="74" t="str">
        <f t="shared" si="49"/>
        <v>21375806 CENTRO DE PRODUCCÓN ARTÍSTICA Y CULTURAL</v>
      </c>
      <c r="D1563" s="47" t="s">
        <v>685</v>
      </c>
      <c r="E1563" s="47" t="s">
        <v>326</v>
      </c>
      <c r="F1563" s="47" t="s">
        <v>327</v>
      </c>
      <c r="G1563" s="46">
        <v>2500000</v>
      </c>
      <c r="H1563" s="46">
        <v>300000</v>
      </c>
      <c r="I1563" s="46">
        <v>300000</v>
      </c>
      <c r="J1563" s="46">
        <v>0</v>
      </c>
      <c r="K1563" s="46">
        <v>0</v>
      </c>
      <c r="L1563" s="46">
        <v>0</v>
      </c>
      <c r="M1563" s="46">
        <v>0</v>
      </c>
      <c r="N1563" s="46">
        <v>0</v>
      </c>
      <c r="O1563" s="46">
        <v>300000</v>
      </c>
      <c r="P1563" s="78">
        <f t="shared" si="50"/>
        <v>0</v>
      </c>
      <c r="Q1563" s="61"/>
      <c r="R1563" s="61"/>
      <c r="S1563" s="62"/>
      <c r="T1563" s="62"/>
      <c r="U1563" s="62"/>
      <c r="V1563" s="62"/>
      <c r="W1563" s="62"/>
      <c r="X1563" s="63"/>
    </row>
    <row r="1564" spans="1:24" ht="14.4" x14ac:dyDescent="0.2">
      <c r="A1564" s="47" t="s">
        <v>718</v>
      </c>
      <c r="B1564" s="47" t="s">
        <v>719</v>
      </c>
      <c r="C1564" s="74" t="str">
        <f t="shared" si="49"/>
        <v>21375806 CENTRO DE PRODUCCÓN ARTÍSTICA Y CULTURAL</v>
      </c>
      <c r="D1564" s="47" t="s">
        <v>685</v>
      </c>
      <c r="E1564" s="47" t="s">
        <v>328</v>
      </c>
      <c r="F1564" s="47" t="s">
        <v>329</v>
      </c>
      <c r="G1564" s="46">
        <v>250000</v>
      </c>
      <c r="H1564" s="46">
        <v>250000</v>
      </c>
      <c r="I1564" s="46">
        <v>250000</v>
      </c>
      <c r="J1564" s="46">
        <v>0</v>
      </c>
      <c r="K1564" s="46">
        <v>0</v>
      </c>
      <c r="L1564" s="46">
        <v>0</v>
      </c>
      <c r="M1564" s="46">
        <v>0</v>
      </c>
      <c r="N1564" s="46">
        <v>0</v>
      </c>
      <c r="O1564" s="46">
        <v>250000</v>
      </c>
      <c r="P1564" s="78">
        <f t="shared" si="50"/>
        <v>0</v>
      </c>
      <c r="Q1564" s="61"/>
      <c r="R1564" s="61"/>
      <c r="S1564" s="62"/>
      <c r="T1564" s="62"/>
      <c r="U1564" s="62"/>
      <c r="V1564" s="62"/>
      <c r="W1564" s="62"/>
      <c r="X1564" s="63"/>
    </row>
    <row r="1565" spans="1:24" ht="14.4" x14ac:dyDescent="0.2">
      <c r="A1565" s="47" t="s">
        <v>718</v>
      </c>
      <c r="B1565" s="47" t="s">
        <v>719</v>
      </c>
      <c r="C1565" s="74" t="str">
        <f t="shared" si="49"/>
        <v>21375806 CENTRO DE PRODUCCÓN ARTÍSTICA Y CULTURAL</v>
      </c>
      <c r="D1565" s="47" t="s">
        <v>685</v>
      </c>
      <c r="E1565" s="47" t="s">
        <v>372</v>
      </c>
      <c r="F1565" s="47" t="s">
        <v>373</v>
      </c>
      <c r="G1565" s="46">
        <v>182989135</v>
      </c>
      <c r="H1565" s="46">
        <v>37098141</v>
      </c>
      <c r="I1565" s="46">
        <v>37098141</v>
      </c>
      <c r="J1565" s="46">
        <v>0</v>
      </c>
      <c r="K1565" s="46">
        <v>0</v>
      </c>
      <c r="L1565" s="46">
        <v>0</v>
      </c>
      <c r="M1565" s="46">
        <v>33443096.719999999</v>
      </c>
      <c r="N1565" s="46">
        <v>33443096.719999999</v>
      </c>
      <c r="O1565" s="46">
        <v>3655044.28</v>
      </c>
      <c r="P1565" s="78">
        <f t="shared" si="50"/>
        <v>0.90147634944834565</v>
      </c>
      <c r="Q1565" s="61"/>
      <c r="R1565" s="61"/>
      <c r="S1565" s="62"/>
      <c r="T1565" s="62"/>
      <c r="U1565" s="62"/>
      <c r="V1565" s="62"/>
      <c r="W1565" s="62"/>
      <c r="X1565" s="63"/>
    </row>
    <row r="1566" spans="1:24" ht="14.4" x14ac:dyDescent="0.2">
      <c r="A1566" s="47" t="s">
        <v>718</v>
      </c>
      <c r="B1566" s="47" t="s">
        <v>719</v>
      </c>
      <c r="C1566" s="74" t="str">
        <f t="shared" si="49"/>
        <v>21375806 CENTRO DE PRODUCCÓN ARTÍSTICA Y CULTURAL</v>
      </c>
      <c r="D1566" s="47" t="s">
        <v>685</v>
      </c>
      <c r="E1566" s="47" t="s">
        <v>374</v>
      </c>
      <c r="F1566" s="47" t="s">
        <v>375</v>
      </c>
      <c r="G1566" s="46">
        <v>4256045</v>
      </c>
      <c r="H1566" s="46">
        <v>3566203</v>
      </c>
      <c r="I1566" s="46">
        <v>3566203</v>
      </c>
      <c r="J1566" s="46">
        <v>0</v>
      </c>
      <c r="K1566" s="46">
        <v>0</v>
      </c>
      <c r="L1566" s="46">
        <v>0</v>
      </c>
      <c r="M1566" s="46">
        <v>3347356.66</v>
      </c>
      <c r="N1566" s="46">
        <v>3347356.66</v>
      </c>
      <c r="O1566" s="46">
        <v>218846.34</v>
      </c>
      <c r="P1566" s="78">
        <f t="shared" si="50"/>
        <v>0.93863323540471477</v>
      </c>
      <c r="Q1566" s="61"/>
      <c r="R1566" s="61"/>
      <c r="S1566" s="62"/>
      <c r="T1566" s="62"/>
      <c r="U1566" s="62"/>
      <c r="V1566" s="62"/>
      <c r="W1566" s="62"/>
      <c r="X1566" s="63"/>
    </row>
    <row r="1567" spans="1:24" ht="14.4" x14ac:dyDescent="0.2">
      <c r="A1567" s="47" t="s">
        <v>718</v>
      </c>
      <c r="B1567" s="47" t="s">
        <v>719</v>
      </c>
      <c r="C1567" s="74" t="str">
        <f t="shared" si="49"/>
        <v>21375806 CENTRO DE PRODUCCÓN ARTÍSTICA Y CULTURAL</v>
      </c>
      <c r="D1567" s="47" t="s">
        <v>685</v>
      </c>
      <c r="E1567" s="47" t="s">
        <v>394</v>
      </c>
      <c r="F1567" s="47" t="s">
        <v>377</v>
      </c>
      <c r="G1567" s="46">
        <v>3671423</v>
      </c>
      <c r="H1567" s="46">
        <v>3071423</v>
      </c>
      <c r="I1567" s="46">
        <v>3071423</v>
      </c>
      <c r="J1567" s="46">
        <v>0</v>
      </c>
      <c r="K1567" s="46">
        <v>0</v>
      </c>
      <c r="L1567" s="46">
        <v>0</v>
      </c>
      <c r="M1567" s="46">
        <v>2884331.32</v>
      </c>
      <c r="N1567" s="46">
        <v>2884331.32</v>
      </c>
      <c r="O1567" s="46">
        <v>187091.68</v>
      </c>
      <c r="P1567" s="78">
        <f t="shared" si="50"/>
        <v>0.93908631927285813</v>
      </c>
      <c r="Q1567" s="61"/>
      <c r="R1567" s="61"/>
      <c r="S1567" s="62"/>
      <c r="T1567" s="62"/>
      <c r="U1567" s="62"/>
      <c r="V1567" s="62"/>
      <c r="W1567" s="62"/>
      <c r="X1567" s="63"/>
    </row>
    <row r="1568" spans="1:24" ht="14.4" x14ac:dyDescent="0.2">
      <c r="A1568" s="47" t="s">
        <v>718</v>
      </c>
      <c r="B1568" s="47" t="s">
        <v>719</v>
      </c>
      <c r="C1568" s="74" t="str">
        <f t="shared" si="49"/>
        <v>21375806 CENTRO DE PRODUCCÓN ARTÍSTICA Y CULTURAL</v>
      </c>
      <c r="D1568" s="47" t="s">
        <v>685</v>
      </c>
      <c r="E1568" s="47" t="s">
        <v>415</v>
      </c>
      <c r="F1568" s="47" t="s">
        <v>398</v>
      </c>
      <c r="G1568" s="46">
        <v>584622</v>
      </c>
      <c r="H1568" s="46">
        <v>494780</v>
      </c>
      <c r="I1568" s="46">
        <v>494780</v>
      </c>
      <c r="J1568" s="46">
        <v>0</v>
      </c>
      <c r="K1568" s="46">
        <v>0</v>
      </c>
      <c r="L1568" s="46">
        <v>0</v>
      </c>
      <c r="M1568" s="46">
        <v>463025.34</v>
      </c>
      <c r="N1568" s="46">
        <v>463025.34</v>
      </c>
      <c r="O1568" s="46">
        <v>31754.66</v>
      </c>
      <c r="P1568" s="78">
        <f t="shared" si="50"/>
        <v>0.93582064756053196</v>
      </c>
      <c r="Q1568" s="61"/>
      <c r="R1568" s="61"/>
      <c r="S1568" s="62"/>
      <c r="T1568" s="62"/>
      <c r="U1568" s="62"/>
      <c r="V1568" s="62"/>
      <c r="W1568" s="62"/>
      <c r="X1568" s="63"/>
    </row>
    <row r="1569" spans="1:24" ht="14.4" x14ac:dyDescent="0.2">
      <c r="A1569" s="47" t="s">
        <v>718</v>
      </c>
      <c r="B1569" s="47" t="s">
        <v>719</v>
      </c>
      <c r="C1569" s="74" t="str">
        <f t="shared" si="49"/>
        <v>21375806 CENTRO DE PRODUCCÓN ARTÍSTICA Y CULTURAL</v>
      </c>
      <c r="D1569" s="47" t="s">
        <v>685</v>
      </c>
      <c r="E1569" s="47" t="s">
        <v>602</v>
      </c>
      <c r="F1569" s="47" t="s">
        <v>603</v>
      </c>
      <c r="G1569" s="46">
        <v>160000000</v>
      </c>
      <c r="H1569" s="46">
        <v>20000000</v>
      </c>
      <c r="I1569" s="46">
        <v>20000000</v>
      </c>
      <c r="J1569" s="46">
        <v>0</v>
      </c>
      <c r="K1569" s="46">
        <v>0</v>
      </c>
      <c r="L1569" s="46">
        <v>0</v>
      </c>
      <c r="M1569" s="46">
        <v>20000000</v>
      </c>
      <c r="N1569" s="46">
        <v>20000000</v>
      </c>
      <c r="O1569" s="46">
        <v>0</v>
      </c>
      <c r="P1569" s="78">
        <f t="shared" si="50"/>
        <v>1</v>
      </c>
      <c r="Q1569" s="61"/>
      <c r="R1569" s="61"/>
      <c r="S1569" s="62"/>
      <c r="T1569" s="62"/>
      <c r="U1569" s="62"/>
      <c r="V1569" s="62"/>
      <c r="W1569" s="62"/>
      <c r="X1569" s="63"/>
    </row>
    <row r="1570" spans="1:24" ht="14.4" x14ac:dyDescent="0.2">
      <c r="A1570" s="47" t="s">
        <v>718</v>
      </c>
      <c r="B1570" s="47" t="s">
        <v>719</v>
      </c>
      <c r="C1570" s="75" t="str">
        <f t="shared" si="49"/>
        <v>21375806 CENTRO DE PRODUCCÓN ARTÍSTICA Y CULTURAL</v>
      </c>
      <c r="D1570" s="47" t="s">
        <v>685</v>
      </c>
      <c r="E1570" s="47" t="s">
        <v>606</v>
      </c>
      <c r="F1570" s="47" t="s">
        <v>607</v>
      </c>
      <c r="G1570" s="46">
        <v>160000000</v>
      </c>
      <c r="H1570" s="46">
        <v>20000000</v>
      </c>
      <c r="I1570" s="46">
        <v>20000000</v>
      </c>
      <c r="J1570" s="46">
        <v>0</v>
      </c>
      <c r="K1570" s="46">
        <v>0</v>
      </c>
      <c r="L1570" s="46">
        <v>0</v>
      </c>
      <c r="M1570" s="46">
        <v>20000000</v>
      </c>
      <c r="N1570" s="46">
        <v>20000000</v>
      </c>
      <c r="O1570" s="46">
        <v>0</v>
      </c>
      <c r="P1570" s="80">
        <f t="shared" si="50"/>
        <v>1</v>
      </c>
      <c r="Q1570" s="61"/>
      <c r="R1570" s="61"/>
      <c r="S1570" s="62"/>
      <c r="T1570" s="62"/>
      <c r="U1570" s="62"/>
      <c r="V1570" s="62"/>
      <c r="W1570" s="62"/>
      <c r="X1570" s="63"/>
    </row>
    <row r="1571" spans="1:24" ht="14.4" x14ac:dyDescent="0.2">
      <c r="A1571" s="47" t="s">
        <v>718</v>
      </c>
      <c r="B1571" s="47" t="s">
        <v>719</v>
      </c>
      <c r="C1571" s="74" t="str">
        <f t="shared" si="49"/>
        <v>21375806 CENTRO DE PRODUCCÓN ARTÍSTICA Y CULTURAL</v>
      </c>
      <c r="D1571" s="47" t="s">
        <v>685</v>
      </c>
      <c r="E1571" s="47" t="s">
        <v>608</v>
      </c>
      <c r="F1571" s="47" t="s">
        <v>609</v>
      </c>
      <c r="G1571" s="46">
        <v>2000000</v>
      </c>
      <c r="H1571" s="46">
        <v>6798848</v>
      </c>
      <c r="I1571" s="46">
        <v>6798848</v>
      </c>
      <c r="J1571" s="46">
        <v>0</v>
      </c>
      <c r="K1571" s="46">
        <v>0</v>
      </c>
      <c r="L1571" s="46">
        <v>0</v>
      </c>
      <c r="M1571" s="46">
        <v>4255216.0599999996</v>
      </c>
      <c r="N1571" s="46">
        <v>4255216.0599999996</v>
      </c>
      <c r="O1571" s="46">
        <v>2543631.94</v>
      </c>
      <c r="P1571" s="78">
        <f t="shared" si="50"/>
        <v>0.62587309791305812</v>
      </c>
      <c r="Q1571" s="61"/>
      <c r="R1571" s="61"/>
      <c r="S1571" s="62"/>
      <c r="T1571" s="62"/>
      <c r="U1571" s="62"/>
      <c r="V1571" s="62"/>
      <c r="W1571" s="62"/>
      <c r="X1571" s="63"/>
    </row>
    <row r="1572" spans="1:24" ht="14.4" x14ac:dyDescent="0.2">
      <c r="A1572" s="47" t="s">
        <v>718</v>
      </c>
      <c r="B1572" s="47" t="s">
        <v>719</v>
      </c>
      <c r="C1572" s="74" t="str">
        <f t="shared" si="49"/>
        <v>21375806 CENTRO DE PRODUCCÓN ARTÍSTICA Y CULTURAL</v>
      </c>
      <c r="D1572" s="47" t="s">
        <v>685</v>
      </c>
      <c r="E1572" s="47" t="s">
        <v>610</v>
      </c>
      <c r="F1572" s="47" t="s">
        <v>611</v>
      </c>
      <c r="G1572" s="46">
        <v>0</v>
      </c>
      <c r="H1572" s="46">
        <v>6000000</v>
      </c>
      <c r="I1572" s="46">
        <v>6000000</v>
      </c>
      <c r="J1572" s="46">
        <v>0</v>
      </c>
      <c r="K1572" s="46">
        <v>0</v>
      </c>
      <c r="L1572" s="46">
        <v>0</v>
      </c>
      <c r="M1572" s="46">
        <v>3669081.06</v>
      </c>
      <c r="N1572" s="46">
        <v>3669081.06</v>
      </c>
      <c r="O1572" s="46">
        <v>2330918.94</v>
      </c>
      <c r="P1572" s="78">
        <f t="shared" si="50"/>
        <v>0.61151350999999998</v>
      </c>
      <c r="Q1572" s="61"/>
      <c r="R1572" s="61"/>
      <c r="S1572" s="62"/>
      <c r="T1572" s="62"/>
      <c r="U1572" s="62"/>
      <c r="V1572" s="62"/>
      <c r="W1572" s="62"/>
      <c r="X1572" s="63"/>
    </row>
    <row r="1573" spans="1:24" ht="14.4" x14ac:dyDescent="0.2">
      <c r="A1573" s="47" t="s">
        <v>718</v>
      </c>
      <c r="B1573" s="47" t="s">
        <v>719</v>
      </c>
      <c r="C1573" s="74" t="str">
        <f t="shared" si="49"/>
        <v>21375806 CENTRO DE PRODUCCÓN ARTÍSTICA Y CULTURAL</v>
      </c>
      <c r="D1573" s="47" t="s">
        <v>685</v>
      </c>
      <c r="E1573" s="47" t="s">
        <v>612</v>
      </c>
      <c r="F1573" s="47" t="s">
        <v>613</v>
      </c>
      <c r="G1573" s="46">
        <v>2000000</v>
      </c>
      <c r="H1573" s="46">
        <v>798848</v>
      </c>
      <c r="I1573" s="46">
        <v>798848</v>
      </c>
      <c r="J1573" s="46">
        <v>0</v>
      </c>
      <c r="K1573" s="46">
        <v>0</v>
      </c>
      <c r="L1573" s="46">
        <v>0</v>
      </c>
      <c r="M1573" s="46">
        <v>586135</v>
      </c>
      <c r="N1573" s="46">
        <v>586135</v>
      </c>
      <c r="O1573" s="46">
        <v>212713</v>
      </c>
      <c r="P1573" s="78">
        <f t="shared" si="50"/>
        <v>0.73372531445281208</v>
      </c>
      <c r="Q1573" s="61"/>
      <c r="R1573" s="61"/>
      <c r="S1573" s="62"/>
      <c r="T1573" s="62"/>
      <c r="U1573" s="62"/>
      <c r="V1573" s="62"/>
      <c r="W1573" s="62"/>
      <c r="X1573" s="63"/>
    </row>
    <row r="1574" spans="1:24" ht="14.4" x14ac:dyDescent="0.2">
      <c r="A1574" s="47" t="s">
        <v>718</v>
      </c>
      <c r="B1574" s="47" t="s">
        <v>719</v>
      </c>
      <c r="C1574" s="74" t="str">
        <f t="shared" si="49"/>
        <v>21375806 CENTRO DE PRODUCCÓN ARTÍSTICA Y CULTURAL</v>
      </c>
      <c r="D1574" s="47" t="s">
        <v>685</v>
      </c>
      <c r="E1574" s="47" t="s">
        <v>614</v>
      </c>
      <c r="F1574" s="47" t="s">
        <v>615</v>
      </c>
      <c r="G1574" s="46">
        <v>10000000</v>
      </c>
      <c r="H1574" s="46">
        <v>0</v>
      </c>
      <c r="I1574" s="46">
        <v>0</v>
      </c>
      <c r="J1574" s="46">
        <v>0</v>
      </c>
      <c r="K1574" s="46">
        <v>0</v>
      </c>
      <c r="L1574" s="46">
        <v>0</v>
      </c>
      <c r="M1574" s="46">
        <v>0</v>
      </c>
      <c r="N1574" s="46">
        <v>0</v>
      </c>
      <c r="O1574" s="46">
        <v>0</v>
      </c>
      <c r="P1574" s="78">
        <f t="shared" si="50"/>
        <v>0</v>
      </c>
      <c r="Q1574" s="61"/>
      <c r="R1574" s="61"/>
      <c r="S1574" s="62"/>
      <c r="T1574" s="62"/>
      <c r="U1574" s="62"/>
      <c r="V1574" s="62"/>
      <c r="W1574" s="62"/>
      <c r="X1574" s="63"/>
    </row>
    <row r="1575" spans="1:24" ht="14.4" x14ac:dyDescent="0.2">
      <c r="A1575" s="47" t="s">
        <v>718</v>
      </c>
      <c r="B1575" s="47" t="s">
        <v>719</v>
      </c>
      <c r="C1575" s="74" t="str">
        <f t="shared" si="49"/>
        <v>21375806 CENTRO DE PRODUCCÓN ARTÍSTICA Y CULTURAL</v>
      </c>
      <c r="D1575" s="47" t="s">
        <v>685</v>
      </c>
      <c r="E1575" s="47" t="s">
        <v>626</v>
      </c>
      <c r="F1575" s="47" t="s">
        <v>627</v>
      </c>
      <c r="G1575" s="46">
        <v>10000000</v>
      </c>
      <c r="H1575" s="46">
        <v>0</v>
      </c>
      <c r="I1575" s="46">
        <v>0</v>
      </c>
      <c r="J1575" s="46">
        <v>0</v>
      </c>
      <c r="K1575" s="46">
        <v>0</v>
      </c>
      <c r="L1575" s="46">
        <v>0</v>
      </c>
      <c r="M1575" s="46">
        <v>0</v>
      </c>
      <c r="N1575" s="46">
        <v>0</v>
      </c>
      <c r="O1575" s="46">
        <v>0</v>
      </c>
      <c r="P1575" s="78">
        <f t="shared" si="50"/>
        <v>0</v>
      </c>
      <c r="Q1575" s="61"/>
      <c r="R1575" s="61"/>
      <c r="S1575" s="62"/>
      <c r="T1575" s="62"/>
      <c r="U1575" s="62"/>
      <c r="V1575" s="62"/>
      <c r="W1575" s="62"/>
      <c r="X1575" s="63"/>
    </row>
    <row r="1576" spans="1:24" ht="14.4" x14ac:dyDescent="0.2">
      <c r="A1576" s="47" t="s">
        <v>718</v>
      </c>
      <c r="B1576" s="47" t="s">
        <v>719</v>
      </c>
      <c r="C1576" s="74" t="str">
        <f t="shared" si="49"/>
        <v>21375806 CENTRO DE PRODUCCÓN ARTÍSTICA Y CULTURAL</v>
      </c>
      <c r="D1576" s="47" t="s">
        <v>685</v>
      </c>
      <c r="E1576" s="47" t="s">
        <v>636</v>
      </c>
      <c r="F1576" s="47" t="s">
        <v>637</v>
      </c>
      <c r="G1576" s="46">
        <v>6733090</v>
      </c>
      <c r="H1576" s="46">
        <v>6733090</v>
      </c>
      <c r="I1576" s="46">
        <v>6733090</v>
      </c>
      <c r="J1576" s="46">
        <v>0</v>
      </c>
      <c r="K1576" s="46">
        <v>0</v>
      </c>
      <c r="L1576" s="46">
        <v>0</v>
      </c>
      <c r="M1576" s="46">
        <v>5840524</v>
      </c>
      <c r="N1576" s="46">
        <v>5840524</v>
      </c>
      <c r="O1576" s="46">
        <v>892566</v>
      </c>
      <c r="P1576" s="79">
        <f t="shared" si="50"/>
        <v>0.86743590238657142</v>
      </c>
      <c r="Q1576" s="61"/>
      <c r="R1576" s="61"/>
      <c r="S1576" s="62"/>
      <c r="T1576" s="62"/>
      <c r="U1576" s="62"/>
      <c r="V1576" s="62"/>
      <c r="W1576" s="62"/>
      <c r="X1576" s="63"/>
    </row>
    <row r="1577" spans="1:24" ht="14.4" x14ac:dyDescent="0.2">
      <c r="A1577" s="47" t="s">
        <v>718</v>
      </c>
      <c r="B1577" s="47" t="s">
        <v>719</v>
      </c>
      <c r="C1577" s="74" t="str">
        <f t="shared" si="49"/>
        <v>21375806 CENTRO DE PRODUCCÓN ARTÍSTICA Y CULTURAL</v>
      </c>
      <c r="D1577" s="47" t="s">
        <v>685</v>
      </c>
      <c r="E1577" s="47" t="s">
        <v>660</v>
      </c>
      <c r="F1577" s="47" t="s">
        <v>661</v>
      </c>
      <c r="G1577" s="46">
        <v>6733090</v>
      </c>
      <c r="H1577" s="46">
        <v>6733090</v>
      </c>
      <c r="I1577" s="46">
        <v>6733090</v>
      </c>
      <c r="J1577" s="46">
        <v>0</v>
      </c>
      <c r="K1577" s="46">
        <v>0</v>
      </c>
      <c r="L1577" s="46">
        <v>0</v>
      </c>
      <c r="M1577" s="46">
        <v>5840524</v>
      </c>
      <c r="N1577" s="46">
        <v>5840524</v>
      </c>
      <c r="O1577" s="46">
        <v>892566</v>
      </c>
      <c r="P1577" s="78">
        <f t="shared" si="50"/>
        <v>0.86743590238657142</v>
      </c>
      <c r="Q1577" s="61"/>
      <c r="R1577" s="61"/>
      <c r="S1577" s="62"/>
      <c r="T1577" s="62"/>
      <c r="U1577" s="62"/>
      <c r="V1577" s="62"/>
      <c r="W1577" s="62"/>
      <c r="X1577" s="63"/>
    </row>
    <row r="1578" spans="1:24" ht="14.4" x14ac:dyDescent="0.2">
      <c r="A1578" s="47" t="s">
        <v>718</v>
      </c>
      <c r="B1578" s="47" t="s">
        <v>719</v>
      </c>
      <c r="C1578" s="74" t="str">
        <f t="shared" si="49"/>
        <v>21375806 CENTRO DE PRODUCCÓN ARTÍSTICA Y CULTURAL</v>
      </c>
      <c r="D1578" s="47" t="s">
        <v>689</v>
      </c>
      <c r="E1578" s="47" t="s">
        <v>336</v>
      </c>
      <c r="F1578" s="47" t="s">
        <v>337</v>
      </c>
      <c r="G1578" s="46">
        <v>5935000</v>
      </c>
      <c r="H1578" s="46">
        <v>5935000</v>
      </c>
      <c r="I1578" s="46">
        <v>5935000</v>
      </c>
      <c r="J1578" s="46">
        <v>0</v>
      </c>
      <c r="K1578" s="46">
        <v>0</v>
      </c>
      <c r="L1578" s="46">
        <v>0</v>
      </c>
      <c r="M1578" s="46">
        <v>5545696.3300000001</v>
      </c>
      <c r="N1578" s="46">
        <v>5545696.3300000001</v>
      </c>
      <c r="O1578" s="46">
        <v>389303.67</v>
      </c>
      <c r="P1578" s="78">
        <f t="shared" si="50"/>
        <v>0.93440544734625108</v>
      </c>
      <c r="Q1578" s="61"/>
      <c r="R1578" s="61"/>
      <c r="S1578" s="62"/>
      <c r="T1578" s="62"/>
      <c r="U1578" s="62"/>
      <c r="V1578" s="62"/>
      <c r="W1578" s="62"/>
      <c r="X1578" s="63"/>
    </row>
    <row r="1579" spans="1:24" ht="14.4" x14ac:dyDescent="0.2">
      <c r="A1579" s="47" t="s">
        <v>718</v>
      </c>
      <c r="B1579" s="47" t="s">
        <v>719</v>
      </c>
      <c r="C1579" s="74" t="str">
        <f t="shared" si="49"/>
        <v>21375806 CENTRO DE PRODUCCÓN ARTÍSTICA Y CULTURAL</v>
      </c>
      <c r="D1579" s="47" t="s">
        <v>689</v>
      </c>
      <c r="E1579" s="47" t="s">
        <v>338</v>
      </c>
      <c r="F1579" s="47" t="s">
        <v>339</v>
      </c>
      <c r="G1579" s="46">
        <v>3000000</v>
      </c>
      <c r="H1579" s="46">
        <v>4435000</v>
      </c>
      <c r="I1579" s="46">
        <v>4435000</v>
      </c>
      <c r="J1579" s="46">
        <v>0</v>
      </c>
      <c r="K1579" s="46">
        <v>0</v>
      </c>
      <c r="L1579" s="46">
        <v>0</v>
      </c>
      <c r="M1579" s="46">
        <v>4297973.53</v>
      </c>
      <c r="N1579" s="46">
        <v>4297973.53</v>
      </c>
      <c r="O1579" s="46">
        <v>137026.47</v>
      </c>
      <c r="P1579" s="78">
        <f t="shared" si="50"/>
        <v>0.96910338895152204</v>
      </c>
      <c r="Q1579" s="61"/>
      <c r="R1579" s="61"/>
      <c r="S1579" s="62"/>
      <c r="T1579" s="62"/>
      <c r="U1579" s="62"/>
      <c r="V1579" s="62"/>
      <c r="W1579" s="62"/>
      <c r="X1579" s="63"/>
    </row>
    <row r="1580" spans="1:24" ht="14.4" x14ac:dyDescent="0.2">
      <c r="A1580" s="47" t="s">
        <v>718</v>
      </c>
      <c r="B1580" s="47" t="s">
        <v>719</v>
      </c>
      <c r="C1580" s="74" t="str">
        <f t="shared" si="49"/>
        <v>21375806 CENTRO DE PRODUCCÓN ARTÍSTICA Y CULTURAL</v>
      </c>
      <c r="D1580" s="47" t="s">
        <v>689</v>
      </c>
      <c r="E1580" s="47" t="s">
        <v>340</v>
      </c>
      <c r="F1580" s="47" t="s">
        <v>341</v>
      </c>
      <c r="G1580" s="46">
        <v>2500000</v>
      </c>
      <c r="H1580" s="46">
        <v>4000000</v>
      </c>
      <c r="I1580" s="46">
        <v>4000000</v>
      </c>
      <c r="J1580" s="46">
        <v>0</v>
      </c>
      <c r="K1580" s="46">
        <v>0</v>
      </c>
      <c r="L1580" s="46">
        <v>0</v>
      </c>
      <c r="M1580" s="46">
        <v>3955000</v>
      </c>
      <c r="N1580" s="46">
        <v>3955000</v>
      </c>
      <c r="O1580" s="46">
        <v>45000</v>
      </c>
      <c r="P1580" s="78">
        <f t="shared" si="50"/>
        <v>0.98875000000000002</v>
      </c>
      <c r="Q1580" s="61"/>
      <c r="R1580" s="61"/>
      <c r="S1580" s="62"/>
      <c r="T1580" s="62"/>
      <c r="U1580" s="62"/>
      <c r="V1580" s="62"/>
      <c r="W1580" s="62"/>
      <c r="X1580" s="63"/>
    </row>
    <row r="1581" spans="1:24" ht="14.4" x14ac:dyDescent="0.2">
      <c r="A1581" s="47" t="s">
        <v>718</v>
      </c>
      <c r="B1581" s="47" t="s">
        <v>719</v>
      </c>
      <c r="C1581" s="74" t="str">
        <f t="shared" si="49"/>
        <v>21375806 CENTRO DE PRODUCCÓN ARTÍSTICA Y CULTURAL</v>
      </c>
      <c r="D1581" s="47" t="s">
        <v>689</v>
      </c>
      <c r="E1581" s="47" t="s">
        <v>346</v>
      </c>
      <c r="F1581" s="47" t="s">
        <v>347</v>
      </c>
      <c r="G1581" s="46">
        <v>500000</v>
      </c>
      <c r="H1581" s="46">
        <v>435000</v>
      </c>
      <c r="I1581" s="46">
        <v>435000</v>
      </c>
      <c r="J1581" s="46">
        <v>0</v>
      </c>
      <c r="K1581" s="46">
        <v>0</v>
      </c>
      <c r="L1581" s="46">
        <v>0</v>
      </c>
      <c r="M1581" s="46">
        <v>342973.53</v>
      </c>
      <c r="N1581" s="46">
        <v>342973.53</v>
      </c>
      <c r="O1581" s="46">
        <v>92026.47</v>
      </c>
      <c r="P1581" s="78">
        <f t="shared" si="50"/>
        <v>0.78844489655172423</v>
      </c>
      <c r="Q1581" s="61"/>
      <c r="R1581" s="61"/>
      <c r="S1581" s="62"/>
      <c r="T1581" s="62"/>
      <c r="U1581" s="62"/>
      <c r="V1581" s="62"/>
      <c r="W1581" s="62"/>
      <c r="X1581" s="63"/>
    </row>
    <row r="1582" spans="1:24" ht="14.4" x14ac:dyDescent="0.2">
      <c r="A1582" s="47" t="s">
        <v>718</v>
      </c>
      <c r="B1582" s="47" t="s">
        <v>719</v>
      </c>
      <c r="C1582" s="74" t="str">
        <f t="shared" si="49"/>
        <v>21375806 CENTRO DE PRODUCCÓN ARTÍSTICA Y CULTURAL</v>
      </c>
      <c r="D1582" s="47" t="s">
        <v>689</v>
      </c>
      <c r="E1582" s="47" t="s">
        <v>364</v>
      </c>
      <c r="F1582" s="47" t="s">
        <v>365</v>
      </c>
      <c r="G1582" s="46">
        <v>2935000</v>
      </c>
      <c r="H1582" s="46">
        <v>1500000</v>
      </c>
      <c r="I1582" s="46">
        <v>1500000</v>
      </c>
      <c r="J1582" s="46">
        <v>0</v>
      </c>
      <c r="K1582" s="46">
        <v>0</v>
      </c>
      <c r="L1582" s="46">
        <v>0</v>
      </c>
      <c r="M1582" s="46">
        <v>1247722.8</v>
      </c>
      <c r="N1582" s="46">
        <v>1247722.8</v>
      </c>
      <c r="O1582" s="46">
        <v>252277.2</v>
      </c>
      <c r="P1582" s="78">
        <f t="shared" si="50"/>
        <v>0.83181519999999998</v>
      </c>
      <c r="Q1582" s="61"/>
      <c r="R1582" s="61"/>
      <c r="S1582" s="62"/>
      <c r="T1582" s="62"/>
      <c r="U1582" s="62"/>
      <c r="V1582" s="62"/>
      <c r="W1582" s="62"/>
      <c r="X1582" s="63"/>
    </row>
    <row r="1583" spans="1:24" ht="14.4" x14ac:dyDescent="0.2">
      <c r="A1583" s="47" t="s">
        <v>718</v>
      </c>
      <c r="B1583" s="47" t="s">
        <v>719</v>
      </c>
      <c r="C1583" s="86" t="str">
        <f t="shared" si="49"/>
        <v>21375806 CENTRO DE PRODUCCÓN ARTÍSTICA Y CULTURAL</v>
      </c>
      <c r="D1583" s="47" t="s">
        <v>689</v>
      </c>
      <c r="E1583" s="47" t="s">
        <v>368</v>
      </c>
      <c r="F1583" s="47" t="s">
        <v>369</v>
      </c>
      <c r="G1583" s="46">
        <v>2935000</v>
      </c>
      <c r="H1583" s="46">
        <v>1500000</v>
      </c>
      <c r="I1583" s="46">
        <v>1500000</v>
      </c>
      <c r="J1583" s="46">
        <v>0</v>
      </c>
      <c r="K1583" s="46">
        <v>0</v>
      </c>
      <c r="L1583" s="46">
        <v>0</v>
      </c>
      <c r="M1583" s="46">
        <v>1247722.8</v>
      </c>
      <c r="N1583" s="46">
        <v>1247722.8</v>
      </c>
      <c r="O1583" s="46">
        <v>252277.2</v>
      </c>
      <c r="P1583" s="87">
        <f t="shared" si="50"/>
        <v>0.83181519999999998</v>
      </c>
      <c r="Q1583" s="61"/>
      <c r="R1583" s="61"/>
      <c r="S1583" s="62"/>
      <c r="T1583" s="62"/>
      <c r="U1583" s="62"/>
      <c r="V1583" s="62"/>
      <c r="W1583" s="62"/>
      <c r="X1583" s="63"/>
    </row>
    <row r="1584" spans="1:24" ht="14.4" x14ac:dyDescent="0.2">
      <c r="A1584" s="100" t="s">
        <v>720</v>
      </c>
      <c r="B1584" s="100" t="s">
        <v>721</v>
      </c>
      <c r="C1584" s="98" t="str">
        <f t="shared" si="49"/>
        <v>21375900 DIRECCIÓN GENERAL DE ARCHIVO NACIONAL</v>
      </c>
      <c r="D1584" s="100" t="s">
        <v>685</v>
      </c>
      <c r="E1584" s="100" t="s">
        <v>686</v>
      </c>
      <c r="F1584" s="100" t="s">
        <v>686</v>
      </c>
      <c r="G1584" s="101">
        <v>3693727679</v>
      </c>
      <c r="H1584" s="101">
        <v>3775496934</v>
      </c>
      <c r="I1584" s="46">
        <v>3775496934</v>
      </c>
      <c r="J1584" s="46">
        <v>0</v>
      </c>
      <c r="K1584" s="46">
        <v>0</v>
      </c>
      <c r="L1584" s="46">
        <v>0</v>
      </c>
      <c r="M1584" s="101">
        <v>3574573846.98</v>
      </c>
      <c r="N1584" s="101">
        <v>3463022912.5500002</v>
      </c>
      <c r="O1584" s="101">
        <v>200923087.02000001</v>
      </c>
      <c r="P1584" s="94">
        <f t="shared" si="50"/>
        <v>0.94678234665995886</v>
      </c>
      <c r="Q1584" s="61"/>
      <c r="R1584" s="61"/>
      <c r="S1584" s="62"/>
      <c r="T1584" s="62"/>
      <c r="U1584" s="62"/>
      <c r="V1584" s="62"/>
      <c r="W1584" s="62"/>
      <c r="X1584" s="63"/>
    </row>
    <row r="1585" spans="1:24" ht="14.4" x14ac:dyDescent="0.2">
      <c r="A1585" s="47" t="s">
        <v>720</v>
      </c>
      <c r="B1585" s="47" t="s">
        <v>721</v>
      </c>
      <c r="C1585" s="91" t="str">
        <f t="shared" si="49"/>
        <v>21375900 DIRECCIÓN GENERAL DE ARCHIVO NACIONAL</v>
      </c>
      <c r="D1585" s="47" t="s">
        <v>685</v>
      </c>
      <c r="E1585" s="47" t="s">
        <v>10</v>
      </c>
      <c r="F1585" s="47" t="s">
        <v>11</v>
      </c>
      <c r="G1585" s="46">
        <v>2155524741</v>
      </c>
      <c r="H1585" s="46">
        <v>2112635369</v>
      </c>
      <c r="I1585" s="46">
        <v>2112635369</v>
      </c>
      <c r="J1585" s="46">
        <v>0</v>
      </c>
      <c r="K1585" s="46">
        <v>0</v>
      </c>
      <c r="L1585" s="46">
        <v>0</v>
      </c>
      <c r="M1585" s="46">
        <v>1965064239.6300001</v>
      </c>
      <c r="N1585" s="46">
        <v>1931455232.77</v>
      </c>
      <c r="O1585" s="46">
        <v>147571129.37</v>
      </c>
      <c r="P1585" s="92">
        <f t="shared" si="50"/>
        <v>0.93014832018084992</v>
      </c>
      <c r="Q1585" s="61"/>
      <c r="R1585" s="61"/>
      <c r="S1585" s="62"/>
      <c r="T1585" s="62"/>
      <c r="U1585" s="62"/>
      <c r="V1585" s="62"/>
      <c r="W1585" s="62"/>
      <c r="X1585" s="63"/>
    </row>
    <row r="1586" spans="1:24" ht="14.4" x14ac:dyDescent="0.2">
      <c r="A1586" s="47" t="s">
        <v>720</v>
      </c>
      <c r="B1586" s="47" t="s">
        <v>721</v>
      </c>
      <c r="C1586" s="74" t="str">
        <f t="shared" si="49"/>
        <v>21375900 DIRECCIÓN GENERAL DE ARCHIVO NACIONAL</v>
      </c>
      <c r="D1586" s="47" t="s">
        <v>685</v>
      </c>
      <c r="E1586" s="47" t="s">
        <v>12</v>
      </c>
      <c r="F1586" s="47" t="s">
        <v>13</v>
      </c>
      <c r="G1586" s="46">
        <v>996099952</v>
      </c>
      <c r="H1586" s="46">
        <v>1063149828</v>
      </c>
      <c r="I1586" s="46">
        <v>1063149828</v>
      </c>
      <c r="J1586" s="46">
        <v>0</v>
      </c>
      <c r="K1586" s="46">
        <v>0</v>
      </c>
      <c r="L1586" s="46">
        <v>0</v>
      </c>
      <c r="M1586" s="46">
        <v>979171314.48000002</v>
      </c>
      <c r="N1586" s="46">
        <v>968896290.27999997</v>
      </c>
      <c r="O1586" s="46">
        <v>83978513.519999996</v>
      </c>
      <c r="P1586" s="78">
        <f t="shared" si="50"/>
        <v>0.92100970972456386</v>
      </c>
      <c r="Q1586" s="61"/>
      <c r="R1586" s="61"/>
      <c r="S1586" s="62"/>
      <c r="T1586" s="62"/>
      <c r="U1586" s="62"/>
      <c r="V1586" s="62"/>
      <c r="W1586" s="62"/>
      <c r="X1586" s="63"/>
    </row>
    <row r="1587" spans="1:24" ht="14.4" x14ac:dyDescent="0.2">
      <c r="A1587" s="47" t="s">
        <v>720</v>
      </c>
      <c r="B1587" s="47" t="s">
        <v>721</v>
      </c>
      <c r="C1587" s="74" t="str">
        <f t="shared" si="49"/>
        <v>21375900 DIRECCIÓN GENERAL DE ARCHIVO NACIONAL</v>
      </c>
      <c r="D1587" s="47" t="s">
        <v>685</v>
      </c>
      <c r="E1587" s="47" t="s">
        <v>14</v>
      </c>
      <c r="F1587" s="47" t="s">
        <v>15</v>
      </c>
      <c r="G1587" s="46">
        <v>996099952</v>
      </c>
      <c r="H1587" s="46">
        <v>1063149828</v>
      </c>
      <c r="I1587" s="46">
        <v>1063149828</v>
      </c>
      <c r="J1587" s="46">
        <v>0</v>
      </c>
      <c r="K1587" s="46">
        <v>0</v>
      </c>
      <c r="L1587" s="46">
        <v>0</v>
      </c>
      <c r="M1587" s="46">
        <v>979171314.48000002</v>
      </c>
      <c r="N1587" s="46">
        <v>968896290.27999997</v>
      </c>
      <c r="O1587" s="46">
        <v>83978513.519999996</v>
      </c>
      <c r="P1587" s="78">
        <f t="shared" si="50"/>
        <v>0.92100970972456386</v>
      </c>
      <c r="Q1587" s="61"/>
      <c r="R1587" s="61"/>
      <c r="S1587" s="62"/>
      <c r="T1587" s="62"/>
      <c r="U1587" s="62"/>
      <c r="V1587" s="62"/>
      <c r="W1587" s="62"/>
      <c r="X1587" s="63"/>
    </row>
    <row r="1588" spans="1:24" ht="14.4" x14ac:dyDescent="0.2">
      <c r="A1588" s="47" t="s">
        <v>720</v>
      </c>
      <c r="B1588" s="47" t="s">
        <v>721</v>
      </c>
      <c r="C1588" s="74" t="str">
        <f t="shared" si="49"/>
        <v>21375900 DIRECCIÓN GENERAL DE ARCHIVO NACIONAL</v>
      </c>
      <c r="D1588" s="47" t="s">
        <v>685</v>
      </c>
      <c r="E1588" s="47" t="s">
        <v>20</v>
      </c>
      <c r="F1588" s="47" t="s">
        <v>21</v>
      </c>
      <c r="G1588" s="46">
        <v>11200000</v>
      </c>
      <c r="H1588" s="46">
        <v>11200000</v>
      </c>
      <c r="I1588" s="46">
        <v>11200000</v>
      </c>
      <c r="J1588" s="46">
        <v>0</v>
      </c>
      <c r="K1588" s="46">
        <v>0</v>
      </c>
      <c r="L1588" s="46">
        <v>0</v>
      </c>
      <c r="M1588" s="46">
        <v>11174848.25</v>
      </c>
      <c r="N1588" s="46">
        <v>10567139.59</v>
      </c>
      <c r="O1588" s="46">
        <v>25151.75</v>
      </c>
      <c r="P1588" s="78">
        <f t="shared" si="50"/>
        <v>0.9977543080357143</v>
      </c>
      <c r="Q1588" s="61"/>
      <c r="R1588" s="61"/>
      <c r="S1588" s="62"/>
      <c r="T1588" s="62"/>
      <c r="U1588" s="62"/>
      <c r="V1588" s="62"/>
      <c r="W1588" s="62"/>
      <c r="X1588" s="63"/>
    </row>
    <row r="1589" spans="1:24" ht="14.4" x14ac:dyDescent="0.2">
      <c r="A1589" s="47" t="s">
        <v>720</v>
      </c>
      <c r="B1589" s="47" t="s">
        <v>721</v>
      </c>
      <c r="C1589" s="74" t="str">
        <f t="shared" si="49"/>
        <v>21375900 DIRECCIÓN GENERAL DE ARCHIVO NACIONAL</v>
      </c>
      <c r="D1589" s="47" t="s">
        <v>685</v>
      </c>
      <c r="E1589" s="47" t="s">
        <v>22</v>
      </c>
      <c r="F1589" s="47" t="s">
        <v>23</v>
      </c>
      <c r="G1589" s="46">
        <v>10100000</v>
      </c>
      <c r="H1589" s="46">
        <v>11200000</v>
      </c>
      <c r="I1589" s="46">
        <v>11200000</v>
      </c>
      <c r="J1589" s="46">
        <v>0</v>
      </c>
      <c r="K1589" s="46">
        <v>0</v>
      </c>
      <c r="L1589" s="46">
        <v>0</v>
      </c>
      <c r="M1589" s="46">
        <v>11174848.25</v>
      </c>
      <c r="N1589" s="46">
        <v>10567139.59</v>
      </c>
      <c r="O1589" s="46">
        <v>25151.75</v>
      </c>
      <c r="P1589" s="78">
        <f t="shared" si="50"/>
        <v>0.9977543080357143</v>
      </c>
      <c r="Q1589" s="61"/>
      <c r="R1589" s="61"/>
      <c r="S1589" s="62"/>
      <c r="T1589" s="62"/>
      <c r="U1589" s="62"/>
      <c r="V1589" s="62"/>
      <c r="W1589" s="62"/>
      <c r="X1589" s="63"/>
    </row>
    <row r="1590" spans="1:24" ht="14.4" x14ac:dyDescent="0.2">
      <c r="A1590" s="47" t="s">
        <v>720</v>
      </c>
      <c r="B1590" s="47" t="s">
        <v>721</v>
      </c>
      <c r="C1590" s="74" t="str">
        <f t="shared" si="49"/>
        <v>21375900 DIRECCIÓN GENERAL DE ARCHIVO NACIONAL</v>
      </c>
      <c r="D1590" s="47" t="s">
        <v>685</v>
      </c>
      <c r="E1590" s="47" t="s">
        <v>24</v>
      </c>
      <c r="F1590" s="47" t="s">
        <v>25</v>
      </c>
      <c r="G1590" s="46">
        <v>1100000</v>
      </c>
      <c r="H1590" s="46">
        <v>0</v>
      </c>
      <c r="I1590" s="46">
        <v>0</v>
      </c>
      <c r="J1590" s="46">
        <v>0</v>
      </c>
      <c r="K1590" s="46">
        <v>0</v>
      </c>
      <c r="L1590" s="46">
        <v>0</v>
      </c>
      <c r="M1590" s="46">
        <v>0</v>
      </c>
      <c r="N1590" s="46">
        <v>0</v>
      </c>
      <c r="O1590" s="46">
        <v>0</v>
      </c>
      <c r="P1590" s="78">
        <f t="shared" si="50"/>
        <v>0</v>
      </c>
      <c r="Q1590" s="61"/>
      <c r="R1590" s="61"/>
      <c r="S1590" s="62"/>
      <c r="T1590" s="62"/>
      <c r="U1590" s="62"/>
      <c r="V1590" s="62"/>
      <c r="W1590" s="62"/>
      <c r="X1590" s="63"/>
    </row>
    <row r="1591" spans="1:24" ht="14.4" x14ac:dyDescent="0.2">
      <c r="A1591" s="47" t="s">
        <v>720</v>
      </c>
      <c r="B1591" s="47" t="s">
        <v>721</v>
      </c>
      <c r="C1591" s="74" t="str">
        <f t="shared" si="49"/>
        <v>21375900 DIRECCIÓN GENERAL DE ARCHIVO NACIONAL</v>
      </c>
      <c r="D1591" s="47" t="s">
        <v>685</v>
      </c>
      <c r="E1591" s="47" t="s">
        <v>26</v>
      </c>
      <c r="F1591" s="47" t="s">
        <v>27</v>
      </c>
      <c r="G1591" s="46">
        <v>798570165</v>
      </c>
      <c r="H1591" s="46">
        <v>690363700</v>
      </c>
      <c r="I1591" s="46">
        <v>690363700</v>
      </c>
      <c r="J1591" s="46">
        <v>0</v>
      </c>
      <c r="K1591" s="46">
        <v>0</v>
      </c>
      <c r="L1591" s="46">
        <v>0</v>
      </c>
      <c r="M1591" s="46">
        <v>649929443.76999998</v>
      </c>
      <c r="N1591" s="46">
        <v>649929443.76999998</v>
      </c>
      <c r="O1591" s="46">
        <v>40434256.229999997</v>
      </c>
      <c r="P1591" s="78">
        <f t="shared" si="50"/>
        <v>0.94143050072012768</v>
      </c>
      <c r="Q1591" s="61"/>
      <c r="R1591" s="61"/>
      <c r="S1591" s="62"/>
      <c r="T1591" s="62"/>
      <c r="U1591" s="62"/>
      <c r="V1591" s="62"/>
      <c r="W1591" s="62"/>
      <c r="X1591" s="63"/>
    </row>
    <row r="1592" spans="1:24" ht="14.4" x14ac:dyDescent="0.2">
      <c r="A1592" s="47" t="s">
        <v>720</v>
      </c>
      <c r="B1592" s="47" t="s">
        <v>721</v>
      </c>
      <c r="C1592" s="74" t="str">
        <f t="shared" si="49"/>
        <v>21375900 DIRECCIÓN GENERAL DE ARCHIVO NACIONAL</v>
      </c>
      <c r="D1592" s="47" t="s">
        <v>685</v>
      </c>
      <c r="E1592" s="47" t="s">
        <v>28</v>
      </c>
      <c r="F1592" s="47" t="s">
        <v>29</v>
      </c>
      <c r="G1592" s="46">
        <v>237700000</v>
      </c>
      <c r="H1592" s="46">
        <v>192539601</v>
      </c>
      <c r="I1592" s="46">
        <v>192539601</v>
      </c>
      <c r="J1592" s="46">
        <v>0</v>
      </c>
      <c r="K1592" s="46">
        <v>0</v>
      </c>
      <c r="L1592" s="46">
        <v>0</v>
      </c>
      <c r="M1592" s="46">
        <v>180162843.53</v>
      </c>
      <c r="N1592" s="46">
        <v>180162843.53</v>
      </c>
      <c r="O1592" s="46">
        <v>12376757.470000001</v>
      </c>
      <c r="P1592" s="78">
        <f t="shared" si="50"/>
        <v>0.93571837998147722</v>
      </c>
      <c r="Q1592" s="61"/>
      <c r="R1592" s="61"/>
      <c r="S1592" s="62"/>
      <c r="T1592" s="62"/>
      <c r="U1592" s="62"/>
      <c r="V1592" s="62"/>
      <c r="W1592" s="62"/>
      <c r="X1592" s="63"/>
    </row>
    <row r="1593" spans="1:24" ht="14.4" x14ac:dyDescent="0.2">
      <c r="A1593" s="47" t="s">
        <v>720</v>
      </c>
      <c r="B1593" s="47" t="s">
        <v>721</v>
      </c>
      <c r="C1593" s="74" t="str">
        <f t="shared" si="49"/>
        <v>21375900 DIRECCIÓN GENERAL DE ARCHIVO NACIONAL</v>
      </c>
      <c r="D1593" s="47" t="s">
        <v>685</v>
      </c>
      <c r="E1593" s="47" t="s">
        <v>30</v>
      </c>
      <c r="F1593" s="47" t="s">
        <v>31</v>
      </c>
      <c r="G1593" s="46">
        <v>241636162</v>
      </c>
      <c r="H1593" s="46">
        <v>199239426</v>
      </c>
      <c r="I1593" s="46">
        <v>199239426</v>
      </c>
      <c r="J1593" s="46">
        <v>0</v>
      </c>
      <c r="K1593" s="46">
        <v>0</v>
      </c>
      <c r="L1593" s="46">
        <v>0</v>
      </c>
      <c r="M1593" s="46">
        <v>188001886.18000001</v>
      </c>
      <c r="N1593" s="46">
        <v>188001886.18000001</v>
      </c>
      <c r="O1593" s="46">
        <v>11237539.82</v>
      </c>
      <c r="P1593" s="78">
        <f t="shared" si="50"/>
        <v>0.94359781070640114</v>
      </c>
      <c r="Q1593" s="61"/>
      <c r="R1593" s="61"/>
      <c r="S1593" s="62"/>
      <c r="T1593" s="62"/>
      <c r="U1593" s="62"/>
      <c r="V1593" s="62"/>
      <c r="W1593" s="62"/>
      <c r="X1593" s="63"/>
    </row>
    <row r="1594" spans="1:24" ht="14.4" x14ac:dyDescent="0.2">
      <c r="A1594" s="47" t="s">
        <v>720</v>
      </c>
      <c r="B1594" s="47" t="s">
        <v>721</v>
      </c>
      <c r="C1594" s="74" t="str">
        <f t="shared" si="49"/>
        <v>21375900 DIRECCIÓN GENERAL DE ARCHIVO NACIONAL</v>
      </c>
      <c r="D1594" s="47" t="s">
        <v>685</v>
      </c>
      <c r="E1594" s="47" t="s">
        <v>32</v>
      </c>
      <c r="F1594" s="47" t="s">
        <v>33</v>
      </c>
      <c r="G1594" s="46">
        <v>139011991</v>
      </c>
      <c r="H1594" s="46">
        <v>137134763</v>
      </c>
      <c r="I1594" s="46">
        <v>137134763</v>
      </c>
      <c r="J1594" s="46">
        <v>0</v>
      </c>
      <c r="K1594" s="46">
        <v>0</v>
      </c>
      <c r="L1594" s="46">
        <v>0</v>
      </c>
      <c r="M1594" s="46">
        <v>126392057.98999999</v>
      </c>
      <c r="N1594" s="46">
        <v>126392057.98999999</v>
      </c>
      <c r="O1594" s="46">
        <v>10742705.01</v>
      </c>
      <c r="P1594" s="78">
        <f t="shared" si="50"/>
        <v>0.92166315254433329</v>
      </c>
      <c r="Q1594" s="61"/>
      <c r="R1594" s="61"/>
      <c r="S1594" s="62"/>
      <c r="T1594" s="62"/>
      <c r="U1594" s="62"/>
      <c r="V1594" s="62"/>
      <c r="W1594" s="62"/>
      <c r="X1594" s="63"/>
    </row>
    <row r="1595" spans="1:24" ht="14.4" x14ac:dyDescent="0.2">
      <c r="A1595" s="47" t="s">
        <v>720</v>
      </c>
      <c r="B1595" s="47" t="s">
        <v>721</v>
      </c>
      <c r="C1595" s="74" t="str">
        <f t="shared" si="49"/>
        <v>21375900 DIRECCIÓN GENERAL DE ARCHIVO NACIONAL</v>
      </c>
      <c r="D1595" s="47" t="s">
        <v>685</v>
      </c>
      <c r="E1595" s="47" t="s">
        <v>34</v>
      </c>
      <c r="F1595" s="47" t="s">
        <v>35</v>
      </c>
      <c r="G1595" s="46">
        <v>116422012</v>
      </c>
      <c r="H1595" s="46">
        <v>106972512</v>
      </c>
      <c r="I1595" s="46">
        <v>106972512</v>
      </c>
      <c r="J1595" s="46">
        <v>0</v>
      </c>
      <c r="K1595" s="46">
        <v>0</v>
      </c>
      <c r="L1595" s="46">
        <v>0</v>
      </c>
      <c r="M1595" s="46">
        <v>106972511.68000001</v>
      </c>
      <c r="N1595" s="46">
        <v>106972511.68000001</v>
      </c>
      <c r="O1595" s="46">
        <v>0.32</v>
      </c>
      <c r="P1595" s="78">
        <f t="shared" si="50"/>
        <v>0.99999999700857733</v>
      </c>
      <c r="Q1595" s="61"/>
      <c r="R1595" s="61"/>
      <c r="S1595" s="62"/>
      <c r="T1595" s="62"/>
      <c r="U1595" s="62"/>
      <c r="V1595" s="62"/>
      <c r="W1595" s="62"/>
      <c r="X1595" s="63"/>
    </row>
    <row r="1596" spans="1:24" ht="14.4" x14ac:dyDescent="0.2">
      <c r="A1596" s="47" t="s">
        <v>720</v>
      </c>
      <c r="B1596" s="47" t="s">
        <v>721</v>
      </c>
      <c r="C1596" s="74" t="str">
        <f t="shared" si="49"/>
        <v>21375900 DIRECCIÓN GENERAL DE ARCHIVO NACIONAL</v>
      </c>
      <c r="D1596" s="47" t="s">
        <v>685</v>
      </c>
      <c r="E1596" s="47" t="s">
        <v>36</v>
      </c>
      <c r="F1596" s="47" t="s">
        <v>37</v>
      </c>
      <c r="G1596" s="46">
        <v>63800000</v>
      </c>
      <c r="H1596" s="46">
        <v>54477398</v>
      </c>
      <c r="I1596" s="46">
        <v>54477398</v>
      </c>
      <c r="J1596" s="46">
        <v>0</v>
      </c>
      <c r="K1596" s="46">
        <v>0</v>
      </c>
      <c r="L1596" s="46">
        <v>0</v>
      </c>
      <c r="M1596" s="46">
        <v>48400144.390000001</v>
      </c>
      <c r="N1596" s="46">
        <v>48400144.390000001</v>
      </c>
      <c r="O1596" s="46">
        <v>6077253.6100000003</v>
      </c>
      <c r="P1596" s="78">
        <f t="shared" si="50"/>
        <v>0.88844449564202754</v>
      </c>
      <c r="Q1596" s="61"/>
      <c r="R1596" s="61"/>
      <c r="S1596" s="62"/>
      <c r="T1596" s="62"/>
      <c r="U1596" s="62"/>
      <c r="V1596" s="62"/>
      <c r="W1596" s="62"/>
      <c r="X1596" s="63"/>
    </row>
    <row r="1597" spans="1:24" ht="14.4" x14ac:dyDescent="0.2">
      <c r="A1597" s="47" t="s">
        <v>720</v>
      </c>
      <c r="B1597" s="47" t="s">
        <v>721</v>
      </c>
      <c r="C1597" s="74" t="str">
        <f t="shared" si="49"/>
        <v>21375900 DIRECCIÓN GENERAL DE ARCHIVO NACIONAL</v>
      </c>
      <c r="D1597" s="47" t="s">
        <v>685</v>
      </c>
      <c r="E1597" s="47" t="s">
        <v>38</v>
      </c>
      <c r="F1597" s="47" t="s">
        <v>39</v>
      </c>
      <c r="G1597" s="46">
        <v>162411418</v>
      </c>
      <c r="H1597" s="46">
        <v>160214182</v>
      </c>
      <c r="I1597" s="46">
        <v>160214182</v>
      </c>
      <c r="J1597" s="46">
        <v>0</v>
      </c>
      <c r="K1597" s="46">
        <v>0</v>
      </c>
      <c r="L1597" s="46">
        <v>0</v>
      </c>
      <c r="M1597" s="46">
        <v>148549721</v>
      </c>
      <c r="N1597" s="46">
        <v>137284497</v>
      </c>
      <c r="O1597" s="46">
        <v>11664461</v>
      </c>
      <c r="P1597" s="78">
        <f t="shared" si="50"/>
        <v>0.92719457881699885</v>
      </c>
      <c r="Q1597" s="61"/>
      <c r="R1597" s="61"/>
      <c r="S1597" s="62"/>
      <c r="T1597" s="62"/>
      <c r="U1597" s="62"/>
      <c r="V1597" s="62"/>
      <c r="W1597" s="62"/>
      <c r="X1597" s="63"/>
    </row>
    <row r="1598" spans="1:24" ht="14.4" x14ac:dyDescent="0.2">
      <c r="A1598" s="47" t="s">
        <v>720</v>
      </c>
      <c r="B1598" s="47" t="s">
        <v>721</v>
      </c>
      <c r="C1598" s="74" t="str">
        <f t="shared" si="49"/>
        <v>21375900 DIRECCIÓN GENERAL DE ARCHIVO NACIONAL</v>
      </c>
      <c r="D1598" s="47" t="s">
        <v>685</v>
      </c>
      <c r="E1598" s="47" t="s">
        <v>59</v>
      </c>
      <c r="F1598" s="47" t="s">
        <v>41</v>
      </c>
      <c r="G1598" s="46">
        <v>154082627</v>
      </c>
      <c r="H1598" s="46">
        <v>151998070</v>
      </c>
      <c r="I1598" s="46">
        <v>151998070</v>
      </c>
      <c r="J1598" s="46">
        <v>0</v>
      </c>
      <c r="K1598" s="46">
        <v>0</v>
      </c>
      <c r="L1598" s="46">
        <v>0</v>
      </c>
      <c r="M1598" s="46">
        <v>140929502</v>
      </c>
      <c r="N1598" s="46">
        <v>130241947</v>
      </c>
      <c r="O1598" s="46">
        <v>11068568</v>
      </c>
      <c r="P1598" s="78">
        <f t="shared" si="50"/>
        <v>0.92717954905611633</v>
      </c>
      <c r="Q1598" s="61"/>
      <c r="R1598" s="61"/>
      <c r="S1598" s="62"/>
      <c r="T1598" s="62"/>
      <c r="U1598" s="62"/>
      <c r="V1598" s="62"/>
      <c r="W1598" s="62"/>
      <c r="X1598" s="63"/>
    </row>
    <row r="1599" spans="1:24" ht="14.4" x14ac:dyDescent="0.2">
      <c r="A1599" s="47" t="s">
        <v>720</v>
      </c>
      <c r="B1599" s="47" t="s">
        <v>721</v>
      </c>
      <c r="C1599" s="74" t="str">
        <f t="shared" si="49"/>
        <v>21375900 DIRECCIÓN GENERAL DE ARCHIVO NACIONAL</v>
      </c>
      <c r="D1599" s="47" t="s">
        <v>685</v>
      </c>
      <c r="E1599" s="47" t="s">
        <v>81</v>
      </c>
      <c r="F1599" s="47" t="s">
        <v>62</v>
      </c>
      <c r="G1599" s="46">
        <v>8328791</v>
      </c>
      <c r="H1599" s="46">
        <v>8216112</v>
      </c>
      <c r="I1599" s="46">
        <v>8216112</v>
      </c>
      <c r="J1599" s="46">
        <v>0</v>
      </c>
      <c r="K1599" s="46">
        <v>0</v>
      </c>
      <c r="L1599" s="46">
        <v>0</v>
      </c>
      <c r="M1599" s="46">
        <v>7620219</v>
      </c>
      <c r="N1599" s="46">
        <v>7042550</v>
      </c>
      <c r="O1599" s="46">
        <v>595893</v>
      </c>
      <c r="P1599" s="78">
        <f t="shared" si="50"/>
        <v>0.92747262938966757</v>
      </c>
      <c r="Q1599" s="61"/>
      <c r="R1599" s="61"/>
      <c r="S1599" s="62"/>
      <c r="T1599" s="62"/>
      <c r="U1599" s="62"/>
      <c r="V1599" s="62"/>
      <c r="W1599" s="62"/>
      <c r="X1599" s="63"/>
    </row>
    <row r="1600" spans="1:24" ht="14.4" x14ac:dyDescent="0.2">
      <c r="A1600" s="47" t="s">
        <v>720</v>
      </c>
      <c r="B1600" s="47" t="s">
        <v>721</v>
      </c>
      <c r="C1600" s="74" t="str">
        <f t="shared" si="49"/>
        <v>21375900 DIRECCIÓN GENERAL DE ARCHIVO NACIONAL</v>
      </c>
      <c r="D1600" s="47" t="s">
        <v>685</v>
      </c>
      <c r="E1600" s="47" t="s">
        <v>83</v>
      </c>
      <c r="F1600" s="47" t="s">
        <v>84</v>
      </c>
      <c r="G1600" s="46">
        <v>187243206</v>
      </c>
      <c r="H1600" s="46">
        <v>187707659</v>
      </c>
      <c r="I1600" s="46">
        <v>187707659</v>
      </c>
      <c r="J1600" s="46">
        <v>0</v>
      </c>
      <c r="K1600" s="46">
        <v>0</v>
      </c>
      <c r="L1600" s="46">
        <v>0</v>
      </c>
      <c r="M1600" s="46">
        <v>176238912.13</v>
      </c>
      <c r="N1600" s="46">
        <v>164777862.13</v>
      </c>
      <c r="O1600" s="46">
        <v>11468746.869999999</v>
      </c>
      <c r="P1600" s="78">
        <f t="shared" si="50"/>
        <v>0.93890101804529991</v>
      </c>
      <c r="Q1600" s="61"/>
      <c r="R1600" s="61"/>
      <c r="S1600" s="62"/>
      <c r="T1600" s="62"/>
      <c r="U1600" s="62"/>
      <c r="V1600" s="62"/>
      <c r="W1600" s="62"/>
      <c r="X1600" s="63"/>
    </row>
    <row r="1601" spans="1:24" ht="14.4" x14ac:dyDescent="0.2">
      <c r="A1601" s="47" t="s">
        <v>720</v>
      </c>
      <c r="B1601" s="47" t="s">
        <v>721</v>
      </c>
      <c r="C1601" s="74" t="str">
        <f t="shared" si="49"/>
        <v>21375900 DIRECCIÓN GENERAL DE ARCHIVO NACIONAL</v>
      </c>
      <c r="D1601" s="47" t="s">
        <v>685</v>
      </c>
      <c r="E1601" s="47" t="s">
        <v>104</v>
      </c>
      <c r="F1601" s="47" t="s">
        <v>86</v>
      </c>
      <c r="G1601" s="46">
        <v>90284090</v>
      </c>
      <c r="H1601" s="46">
        <v>89062652</v>
      </c>
      <c r="I1601" s="46">
        <v>89062652</v>
      </c>
      <c r="J1601" s="46">
        <v>0</v>
      </c>
      <c r="K1601" s="46">
        <v>0</v>
      </c>
      <c r="L1601" s="46">
        <v>0</v>
      </c>
      <c r="M1601" s="46">
        <v>82990631.980000004</v>
      </c>
      <c r="N1601" s="46">
        <v>76728643.980000004</v>
      </c>
      <c r="O1601" s="46">
        <v>6072020.0199999996</v>
      </c>
      <c r="P1601" s="78">
        <f t="shared" si="50"/>
        <v>0.93182304946410088</v>
      </c>
      <c r="Q1601" s="61"/>
      <c r="R1601" s="61"/>
      <c r="S1601" s="62"/>
      <c r="T1601" s="62"/>
      <c r="U1601" s="62"/>
      <c r="V1601" s="62"/>
      <c r="W1601" s="62"/>
      <c r="X1601" s="63"/>
    </row>
    <row r="1602" spans="1:24" ht="14.4" x14ac:dyDescent="0.2">
      <c r="A1602" s="47" t="s">
        <v>720</v>
      </c>
      <c r="B1602" s="47" t="s">
        <v>721</v>
      </c>
      <c r="C1602" s="74" t="str">
        <f t="shared" si="49"/>
        <v>21375900 DIRECCIÓN GENERAL DE ARCHIVO NACIONAL</v>
      </c>
      <c r="D1602" s="47" t="s">
        <v>685</v>
      </c>
      <c r="E1602" s="47" t="s">
        <v>125</v>
      </c>
      <c r="F1602" s="47" t="s">
        <v>107</v>
      </c>
      <c r="G1602" s="46">
        <v>49972744</v>
      </c>
      <c r="H1602" s="46">
        <v>49296671</v>
      </c>
      <c r="I1602" s="46">
        <v>49296671</v>
      </c>
      <c r="J1602" s="46">
        <v>0</v>
      </c>
      <c r="K1602" s="46">
        <v>0</v>
      </c>
      <c r="L1602" s="46">
        <v>0</v>
      </c>
      <c r="M1602" s="46">
        <v>45698540</v>
      </c>
      <c r="N1602" s="46">
        <v>42232494</v>
      </c>
      <c r="O1602" s="46">
        <v>3598131</v>
      </c>
      <c r="P1602" s="78">
        <f t="shared" si="50"/>
        <v>0.92701066974684765</v>
      </c>
      <c r="Q1602" s="61"/>
      <c r="R1602" s="61"/>
      <c r="S1602" s="62"/>
      <c r="T1602" s="62"/>
      <c r="U1602" s="62"/>
      <c r="V1602" s="62"/>
      <c r="W1602" s="62"/>
      <c r="X1602" s="63"/>
    </row>
    <row r="1603" spans="1:24" ht="14.4" x14ac:dyDescent="0.2">
      <c r="A1603" s="47" t="s">
        <v>720</v>
      </c>
      <c r="B1603" s="47" t="s">
        <v>721</v>
      </c>
      <c r="C1603" s="74" t="str">
        <f t="shared" si="49"/>
        <v>21375900 DIRECCIÓN GENERAL DE ARCHIVO NACIONAL</v>
      </c>
      <c r="D1603" s="47" t="s">
        <v>685</v>
      </c>
      <c r="E1603" s="47" t="s">
        <v>146</v>
      </c>
      <c r="F1603" s="47" t="s">
        <v>128</v>
      </c>
      <c r="G1603" s="46">
        <v>24986372</v>
      </c>
      <c r="H1603" s="46">
        <v>24648336</v>
      </c>
      <c r="I1603" s="46">
        <v>24648336</v>
      </c>
      <c r="J1603" s="46">
        <v>0</v>
      </c>
      <c r="K1603" s="46">
        <v>0</v>
      </c>
      <c r="L1603" s="46">
        <v>0</v>
      </c>
      <c r="M1603" s="46">
        <v>22850323</v>
      </c>
      <c r="N1603" s="46">
        <v>21117307</v>
      </c>
      <c r="O1603" s="46">
        <v>1798013</v>
      </c>
      <c r="P1603" s="78">
        <f t="shared" si="50"/>
        <v>0.92705337187873449</v>
      </c>
      <c r="Q1603" s="61"/>
      <c r="R1603" s="61"/>
      <c r="S1603" s="62"/>
      <c r="T1603" s="62"/>
      <c r="U1603" s="62"/>
      <c r="V1603" s="62"/>
      <c r="W1603" s="62"/>
      <c r="X1603" s="63"/>
    </row>
    <row r="1604" spans="1:24" ht="14.4" x14ac:dyDescent="0.2">
      <c r="A1604" s="47" t="s">
        <v>720</v>
      </c>
      <c r="B1604" s="47" t="s">
        <v>721</v>
      </c>
      <c r="C1604" s="74" t="str">
        <f t="shared" si="49"/>
        <v>21375900 DIRECCIÓN GENERAL DE ARCHIVO NACIONAL</v>
      </c>
      <c r="D1604" s="47" t="s">
        <v>685</v>
      </c>
      <c r="E1604" s="47" t="s">
        <v>162</v>
      </c>
      <c r="F1604" s="47" t="s">
        <v>149</v>
      </c>
      <c r="G1604" s="46">
        <v>22000000</v>
      </c>
      <c r="H1604" s="46">
        <v>24700000</v>
      </c>
      <c r="I1604" s="46">
        <v>24700000</v>
      </c>
      <c r="J1604" s="46">
        <v>0</v>
      </c>
      <c r="K1604" s="46">
        <v>0</v>
      </c>
      <c r="L1604" s="46">
        <v>0</v>
      </c>
      <c r="M1604" s="46">
        <v>24699417.149999999</v>
      </c>
      <c r="N1604" s="46">
        <v>24699417.149999999</v>
      </c>
      <c r="O1604" s="46">
        <v>582.85</v>
      </c>
      <c r="P1604" s="78">
        <f t="shared" si="50"/>
        <v>0.99997640283400802</v>
      </c>
      <c r="Q1604" s="61"/>
      <c r="R1604" s="61"/>
      <c r="S1604" s="62"/>
      <c r="T1604" s="62"/>
      <c r="U1604" s="62"/>
      <c r="V1604" s="62"/>
      <c r="W1604" s="62"/>
      <c r="X1604" s="63"/>
    </row>
    <row r="1605" spans="1:24" ht="14.4" x14ac:dyDescent="0.2">
      <c r="A1605" s="47" t="s">
        <v>720</v>
      </c>
      <c r="B1605" s="47" t="s">
        <v>721</v>
      </c>
      <c r="C1605" s="74" t="str">
        <f t="shared" si="49"/>
        <v>21375900 DIRECCIÓN GENERAL DE ARCHIVO NACIONAL</v>
      </c>
      <c r="D1605" s="47" t="s">
        <v>685</v>
      </c>
      <c r="E1605" s="47" t="s">
        <v>166</v>
      </c>
      <c r="F1605" s="47" t="s">
        <v>167</v>
      </c>
      <c r="G1605" s="46">
        <v>817497306</v>
      </c>
      <c r="H1605" s="46">
        <v>890707307</v>
      </c>
      <c r="I1605" s="46">
        <v>890707307</v>
      </c>
      <c r="J1605" s="46">
        <v>0</v>
      </c>
      <c r="K1605" s="46">
        <v>0</v>
      </c>
      <c r="L1605" s="46">
        <v>0</v>
      </c>
      <c r="M1605" s="46">
        <v>875003256.21000004</v>
      </c>
      <c r="N1605" s="46">
        <v>831160253.89999998</v>
      </c>
      <c r="O1605" s="46">
        <v>15704050.789999999</v>
      </c>
      <c r="P1605" s="78">
        <f t="shared" si="50"/>
        <v>0.9823690109348121</v>
      </c>
      <c r="Q1605" s="61"/>
      <c r="R1605" s="61"/>
      <c r="S1605" s="62"/>
      <c r="T1605" s="62"/>
      <c r="U1605" s="62"/>
      <c r="V1605" s="62"/>
      <c r="W1605" s="62"/>
      <c r="X1605" s="63"/>
    </row>
    <row r="1606" spans="1:24" ht="14.4" x14ac:dyDescent="0.2">
      <c r="A1606" s="47" t="s">
        <v>720</v>
      </c>
      <c r="B1606" s="47" t="s">
        <v>721</v>
      </c>
      <c r="C1606" s="74" t="str">
        <f t="shared" ref="C1606:C1669" si="51">+CONCATENATE(A1606," ",B1606)</f>
        <v>21375900 DIRECCIÓN GENERAL DE ARCHIVO NACIONAL</v>
      </c>
      <c r="D1606" s="47" t="s">
        <v>685</v>
      </c>
      <c r="E1606" s="47" t="s">
        <v>180</v>
      </c>
      <c r="F1606" s="47" t="s">
        <v>181</v>
      </c>
      <c r="G1606" s="46">
        <v>106838176</v>
      </c>
      <c r="H1606" s="46">
        <v>104254121</v>
      </c>
      <c r="I1606" s="46">
        <v>104254121</v>
      </c>
      <c r="J1606" s="46">
        <v>0</v>
      </c>
      <c r="K1606" s="46">
        <v>0</v>
      </c>
      <c r="L1606" s="46">
        <v>0</v>
      </c>
      <c r="M1606" s="46">
        <v>100159418.40000001</v>
      </c>
      <c r="N1606" s="46">
        <v>100154401.16</v>
      </c>
      <c r="O1606" s="46">
        <v>4094702.6</v>
      </c>
      <c r="P1606" s="78">
        <f t="shared" ref="P1606:P1669" si="52">+IFERROR(M1606/H1606,0)</f>
        <v>0.96072382980429138</v>
      </c>
      <c r="Q1606" s="61"/>
      <c r="R1606" s="61"/>
      <c r="S1606" s="62"/>
      <c r="T1606" s="62"/>
      <c r="U1606" s="62"/>
      <c r="V1606" s="62"/>
      <c r="W1606" s="62"/>
      <c r="X1606" s="63"/>
    </row>
    <row r="1607" spans="1:24" ht="14.4" x14ac:dyDescent="0.2">
      <c r="A1607" s="47" t="s">
        <v>720</v>
      </c>
      <c r="B1607" s="47" t="s">
        <v>721</v>
      </c>
      <c r="C1607" s="74" t="str">
        <f t="shared" si="51"/>
        <v>21375900 DIRECCIÓN GENERAL DE ARCHIVO NACIONAL</v>
      </c>
      <c r="D1607" s="47" t="s">
        <v>685</v>
      </c>
      <c r="E1607" s="47" t="s">
        <v>182</v>
      </c>
      <c r="F1607" s="47" t="s">
        <v>183</v>
      </c>
      <c r="G1607" s="46">
        <v>10500000</v>
      </c>
      <c r="H1607" s="46">
        <v>11500000</v>
      </c>
      <c r="I1607" s="46">
        <v>11500000</v>
      </c>
      <c r="J1607" s="46">
        <v>0</v>
      </c>
      <c r="K1607" s="46">
        <v>0</v>
      </c>
      <c r="L1607" s="46">
        <v>0</v>
      </c>
      <c r="M1607" s="46">
        <v>11497959</v>
      </c>
      <c r="N1607" s="46">
        <v>11497959</v>
      </c>
      <c r="O1607" s="46">
        <v>2041</v>
      </c>
      <c r="P1607" s="78">
        <f t="shared" si="52"/>
        <v>0.99982252173913044</v>
      </c>
      <c r="Q1607" s="61"/>
      <c r="R1607" s="61"/>
      <c r="S1607" s="62"/>
      <c r="T1607" s="62"/>
      <c r="U1607" s="62"/>
      <c r="V1607" s="62"/>
      <c r="W1607" s="62"/>
      <c r="X1607" s="63"/>
    </row>
    <row r="1608" spans="1:24" ht="14.4" x14ac:dyDescent="0.2">
      <c r="A1608" s="47" t="s">
        <v>720</v>
      </c>
      <c r="B1608" s="47" t="s">
        <v>721</v>
      </c>
      <c r="C1608" s="74" t="str">
        <f t="shared" si="51"/>
        <v>21375900 DIRECCIÓN GENERAL DE ARCHIVO NACIONAL</v>
      </c>
      <c r="D1608" s="47" t="s">
        <v>685</v>
      </c>
      <c r="E1608" s="47" t="s">
        <v>184</v>
      </c>
      <c r="F1608" s="47" t="s">
        <v>185</v>
      </c>
      <c r="G1608" s="46">
        <v>83988176</v>
      </c>
      <c r="H1608" s="46">
        <v>80154121</v>
      </c>
      <c r="I1608" s="46">
        <v>80154121</v>
      </c>
      <c r="J1608" s="46">
        <v>0</v>
      </c>
      <c r="K1608" s="46">
        <v>0</v>
      </c>
      <c r="L1608" s="46">
        <v>0</v>
      </c>
      <c r="M1608" s="46">
        <v>78708035</v>
      </c>
      <c r="N1608" s="46">
        <v>78708035</v>
      </c>
      <c r="O1608" s="46">
        <v>1446086</v>
      </c>
      <c r="P1608" s="78">
        <f t="shared" si="52"/>
        <v>0.98195868182498069</v>
      </c>
      <c r="Q1608" s="61"/>
      <c r="R1608" s="61"/>
      <c r="S1608" s="62"/>
      <c r="T1608" s="62"/>
      <c r="U1608" s="62"/>
      <c r="V1608" s="62"/>
      <c r="W1608" s="62"/>
      <c r="X1608" s="63"/>
    </row>
    <row r="1609" spans="1:24" ht="14.4" x14ac:dyDescent="0.2">
      <c r="A1609" s="47" t="s">
        <v>720</v>
      </c>
      <c r="B1609" s="47" t="s">
        <v>721</v>
      </c>
      <c r="C1609" s="74" t="str">
        <f t="shared" si="51"/>
        <v>21375900 DIRECCIÓN GENERAL DE ARCHIVO NACIONAL</v>
      </c>
      <c r="D1609" s="47" t="s">
        <v>685</v>
      </c>
      <c r="E1609" s="47" t="s">
        <v>186</v>
      </c>
      <c r="F1609" s="47" t="s">
        <v>187</v>
      </c>
      <c r="G1609" s="46">
        <v>150000</v>
      </c>
      <c r="H1609" s="46">
        <v>450000</v>
      </c>
      <c r="I1609" s="46">
        <v>450000</v>
      </c>
      <c r="J1609" s="46">
        <v>0</v>
      </c>
      <c r="K1609" s="46">
        <v>0</v>
      </c>
      <c r="L1609" s="46">
        <v>0</v>
      </c>
      <c r="M1609" s="46">
        <v>383283.76</v>
      </c>
      <c r="N1609" s="46">
        <v>383283.76</v>
      </c>
      <c r="O1609" s="46">
        <v>66716.240000000005</v>
      </c>
      <c r="P1609" s="78">
        <f t="shared" si="52"/>
        <v>0.8517416888888889</v>
      </c>
      <c r="Q1609" s="61"/>
      <c r="R1609" s="61"/>
      <c r="S1609" s="62"/>
      <c r="T1609" s="62"/>
      <c r="U1609" s="62"/>
      <c r="V1609" s="62"/>
      <c r="W1609" s="62"/>
      <c r="X1609" s="63"/>
    </row>
    <row r="1610" spans="1:24" ht="14.4" x14ac:dyDescent="0.2">
      <c r="A1610" s="47" t="s">
        <v>720</v>
      </c>
      <c r="B1610" s="47" t="s">
        <v>721</v>
      </c>
      <c r="C1610" s="74" t="str">
        <f t="shared" si="51"/>
        <v>21375900 DIRECCIÓN GENERAL DE ARCHIVO NACIONAL</v>
      </c>
      <c r="D1610" s="47" t="s">
        <v>685</v>
      </c>
      <c r="E1610" s="47" t="s">
        <v>188</v>
      </c>
      <c r="F1610" s="47" t="s">
        <v>189</v>
      </c>
      <c r="G1610" s="46">
        <v>10500000</v>
      </c>
      <c r="H1610" s="46">
        <v>10500000</v>
      </c>
      <c r="I1610" s="46">
        <v>10500000</v>
      </c>
      <c r="J1610" s="46">
        <v>0</v>
      </c>
      <c r="K1610" s="46">
        <v>0</v>
      </c>
      <c r="L1610" s="46">
        <v>0</v>
      </c>
      <c r="M1610" s="46">
        <v>7955200.6399999997</v>
      </c>
      <c r="N1610" s="46">
        <v>7950183.4000000004</v>
      </c>
      <c r="O1610" s="46">
        <v>2544799.36</v>
      </c>
      <c r="P1610" s="78">
        <f t="shared" si="52"/>
        <v>0.75763815619047614</v>
      </c>
      <c r="Q1610" s="61"/>
      <c r="R1610" s="61"/>
      <c r="S1610" s="62"/>
      <c r="T1610" s="62"/>
      <c r="U1610" s="62"/>
      <c r="V1610" s="62"/>
      <c r="W1610" s="62"/>
      <c r="X1610" s="63"/>
    </row>
    <row r="1611" spans="1:24" ht="14.4" x14ac:dyDescent="0.2">
      <c r="A1611" s="47" t="s">
        <v>720</v>
      </c>
      <c r="B1611" s="47" t="s">
        <v>721</v>
      </c>
      <c r="C1611" s="74" t="str">
        <f t="shared" si="51"/>
        <v>21375900 DIRECCIÓN GENERAL DE ARCHIVO NACIONAL</v>
      </c>
      <c r="D1611" s="47" t="s">
        <v>685</v>
      </c>
      <c r="E1611" s="47" t="s">
        <v>190</v>
      </c>
      <c r="F1611" s="47" t="s">
        <v>191</v>
      </c>
      <c r="G1611" s="46">
        <v>1700000</v>
      </c>
      <c r="H1611" s="46">
        <v>1650000</v>
      </c>
      <c r="I1611" s="46">
        <v>1650000</v>
      </c>
      <c r="J1611" s="46">
        <v>0</v>
      </c>
      <c r="K1611" s="46">
        <v>0</v>
      </c>
      <c r="L1611" s="46">
        <v>0</v>
      </c>
      <c r="M1611" s="46">
        <v>1614940</v>
      </c>
      <c r="N1611" s="46">
        <v>1614940</v>
      </c>
      <c r="O1611" s="46">
        <v>35060</v>
      </c>
      <c r="P1611" s="78">
        <f t="shared" si="52"/>
        <v>0.97875151515151515</v>
      </c>
      <c r="Q1611" s="61"/>
      <c r="R1611" s="61"/>
      <c r="S1611" s="62"/>
      <c r="T1611" s="62"/>
      <c r="U1611" s="62"/>
      <c r="V1611" s="62"/>
      <c r="W1611" s="62"/>
      <c r="X1611" s="63"/>
    </row>
    <row r="1612" spans="1:24" ht="14.4" x14ac:dyDescent="0.2">
      <c r="A1612" s="47" t="s">
        <v>720</v>
      </c>
      <c r="B1612" s="47" t="s">
        <v>721</v>
      </c>
      <c r="C1612" s="74" t="str">
        <f t="shared" si="51"/>
        <v>21375900 DIRECCIÓN GENERAL DE ARCHIVO NACIONAL</v>
      </c>
      <c r="D1612" s="47" t="s">
        <v>685</v>
      </c>
      <c r="E1612" s="47" t="s">
        <v>192</v>
      </c>
      <c r="F1612" s="47" t="s">
        <v>193</v>
      </c>
      <c r="G1612" s="46">
        <v>449979130</v>
      </c>
      <c r="H1612" s="46">
        <v>515223186</v>
      </c>
      <c r="I1612" s="46">
        <v>515223186</v>
      </c>
      <c r="J1612" s="46">
        <v>0</v>
      </c>
      <c r="K1612" s="46">
        <v>0</v>
      </c>
      <c r="L1612" s="46">
        <v>0</v>
      </c>
      <c r="M1612" s="46">
        <v>509770901.06999999</v>
      </c>
      <c r="N1612" s="46">
        <v>477260035.72000003</v>
      </c>
      <c r="O1612" s="46">
        <v>5452284.9299999997</v>
      </c>
      <c r="P1612" s="78">
        <f t="shared" si="52"/>
        <v>0.98941762506394659</v>
      </c>
      <c r="Q1612" s="61"/>
      <c r="R1612" s="61"/>
      <c r="S1612" s="62"/>
      <c r="T1612" s="62"/>
      <c r="U1612" s="62"/>
      <c r="V1612" s="62"/>
      <c r="W1612" s="62"/>
      <c r="X1612" s="63"/>
    </row>
    <row r="1613" spans="1:24" ht="14.4" x14ac:dyDescent="0.2">
      <c r="A1613" s="47" t="s">
        <v>720</v>
      </c>
      <c r="B1613" s="47" t="s">
        <v>721</v>
      </c>
      <c r="C1613" s="74" t="str">
        <f t="shared" si="51"/>
        <v>21375900 DIRECCIÓN GENERAL DE ARCHIVO NACIONAL</v>
      </c>
      <c r="D1613" s="47" t="s">
        <v>685</v>
      </c>
      <c r="E1613" s="47" t="s">
        <v>194</v>
      </c>
      <c r="F1613" s="47" t="s">
        <v>195</v>
      </c>
      <c r="G1613" s="46">
        <v>1300000</v>
      </c>
      <c r="H1613" s="46">
        <v>1300000</v>
      </c>
      <c r="I1613" s="46">
        <v>1300000</v>
      </c>
      <c r="J1613" s="46">
        <v>0</v>
      </c>
      <c r="K1613" s="46">
        <v>0</v>
      </c>
      <c r="L1613" s="46">
        <v>0</v>
      </c>
      <c r="M1613" s="46">
        <v>1207658.3999999999</v>
      </c>
      <c r="N1613" s="46">
        <v>1207658.3999999999</v>
      </c>
      <c r="O1613" s="46">
        <v>92341.6</v>
      </c>
      <c r="P1613" s="78">
        <f t="shared" si="52"/>
        <v>0.9289679999999999</v>
      </c>
      <c r="Q1613" s="61"/>
      <c r="R1613" s="61"/>
      <c r="S1613" s="62"/>
      <c r="T1613" s="62"/>
      <c r="U1613" s="62"/>
      <c r="V1613" s="62"/>
      <c r="W1613" s="62"/>
      <c r="X1613" s="63"/>
    </row>
    <row r="1614" spans="1:24" ht="14.4" x14ac:dyDescent="0.2">
      <c r="A1614" s="47" t="s">
        <v>720</v>
      </c>
      <c r="B1614" s="47" t="s">
        <v>721</v>
      </c>
      <c r="C1614" s="74" t="str">
        <f t="shared" si="51"/>
        <v>21375900 DIRECCIÓN GENERAL DE ARCHIVO NACIONAL</v>
      </c>
      <c r="D1614" s="47" t="s">
        <v>685</v>
      </c>
      <c r="E1614" s="47" t="s">
        <v>198</v>
      </c>
      <c r="F1614" s="47" t="s">
        <v>199</v>
      </c>
      <c r="G1614" s="46">
        <v>1100000</v>
      </c>
      <c r="H1614" s="46">
        <v>1100000</v>
      </c>
      <c r="I1614" s="46">
        <v>1100000</v>
      </c>
      <c r="J1614" s="46">
        <v>0</v>
      </c>
      <c r="K1614" s="46">
        <v>0</v>
      </c>
      <c r="L1614" s="46">
        <v>0</v>
      </c>
      <c r="M1614" s="46">
        <v>1036120.74</v>
      </c>
      <c r="N1614" s="46">
        <v>572602.65</v>
      </c>
      <c r="O1614" s="46">
        <v>63879.26</v>
      </c>
      <c r="P1614" s="78">
        <f t="shared" si="52"/>
        <v>0.9419279454545455</v>
      </c>
      <c r="Q1614" s="61"/>
      <c r="R1614" s="61"/>
      <c r="S1614" s="62"/>
      <c r="T1614" s="62"/>
      <c r="U1614" s="62"/>
      <c r="V1614" s="62"/>
      <c r="W1614" s="62"/>
      <c r="X1614" s="63"/>
    </row>
    <row r="1615" spans="1:24" ht="14.4" x14ac:dyDescent="0.2">
      <c r="A1615" s="47" t="s">
        <v>720</v>
      </c>
      <c r="B1615" s="47" t="s">
        <v>721</v>
      </c>
      <c r="C1615" s="74" t="str">
        <f t="shared" si="51"/>
        <v>21375900 DIRECCIÓN GENERAL DE ARCHIVO NACIONAL</v>
      </c>
      <c r="D1615" s="47" t="s">
        <v>685</v>
      </c>
      <c r="E1615" s="47" t="s">
        <v>204</v>
      </c>
      <c r="F1615" s="47" t="s">
        <v>205</v>
      </c>
      <c r="G1615" s="46">
        <v>11000000</v>
      </c>
      <c r="H1615" s="46">
        <v>10650000</v>
      </c>
      <c r="I1615" s="46">
        <v>10650000</v>
      </c>
      <c r="J1615" s="46">
        <v>0</v>
      </c>
      <c r="K1615" s="46">
        <v>0</v>
      </c>
      <c r="L1615" s="46">
        <v>0</v>
      </c>
      <c r="M1615" s="46">
        <v>10649195.779999999</v>
      </c>
      <c r="N1615" s="46">
        <v>10649195.779999999</v>
      </c>
      <c r="O1615" s="46">
        <v>804.22</v>
      </c>
      <c r="P1615" s="78">
        <f t="shared" si="52"/>
        <v>0.99992448638497644</v>
      </c>
      <c r="Q1615" s="61"/>
      <c r="R1615" s="61"/>
      <c r="S1615" s="62"/>
      <c r="T1615" s="62"/>
      <c r="U1615" s="62"/>
      <c r="V1615" s="62"/>
      <c r="W1615" s="62"/>
      <c r="X1615" s="63"/>
    </row>
    <row r="1616" spans="1:24" ht="14.4" x14ac:dyDescent="0.2">
      <c r="A1616" s="47" t="s">
        <v>720</v>
      </c>
      <c r="B1616" s="47" t="s">
        <v>721</v>
      </c>
      <c r="C1616" s="74" t="str">
        <f t="shared" si="51"/>
        <v>21375900 DIRECCIÓN GENERAL DE ARCHIVO NACIONAL</v>
      </c>
      <c r="D1616" s="47" t="s">
        <v>685</v>
      </c>
      <c r="E1616" s="47" t="s">
        <v>206</v>
      </c>
      <c r="F1616" s="47" t="s">
        <v>207</v>
      </c>
      <c r="G1616" s="46">
        <v>436579130</v>
      </c>
      <c r="H1616" s="46">
        <v>502173186</v>
      </c>
      <c r="I1616" s="46">
        <v>502173186</v>
      </c>
      <c r="J1616" s="46">
        <v>0</v>
      </c>
      <c r="K1616" s="46">
        <v>0</v>
      </c>
      <c r="L1616" s="46">
        <v>0</v>
      </c>
      <c r="M1616" s="46">
        <v>496877926.14999998</v>
      </c>
      <c r="N1616" s="46">
        <v>464830578.88999999</v>
      </c>
      <c r="O1616" s="46">
        <v>5295259.8499999996</v>
      </c>
      <c r="P1616" s="78">
        <f t="shared" si="52"/>
        <v>0.9894553114391097</v>
      </c>
      <c r="Q1616" s="61"/>
      <c r="R1616" s="61"/>
      <c r="S1616" s="62"/>
      <c r="T1616" s="62"/>
      <c r="U1616" s="62"/>
      <c r="V1616" s="62"/>
      <c r="W1616" s="62"/>
      <c r="X1616" s="63"/>
    </row>
    <row r="1617" spans="1:24" ht="14.4" x14ac:dyDescent="0.2">
      <c r="A1617" s="47" t="s">
        <v>720</v>
      </c>
      <c r="B1617" s="47" t="s">
        <v>721</v>
      </c>
      <c r="C1617" s="74" t="str">
        <f t="shared" si="51"/>
        <v>21375900 DIRECCIÓN GENERAL DE ARCHIVO NACIONAL</v>
      </c>
      <c r="D1617" s="47" t="s">
        <v>685</v>
      </c>
      <c r="E1617" s="47" t="s">
        <v>208</v>
      </c>
      <c r="F1617" s="47" t="s">
        <v>209</v>
      </c>
      <c r="G1617" s="46">
        <v>185730000</v>
      </c>
      <c r="H1617" s="46">
        <v>181830000</v>
      </c>
      <c r="I1617" s="46">
        <v>181830000</v>
      </c>
      <c r="J1617" s="46">
        <v>0</v>
      </c>
      <c r="K1617" s="46">
        <v>0</v>
      </c>
      <c r="L1617" s="46">
        <v>0</v>
      </c>
      <c r="M1617" s="46">
        <v>178839045.99000001</v>
      </c>
      <c r="N1617" s="46">
        <v>174364097.09</v>
      </c>
      <c r="O1617" s="46">
        <v>2990954.01</v>
      </c>
      <c r="P1617" s="78">
        <f t="shared" si="52"/>
        <v>0.98355082214156087</v>
      </c>
      <c r="Q1617" s="61"/>
      <c r="R1617" s="61"/>
      <c r="S1617" s="62"/>
      <c r="T1617" s="62"/>
      <c r="U1617" s="62"/>
      <c r="V1617" s="62"/>
      <c r="W1617" s="62"/>
      <c r="X1617" s="63"/>
    </row>
    <row r="1618" spans="1:24" ht="14.4" x14ac:dyDescent="0.2">
      <c r="A1618" s="47" t="s">
        <v>720</v>
      </c>
      <c r="B1618" s="47" t="s">
        <v>721</v>
      </c>
      <c r="C1618" s="74" t="str">
        <f t="shared" si="51"/>
        <v>21375900 DIRECCIÓN GENERAL DE ARCHIVO NACIONAL</v>
      </c>
      <c r="D1618" s="47" t="s">
        <v>685</v>
      </c>
      <c r="E1618" s="47" t="s">
        <v>220</v>
      </c>
      <c r="F1618" s="47" t="s">
        <v>221</v>
      </c>
      <c r="G1618" s="46">
        <v>181900000</v>
      </c>
      <c r="H1618" s="46">
        <v>175800000</v>
      </c>
      <c r="I1618" s="46">
        <v>175800000</v>
      </c>
      <c r="J1618" s="46">
        <v>0</v>
      </c>
      <c r="K1618" s="46">
        <v>0</v>
      </c>
      <c r="L1618" s="46">
        <v>0</v>
      </c>
      <c r="M1618" s="46">
        <v>175789010.88</v>
      </c>
      <c r="N1618" s="46">
        <v>172213010.88</v>
      </c>
      <c r="O1618" s="46">
        <v>10989.12</v>
      </c>
      <c r="P1618" s="78">
        <f t="shared" si="52"/>
        <v>0.99993749078498295</v>
      </c>
      <c r="Q1618" s="61"/>
      <c r="R1618" s="61"/>
      <c r="S1618" s="62"/>
      <c r="T1618" s="62"/>
      <c r="U1618" s="62"/>
      <c r="V1618" s="62"/>
      <c r="W1618" s="62"/>
      <c r="X1618" s="63"/>
    </row>
    <row r="1619" spans="1:24" ht="14.4" x14ac:dyDescent="0.2">
      <c r="A1619" s="47" t="s">
        <v>720</v>
      </c>
      <c r="B1619" s="47" t="s">
        <v>721</v>
      </c>
      <c r="C1619" s="74" t="str">
        <f t="shared" si="51"/>
        <v>21375900 DIRECCIÓN GENERAL DE ARCHIVO NACIONAL</v>
      </c>
      <c r="D1619" s="47" t="s">
        <v>685</v>
      </c>
      <c r="E1619" s="47" t="s">
        <v>222</v>
      </c>
      <c r="F1619" s="47" t="s">
        <v>223</v>
      </c>
      <c r="G1619" s="46">
        <v>3830000</v>
      </c>
      <c r="H1619" s="46">
        <v>6030000</v>
      </c>
      <c r="I1619" s="46">
        <v>6030000</v>
      </c>
      <c r="J1619" s="46">
        <v>0</v>
      </c>
      <c r="K1619" s="46">
        <v>0</v>
      </c>
      <c r="L1619" s="46">
        <v>0</v>
      </c>
      <c r="M1619" s="46">
        <v>3050035.11</v>
      </c>
      <c r="N1619" s="46">
        <v>2151086.21</v>
      </c>
      <c r="O1619" s="46">
        <v>2979964.89</v>
      </c>
      <c r="P1619" s="78">
        <f t="shared" si="52"/>
        <v>0.5058101343283582</v>
      </c>
      <c r="Q1619" s="61"/>
      <c r="R1619" s="61"/>
      <c r="S1619" s="62"/>
      <c r="T1619" s="62"/>
      <c r="U1619" s="62"/>
      <c r="V1619" s="62"/>
      <c r="W1619" s="62"/>
      <c r="X1619" s="63"/>
    </row>
    <row r="1620" spans="1:24" ht="14.4" x14ac:dyDescent="0.2">
      <c r="A1620" s="47" t="s">
        <v>720</v>
      </c>
      <c r="B1620" s="47" t="s">
        <v>721</v>
      </c>
      <c r="C1620" s="74" t="str">
        <f t="shared" si="51"/>
        <v>21375900 DIRECCIÓN GENERAL DE ARCHIVO NACIONAL</v>
      </c>
      <c r="D1620" s="47" t="s">
        <v>685</v>
      </c>
      <c r="E1620" s="47" t="s">
        <v>224</v>
      </c>
      <c r="F1620" s="47" t="s">
        <v>225</v>
      </c>
      <c r="G1620" s="46">
        <v>965000</v>
      </c>
      <c r="H1620" s="46">
        <v>1815000</v>
      </c>
      <c r="I1620" s="46">
        <v>1815000</v>
      </c>
      <c r="J1620" s="46">
        <v>0</v>
      </c>
      <c r="K1620" s="46">
        <v>0</v>
      </c>
      <c r="L1620" s="46">
        <v>0</v>
      </c>
      <c r="M1620" s="46">
        <v>1781420</v>
      </c>
      <c r="N1620" s="46">
        <v>1781420</v>
      </c>
      <c r="O1620" s="46">
        <v>33580</v>
      </c>
      <c r="P1620" s="78">
        <f t="shared" si="52"/>
        <v>0.98149862258953169</v>
      </c>
      <c r="Q1620" s="61"/>
      <c r="R1620" s="61"/>
      <c r="S1620" s="62"/>
      <c r="T1620" s="62"/>
      <c r="U1620" s="62"/>
      <c r="V1620" s="62"/>
      <c r="W1620" s="62"/>
      <c r="X1620" s="63"/>
    </row>
    <row r="1621" spans="1:24" ht="14.4" x14ac:dyDescent="0.2">
      <c r="A1621" s="47" t="s">
        <v>720</v>
      </c>
      <c r="B1621" s="47" t="s">
        <v>721</v>
      </c>
      <c r="C1621" s="74" t="str">
        <f t="shared" si="51"/>
        <v>21375900 DIRECCIÓN GENERAL DE ARCHIVO NACIONAL</v>
      </c>
      <c r="D1621" s="47" t="s">
        <v>685</v>
      </c>
      <c r="E1621" s="47" t="s">
        <v>228</v>
      </c>
      <c r="F1621" s="47" t="s">
        <v>229</v>
      </c>
      <c r="G1621" s="46">
        <v>965000</v>
      </c>
      <c r="H1621" s="46">
        <v>1815000</v>
      </c>
      <c r="I1621" s="46">
        <v>1815000</v>
      </c>
      <c r="J1621" s="46">
        <v>0</v>
      </c>
      <c r="K1621" s="46">
        <v>0</v>
      </c>
      <c r="L1621" s="46">
        <v>0</v>
      </c>
      <c r="M1621" s="46">
        <v>1781420</v>
      </c>
      <c r="N1621" s="46">
        <v>1781420</v>
      </c>
      <c r="O1621" s="46">
        <v>33580</v>
      </c>
      <c r="P1621" s="78">
        <f t="shared" si="52"/>
        <v>0.98149862258953169</v>
      </c>
      <c r="Q1621" s="61"/>
      <c r="R1621" s="61"/>
      <c r="S1621" s="62"/>
      <c r="T1621" s="62"/>
      <c r="U1621" s="62"/>
      <c r="V1621" s="62"/>
      <c r="W1621" s="62"/>
      <c r="X1621" s="63"/>
    </row>
    <row r="1622" spans="1:24" ht="14.4" x14ac:dyDescent="0.2">
      <c r="A1622" s="47" t="s">
        <v>720</v>
      </c>
      <c r="B1622" s="47" t="s">
        <v>721</v>
      </c>
      <c r="C1622" s="74" t="str">
        <f t="shared" si="51"/>
        <v>21375900 DIRECCIÓN GENERAL DE ARCHIVO NACIONAL</v>
      </c>
      <c r="D1622" s="47" t="s">
        <v>685</v>
      </c>
      <c r="E1622" s="47" t="s">
        <v>234</v>
      </c>
      <c r="F1622" s="47" t="s">
        <v>235</v>
      </c>
      <c r="G1622" s="46">
        <v>30540000</v>
      </c>
      <c r="H1622" s="46">
        <v>33040000</v>
      </c>
      <c r="I1622" s="46">
        <v>33040000</v>
      </c>
      <c r="J1622" s="46">
        <v>0</v>
      </c>
      <c r="K1622" s="46">
        <v>0</v>
      </c>
      <c r="L1622" s="46">
        <v>0</v>
      </c>
      <c r="M1622" s="46">
        <v>32988591.66</v>
      </c>
      <c r="N1622" s="46">
        <v>32988591.66</v>
      </c>
      <c r="O1622" s="46">
        <v>51408.34</v>
      </c>
      <c r="P1622" s="78">
        <f t="shared" si="52"/>
        <v>0.99844405750605325</v>
      </c>
      <c r="Q1622" s="61"/>
      <c r="R1622" s="61"/>
      <c r="S1622" s="62"/>
      <c r="T1622" s="62"/>
      <c r="U1622" s="62"/>
      <c r="V1622" s="62"/>
      <c r="W1622" s="62"/>
      <c r="X1622" s="63"/>
    </row>
    <row r="1623" spans="1:24" ht="14.4" x14ac:dyDescent="0.2">
      <c r="A1623" s="47" t="s">
        <v>720</v>
      </c>
      <c r="B1623" s="47" t="s">
        <v>721</v>
      </c>
      <c r="C1623" s="74" t="str">
        <f t="shared" si="51"/>
        <v>21375900 DIRECCIÓN GENERAL DE ARCHIVO NACIONAL</v>
      </c>
      <c r="D1623" s="47" t="s">
        <v>685</v>
      </c>
      <c r="E1623" s="47" t="s">
        <v>236</v>
      </c>
      <c r="F1623" s="47" t="s">
        <v>237</v>
      </c>
      <c r="G1623" s="46">
        <v>30540000</v>
      </c>
      <c r="H1623" s="46">
        <v>33040000</v>
      </c>
      <c r="I1623" s="46">
        <v>33040000</v>
      </c>
      <c r="J1623" s="46">
        <v>0</v>
      </c>
      <c r="K1623" s="46">
        <v>0</v>
      </c>
      <c r="L1623" s="46">
        <v>0</v>
      </c>
      <c r="M1623" s="46">
        <v>32988591.66</v>
      </c>
      <c r="N1623" s="46">
        <v>32988591.66</v>
      </c>
      <c r="O1623" s="46">
        <v>51408.34</v>
      </c>
      <c r="P1623" s="78">
        <f t="shared" si="52"/>
        <v>0.99844405750605325</v>
      </c>
      <c r="Q1623" s="61"/>
      <c r="R1623" s="61"/>
      <c r="S1623" s="62"/>
      <c r="T1623" s="62"/>
      <c r="U1623" s="62"/>
      <c r="V1623" s="62"/>
      <c r="W1623" s="62"/>
      <c r="X1623" s="63"/>
    </row>
    <row r="1624" spans="1:24" ht="14.4" x14ac:dyDescent="0.2">
      <c r="A1624" s="47" t="s">
        <v>720</v>
      </c>
      <c r="B1624" s="47" t="s">
        <v>721</v>
      </c>
      <c r="C1624" s="74" t="str">
        <f t="shared" si="51"/>
        <v>21375900 DIRECCIÓN GENERAL DE ARCHIVO NACIONAL</v>
      </c>
      <c r="D1624" s="47" t="s">
        <v>685</v>
      </c>
      <c r="E1624" s="47" t="s">
        <v>238</v>
      </c>
      <c r="F1624" s="47" t="s">
        <v>239</v>
      </c>
      <c r="G1624" s="46">
        <v>0</v>
      </c>
      <c r="H1624" s="46">
        <v>3500000</v>
      </c>
      <c r="I1624" s="46">
        <v>3500000</v>
      </c>
      <c r="J1624" s="46">
        <v>0</v>
      </c>
      <c r="K1624" s="46">
        <v>0</v>
      </c>
      <c r="L1624" s="46">
        <v>0</v>
      </c>
      <c r="M1624" s="46">
        <v>3082099</v>
      </c>
      <c r="N1624" s="46">
        <v>985999</v>
      </c>
      <c r="O1624" s="46">
        <v>417901</v>
      </c>
      <c r="P1624" s="78">
        <f t="shared" si="52"/>
        <v>0.88059971428571426</v>
      </c>
      <c r="Q1624" s="61"/>
      <c r="R1624" s="61"/>
      <c r="S1624" s="62"/>
      <c r="T1624" s="62"/>
      <c r="U1624" s="62"/>
      <c r="V1624" s="62"/>
      <c r="W1624" s="62"/>
      <c r="X1624" s="63"/>
    </row>
    <row r="1625" spans="1:24" ht="14.4" x14ac:dyDescent="0.2">
      <c r="A1625" s="47" t="s">
        <v>720</v>
      </c>
      <c r="B1625" s="47" t="s">
        <v>721</v>
      </c>
      <c r="C1625" s="74" t="str">
        <f t="shared" si="51"/>
        <v>21375900 DIRECCIÓN GENERAL DE ARCHIVO NACIONAL</v>
      </c>
      <c r="D1625" s="47" t="s">
        <v>685</v>
      </c>
      <c r="E1625" s="47" t="s">
        <v>240</v>
      </c>
      <c r="F1625" s="47" t="s">
        <v>241</v>
      </c>
      <c r="G1625" s="46">
        <v>0</v>
      </c>
      <c r="H1625" s="46">
        <v>3500000</v>
      </c>
      <c r="I1625" s="46">
        <v>3500000</v>
      </c>
      <c r="J1625" s="46">
        <v>0</v>
      </c>
      <c r="K1625" s="46">
        <v>0</v>
      </c>
      <c r="L1625" s="46">
        <v>0</v>
      </c>
      <c r="M1625" s="46">
        <v>3082099</v>
      </c>
      <c r="N1625" s="46">
        <v>985999</v>
      </c>
      <c r="O1625" s="46">
        <v>417901</v>
      </c>
      <c r="P1625" s="78">
        <f t="shared" si="52"/>
        <v>0.88059971428571426</v>
      </c>
      <c r="Q1625" s="61"/>
      <c r="R1625" s="61"/>
      <c r="S1625" s="62"/>
      <c r="T1625" s="62"/>
      <c r="U1625" s="62"/>
      <c r="V1625" s="62"/>
      <c r="W1625" s="62"/>
      <c r="X1625" s="63"/>
    </row>
    <row r="1626" spans="1:24" ht="14.4" x14ac:dyDescent="0.2">
      <c r="A1626" s="47" t="s">
        <v>720</v>
      </c>
      <c r="B1626" s="47" t="s">
        <v>721</v>
      </c>
      <c r="C1626" s="74" t="str">
        <f t="shared" si="51"/>
        <v>21375900 DIRECCIÓN GENERAL DE ARCHIVO NACIONAL</v>
      </c>
      <c r="D1626" s="47" t="s">
        <v>685</v>
      </c>
      <c r="E1626" s="47" t="s">
        <v>246</v>
      </c>
      <c r="F1626" s="47" t="s">
        <v>247</v>
      </c>
      <c r="G1626" s="46">
        <v>43325000</v>
      </c>
      <c r="H1626" s="46">
        <v>50925000</v>
      </c>
      <c r="I1626" s="46">
        <v>50925000</v>
      </c>
      <c r="J1626" s="46">
        <v>0</v>
      </c>
      <c r="K1626" s="46">
        <v>0</v>
      </c>
      <c r="L1626" s="46">
        <v>0</v>
      </c>
      <c r="M1626" s="46">
        <v>48297876.090000004</v>
      </c>
      <c r="N1626" s="46">
        <v>43541805.270000003</v>
      </c>
      <c r="O1626" s="46">
        <v>2627123.91</v>
      </c>
      <c r="P1626" s="78">
        <f t="shared" si="52"/>
        <v>0.94841190162002953</v>
      </c>
      <c r="Q1626" s="61"/>
      <c r="R1626" s="61"/>
      <c r="S1626" s="62"/>
      <c r="T1626" s="62"/>
      <c r="U1626" s="62"/>
      <c r="V1626" s="62"/>
      <c r="W1626" s="62"/>
      <c r="X1626" s="63"/>
    </row>
    <row r="1627" spans="1:24" ht="14.4" x14ac:dyDescent="0.2">
      <c r="A1627" s="47" t="s">
        <v>720</v>
      </c>
      <c r="B1627" s="47" t="s">
        <v>721</v>
      </c>
      <c r="C1627" s="74" t="str">
        <f t="shared" si="51"/>
        <v>21375900 DIRECCIÓN GENERAL DE ARCHIVO NACIONAL</v>
      </c>
      <c r="D1627" s="47" t="s">
        <v>685</v>
      </c>
      <c r="E1627" s="47" t="s">
        <v>248</v>
      </c>
      <c r="F1627" s="47" t="s">
        <v>249</v>
      </c>
      <c r="G1627" s="46">
        <v>5000000</v>
      </c>
      <c r="H1627" s="46">
        <v>5600000</v>
      </c>
      <c r="I1627" s="46">
        <v>5600000</v>
      </c>
      <c r="J1627" s="46">
        <v>0</v>
      </c>
      <c r="K1627" s="46">
        <v>0</v>
      </c>
      <c r="L1627" s="46">
        <v>0</v>
      </c>
      <c r="M1627" s="46">
        <v>5597591.4699999997</v>
      </c>
      <c r="N1627" s="46">
        <v>5597591.4699999997</v>
      </c>
      <c r="O1627" s="46">
        <v>2408.5300000000002</v>
      </c>
      <c r="P1627" s="78">
        <f t="shared" si="52"/>
        <v>0.99956990535714285</v>
      </c>
      <c r="Q1627" s="61"/>
      <c r="R1627" s="61"/>
      <c r="S1627" s="62"/>
      <c r="T1627" s="62"/>
      <c r="U1627" s="62"/>
      <c r="V1627" s="62"/>
      <c r="W1627" s="62"/>
      <c r="X1627" s="63"/>
    </row>
    <row r="1628" spans="1:24" ht="14.4" x14ac:dyDescent="0.2">
      <c r="A1628" s="47" t="s">
        <v>720</v>
      </c>
      <c r="B1628" s="47" t="s">
        <v>721</v>
      </c>
      <c r="C1628" s="74" t="str">
        <f t="shared" si="51"/>
        <v>21375900 DIRECCIÓN GENERAL DE ARCHIVO NACIONAL</v>
      </c>
      <c r="D1628" s="47" t="s">
        <v>685</v>
      </c>
      <c r="E1628" s="47" t="s">
        <v>252</v>
      </c>
      <c r="F1628" s="47" t="s">
        <v>253</v>
      </c>
      <c r="G1628" s="46">
        <v>9800000</v>
      </c>
      <c r="H1628" s="46">
        <v>7400000</v>
      </c>
      <c r="I1628" s="46">
        <v>7400000</v>
      </c>
      <c r="J1628" s="46">
        <v>0</v>
      </c>
      <c r="K1628" s="46">
        <v>0</v>
      </c>
      <c r="L1628" s="46">
        <v>0</v>
      </c>
      <c r="M1628" s="46">
        <v>7033092.04</v>
      </c>
      <c r="N1628" s="46">
        <v>6043777.04</v>
      </c>
      <c r="O1628" s="46">
        <v>366907.96</v>
      </c>
      <c r="P1628" s="78">
        <f t="shared" si="52"/>
        <v>0.9504178432432433</v>
      </c>
      <c r="Q1628" s="61"/>
      <c r="R1628" s="61"/>
      <c r="S1628" s="62"/>
      <c r="T1628" s="62"/>
      <c r="U1628" s="62"/>
      <c r="V1628" s="62"/>
      <c r="W1628" s="62"/>
      <c r="X1628" s="63"/>
    </row>
    <row r="1629" spans="1:24" ht="14.4" x14ac:dyDescent="0.2">
      <c r="A1629" s="47" t="s">
        <v>720</v>
      </c>
      <c r="B1629" s="47" t="s">
        <v>721</v>
      </c>
      <c r="C1629" s="74" t="str">
        <f t="shared" si="51"/>
        <v>21375900 DIRECCIÓN GENERAL DE ARCHIVO NACIONAL</v>
      </c>
      <c r="D1629" s="47" t="s">
        <v>685</v>
      </c>
      <c r="E1629" s="47" t="s">
        <v>254</v>
      </c>
      <c r="F1629" s="47" t="s">
        <v>255</v>
      </c>
      <c r="G1629" s="46">
        <v>200000</v>
      </c>
      <c r="H1629" s="46">
        <v>200000</v>
      </c>
      <c r="I1629" s="46">
        <v>200000</v>
      </c>
      <c r="J1629" s="46">
        <v>0</v>
      </c>
      <c r="K1629" s="46">
        <v>0</v>
      </c>
      <c r="L1629" s="46">
        <v>0</v>
      </c>
      <c r="M1629" s="46">
        <v>70060</v>
      </c>
      <c r="N1629" s="46">
        <v>70060</v>
      </c>
      <c r="O1629" s="46">
        <v>129940</v>
      </c>
      <c r="P1629" s="78">
        <f t="shared" si="52"/>
        <v>0.3503</v>
      </c>
      <c r="Q1629" s="61"/>
      <c r="R1629" s="61"/>
      <c r="S1629" s="62"/>
      <c r="T1629" s="62"/>
      <c r="U1629" s="62"/>
      <c r="V1629" s="62"/>
      <c r="W1629" s="62"/>
      <c r="X1629" s="63"/>
    </row>
    <row r="1630" spans="1:24" ht="14.4" x14ac:dyDescent="0.2">
      <c r="A1630" s="47" t="s">
        <v>720</v>
      </c>
      <c r="B1630" s="47" t="s">
        <v>721</v>
      </c>
      <c r="C1630" s="74" t="str">
        <f t="shared" si="51"/>
        <v>21375900 DIRECCIÓN GENERAL DE ARCHIVO NACIONAL</v>
      </c>
      <c r="D1630" s="47" t="s">
        <v>685</v>
      </c>
      <c r="E1630" s="47" t="s">
        <v>256</v>
      </c>
      <c r="F1630" s="47" t="s">
        <v>257</v>
      </c>
      <c r="G1630" s="46">
        <v>1000000</v>
      </c>
      <c r="H1630" s="46">
        <v>820000</v>
      </c>
      <c r="I1630" s="46">
        <v>820000</v>
      </c>
      <c r="J1630" s="46">
        <v>0</v>
      </c>
      <c r="K1630" s="46">
        <v>0</v>
      </c>
      <c r="L1630" s="46">
        <v>0</v>
      </c>
      <c r="M1630" s="46">
        <v>802553.37</v>
      </c>
      <c r="N1630" s="46">
        <v>802553.37</v>
      </c>
      <c r="O1630" s="46">
        <v>17446.63</v>
      </c>
      <c r="P1630" s="78">
        <f t="shared" si="52"/>
        <v>0.97872362195121954</v>
      </c>
      <c r="Q1630" s="61"/>
      <c r="R1630" s="61"/>
      <c r="S1630" s="62"/>
      <c r="T1630" s="62"/>
      <c r="U1630" s="62"/>
      <c r="V1630" s="62"/>
      <c r="W1630" s="62"/>
      <c r="X1630" s="63"/>
    </row>
    <row r="1631" spans="1:24" ht="14.4" x14ac:dyDescent="0.2">
      <c r="A1631" s="47" t="s">
        <v>720</v>
      </c>
      <c r="B1631" s="47" t="s">
        <v>721</v>
      </c>
      <c r="C1631" s="74" t="str">
        <f t="shared" si="51"/>
        <v>21375900 DIRECCIÓN GENERAL DE ARCHIVO NACIONAL</v>
      </c>
      <c r="D1631" s="47" t="s">
        <v>685</v>
      </c>
      <c r="E1631" s="47" t="s">
        <v>258</v>
      </c>
      <c r="F1631" s="47" t="s">
        <v>259</v>
      </c>
      <c r="G1631" s="46">
        <v>15000000</v>
      </c>
      <c r="H1631" s="46">
        <v>11144000</v>
      </c>
      <c r="I1631" s="46">
        <v>11144000</v>
      </c>
      <c r="J1631" s="46">
        <v>0</v>
      </c>
      <c r="K1631" s="46">
        <v>0</v>
      </c>
      <c r="L1631" s="46">
        <v>0</v>
      </c>
      <c r="M1631" s="46">
        <v>10766374.199999999</v>
      </c>
      <c r="N1631" s="46">
        <v>8682204.1999999993</v>
      </c>
      <c r="O1631" s="46">
        <v>377625.8</v>
      </c>
      <c r="P1631" s="78">
        <f t="shared" si="52"/>
        <v>0.96611398061737253</v>
      </c>
      <c r="Q1631" s="61"/>
      <c r="R1631" s="61"/>
      <c r="S1631" s="62"/>
      <c r="T1631" s="62"/>
      <c r="U1631" s="62"/>
      <c r="V1631" s="62"/>
      <c r="W1631" s="62"/>
      <c r="X1631" s="63"/>
    </row>
    <row r="1632" spans="1:24" ht="14.4" x14ac:dyDescent="0.2">
      <c r="A1632" s="47" t="s">
        <v>720</v>
      </c>
      <c r="B1632" s="47" t="s">
        <v>721</v>
      </c>
      <c r="C1632" s="74" t="str">
        <f t="shared" si="51"/>
        <v>21375900 DIRECCIÓN GENERAL DE ARCHIVO NACIONAL</v>
      </c>
      <c r="D1632" s="47" t="s">
        <v>685</v>
      </c>
      <c r="E1632" s="47" t="s">
        <v>260</v>
      </c>
      <c r="F1632" s="47" t="s">
        <v>261</v>
      </c>
      <c r="G1632" s="46">
        <v>10375000</v>
      </c>
      <c r="H1632" s="46">
        <v>24475000</v>
      </c>
      <c r="I1632" s="46">
        <v>24475000</v>
      </c>
      <c r="J1632" s="46">
        <v>0</v>
      </c>
      <c r="K1632" s="46">
        <v>0</v>
      </c>
      <c r="L1632" s="46">
        <v>0</v>
      </c>
      <c r="M1632" s="46">
        <v>22793511.010000002</v>
      </c>
      <c r="N1632" s="46">
        <v>21110925.190000001</v>
      </c>
      <c r="O1632" s="46">
        <v>1681488.99</v>
      </c>
      <c r="P1632" s="78">
        <f t="shared" si="52"/>
        <v>0.93129769193054146</v>
      </c>
      <c r="Q1632" s="61"/>
      <c r="R1632" s="61"/>
      <c r="S1632" s="62"/>
      <c r="T1632" s="62"/>
      <c r="U1632" s="62"/>
      <c r="V1632" s="62"/>
      <c r="W1632" s="62"/>
      <c r="X1632" s="63"/>
    </row>
    <row r="1633" spans="1:24" ht="14.4" x14ac:dyDescent="0.2">
      <c r="A1633" s="47" t="s">
        <v>720</v>
      </c>
      <c r="B1633" s="47" t="s">
        <v>721</v>
      </c>
      <c r="C1633" s="74" t="str">
        <f t="shared" si="51"/>
        <v>21375900 DIRECCIÓN GENERAL DE ARCHIVO NACIONAL</v>
      </c>
      <c r="D1633" s="47" t="s">
        <v>685</v>
      </c>
      <c r="E1633" s="47" t="s">
        <v>262</v>
      </c>
      <c r="F1633" s="47" t="s">
        <v>263</v>
      </c>
      <c r="G1633" s="46">
        <v>1950000</v>
      </c>
      <c r="H1633" s="46">
        <v>1286000</v>
      </c>
      <c r="I1633" s="46">
        <v>1286000</v>
      </c>
      <c r="J1633" s="46">
        <v>0</v>
      </c>
      <c r="K1633" s="46">
        <v>0</v>
      </c>
      <c r="L1633" s="46">
        <v>0</v>
      </c>
      <c r="M1633" s="46">
        <v>1234694</v>
      </c>
      <c r="N1633" s="46">
        <v>1234694</v>
      </c>
      <c r="O1633" s="46">
        <v>51306</v>
      </c>
      <c r="P1633" s="78">
        <f t="shared" si="52"/>
        <v>0.96010419906687405</v>
      </c>
      <c r="Q1633" s="61"/>
      <c r="R1633" s="61"/>
      <c r="S1633" s="62"/>
      <c r="T1633" s="62"/>
      <c r="U1633" s="62"/>
      <c r="V1633" s="62"/>
      <c r="W1633" s="62"/>
      <c r="X1633" s="63"/>
    </row>
    <row r="1634" spans="1:24" ht="14.4" x14ac:dyDescent="0.2">
      <c r="A1634" s="47" t="s">
        <v>720</v>
      </c>
      <c r="B1634" s="47" t="s">
        <v>721</v>
      </c>
      <c r="C1634" s="74" t="str">
        <f t="shared" si="51"/>
        <v>21375900 DIRECCIÓN GENERAL DE ARCHIVO NACIONAL</v>
      </c>
      <c r="D1634" s="47" t="s">
        <v>685</v>
      </c>
      <c r="E1634" s="47" t="s">
        <v>264</v>
      </c>
      <c r="F1634" s="47" t="s">
        <v>265</v>
      </c>
      <c r="G1634" s="46">
        <v>120000</v>
      </c>
      <c r="H1634" s="46">
        <v>120000</v>
      </c>
      <c r="I1634" s="46">
        <v>120000</v>
      </c>
      <c r="J1634" s="46">
        <v>0</v>
      </c>
      <c r="K1634" s="46">
        <v>0</v>
      </c>
      <c r="L1634" s="46">
        <v>0</v>
      </c>
      <c r="M1634" s="46">
        <v>83904</v>
      </c>
      <c r="N1634" s="46">
        <v>83904</v>
      </c>
      <c r="O1634" s="46">
        <v>36096</v>
      </c>
      <c r="P1634" s="78">
        <f t="shared" si="52"/>
        <v>0.69920000000000004</v>
      </c>
      <c r="Q1634" s="61"/>
      <c r="R1634" s="61"/>
      <c r="S1634" s="62"/>
      <c r="T1634" s="62"/>
      <c r="U1634" s="62"/>
      <c r="V1634" s="62"/>
      <c r="W1634" s="62"/>
      <c r="X1634" s="63"/>
    </row>
    <row r="1635" spans="1:24" ht="14.4" x14ac:dyDescent="0.2">
      <c r="A1635" s="47" t="s">
        <v>720</v>
      </c>
      <c r="B1635" s="47" t="s">
        <v>721</v>
      </c>
      <c r="C1635" s="74" t="str">
        <f t="shared" si="51"/>
        <v>21375900 DIRECCIÓN GENERAL DE ARCHIVO NACIONAL</v>
      </c>
      <c r="D1635" s="47" t="s">
        <v>685</v>
      </c>
      <c r="E1635" s="47" t="s">
        <v>268</v>
      </c>
      <c r="F1635" s="47" t="s">
        <v>269</v>
      </c>
      <c r="G1635" s="46">
        <v>120000</v>
      </c>
      <c r="H1635" s="46">
        <v>120000</v>
      </c>
      <c r="I1635" s="46">
        <v>120000</v>
      </c>
      <c r="J1635" s="46">
        <v>0</v>
      </c>
      <c r="K1635" s="46">
        <v>0</v>
      </c>
      <c r="L1635" s="46">
        <v>0</v>
      </c>
      <c r="M1635" s="46">
        <v>83904</v>
      </c>
      <c r="N1635" s="46">
        <v>83904</v>
      </c>
      <c r="O1635" s="46">
        <v>36096</v>
      </c>
      <c r="P1635" s="78">
        <f t="shared" si="52"/>
        <v>0.69920000000000004</v>
      </c>
      <c r="Q1635" s="61"/>
      <c r="R1635" s="61"/>
      <c r="S1635" s="62"/>
      <c r="T1635" s="62"/>
      <c r="U1635" s="62"/>
      <c r="V1635" s="62"/>
      <c r="W1635" s="62"/>
      <c r="X1635" s="63"/>
    </row>
    <row r="1636" spans="1:24" ht="14.4" x14ac:dyDescent="0.2">
      <c r="A1636" s="47" t="s">
        <v>720</v>
      </c>
      <c r="B1636" s="47" t="s">
        <v>721</v>
      </c>
      <c r="C1636" s="74" t="str">
        <f t="shared" si="51"/>
        <v>21375900 DIRECCIÓN GENERAL DE ARCHIVO NACIONAL</v>
      </c>
      <c r="D1636" s="47" t="s">
        <v>685</v>
      </c>
      <c r="E1636" s="47" t="s">
        <v>278</v>
      </c>
      <c r="F1636" s="47" t="s">
        <v>279</v>
      </c>
      <c r="G1636" s="46">
        <v>22925954</v>
      </c>
      <c r="H1636" s="46">
        <v>22925954</v>
      </c>
      <c r="I1636" s="46">
        <v>22925954</v>
      </c>
      <c r="J1636" s="46">
        <v>0</v>
      </c>
      <c r="K1636" s="46">
        <v>0</v>
      </c>
      <c r="L1636" s="46">
        <v>0</v>
      </c>
      <c r="M1636" s="46">
        <v>22338672.059999999</v>
      </c>
      <c r="N1636" s="46">
        <v>18856667.170000002</v>
      </c>
      <c r="O1636" s="46">
        <v>587281.93999999994</v>
      </c>
      <c r="P1636" s="78">
        <f t="shared" si="52"/>
        <v>0.97438353317816129</v>
      </c>
      <c r="Q1636" s="61"/>
      <c r="R1636" s="61"/>
      <c r="S1636" s="62"/>
      <c r="T1636" s="62"/>
      <c r="U1636" s="62"/>
      <c r="V1636" s="62"/>
      <c r="W1636" s="62"/>
      <c r="X1636" s="63"/>
    </row>
    <row r="1637" spans="1:24" ht="14.4" x14ac:dyDescent="0.2">
      <c r="A1637" s="47" t="s">
        <v>720</v>
      </c>
      <c r="B1637" s="47" t="s">
        <v>721</v>
      </c>
      <c r="C1637" s="74" t="str">
        <f t="shared" si="51"/>
        <v>21375900 DIRECCIÓN GENERAL DE ARCHIVO NACIONAL</v>
      </c>
      <c r="D1637" s="47" t="s">
        <v>685</v>
      </c>
      <c r="E1637" s="47" t="s">
        <v>280</v>
      </c>
      <c r="F1637" s="47" t="s">
        <v>281</v>
      </c>
      <c r="G1637" s="46">
        <v>3759190</v>
      </c>
      <c r="H1637" s="46">
        <v>3859190</v>
      </c>
      <c r="I1637" s="46">
        <v>3859190</v>
      </c>
      <c r="J1637" s="46">
        <v>0</v>
      </c>
      <c r="K1637" s="46">
        <v>0</v>
      </c>
      <c r="L1637" s="46">
        <v>0</v>
      </c>
      <c r="M1637" s="46">
        <v>3810477.26</v>
      </c>
      <c r="N1637" s="46">
        <v>3810477.26</v>
      </c>
      <c r="O1637" s="46">
        <v>48712.74</v>
      </c>
      <c r="P1637" s="78">
        <f t="shared" si="52"/>
        <v>0.98737747040182</v>
      </c>
      <c r="Q1637" s="61"/>
      <c r="R1637" s="61"/>
      <c r="S1637" s="62"/>
      <c r="T1637" s="62"/>
      <c r="U1637" s="62"/>
      <c r="V1637" s="62"/>
      <c r="W1637" s="62"/>
      <c r="X1637" s="63"/>
    </row>
    <row r="1638" spans="1:24" ht="14.4" x14ac:dyDescent="0.2">
      <c r="A1638" s="47" t="s">
        <v>720</v>
      </c>
      <c r="B1638" s="47" t="s">
        <v>721</v>
      </c>
      <c r="C1638" s="74" t="str">
        <f t="shared" si="51"/>
        <v>21375900 DIRECCIÓN GENERAL DE ARCHIVO NACIONAL</v>
      </c>
      <c r="D1638" s="47" t="s">
        <v>685</v>
      </c>
      <c r="E1638" s="47" t="s">
        <v>282</v>
      </c>
      <c r="F1638" s="47" t="s">
        <v>283</v>
      </c>
      <c r="G1638" s="46">
        <v>1200000</v>
      </c>
      <c r="H1638" s="46">
        <v>1300000</v>
      </c>
      <c r="I1638" s="46">
        <v>1300000</v>
      </c>
      <c r="J1638" s="46">
        <v>0</v>
      </c>
      <c r="K1638" s="46">
        <v>0</v>
      </c>
      <c r="L1638" s="46">
        <v>0</v>
      </c>
      <c r="M1638" s="46">
        <v>1293750</v>
      </c>
      <c r="N1638" s="46">
        <v>1293750</v>
      </c>
      <c r="O1638" s="46">
        <v>6250</v>
      </c>
      <c r="P1638" s="78">
        <f t="shared" si="52"/>
        <v>0.99519230769230771</v>
      </c>
      <c r="Q1638" s="61"/>
      <c r="R1638" s="61"/>
      <c r="S1638" s="62"/>
      <c r="T1638" s="62"/>
      <c r="U1638" s="62"/>
      <c r="V1638" s="62"/>
      <c r="W1638" s="62"/>
      <c r="X1638" s="63"/>
    </row>
    <row r="1639" spans="1:24" ht="14.4" x14ac:dyDescent="0.2">
      <c r="A1639" s="47" t="s">
        <v>720</v>
      </c>
      <c r="B1639" s="47" t="s">
        <v>721</v>
      </c>
      <c r="C1639" s="74" t="str">
        <f t="shared" si="51"/>
        <v>21375900 DIRECCIÓN GENERAL DE ARCHIVO NACIONAL</v>
      </c>
      <c r="D1639" s="47" t="s">
        <v>685</v>
      </c>
      <c r="E1639" s="47" t="s">
        <v>284</v>
      </c>
      <c r="F1639" s="47" t="s">
        <v>285</v>
      </c>
      <c r="G1639" s="46">
        <v>200000</v>
      </c>
      <c r="H1639" s="46">
        <v>200000</v>
      </c>
      <c r="I1639" s="46">
        <v>200000</v>
      </c>
      <c r="J1639" s="46">
        <v>0</v>
      </c>
      <c r="K1639" s="46">
        <v>0</v>
      </c>
      <c r="L1639" s="46">
        <v>0</v>
      </c>
      <c r="M1639" s="46">
        <v>197277.25</v>
      </c>
      <c r="N1639" s="46">
        <v>197277.25</v>
      </c>
      <c r="O1639" s="46">
        <v>2722.75</v>
      </c>
      <c r="P1639" s="78">
        <f t="shared" si="52"/>
        <v>0.98638625000000002</v>
      </c>
      <c r="Q1639" s="61"/>
      <c r="R1639" s="61"/>
      <c r="S1639" s="62"/>
      <c r="T1639" s="62"/>
      <c r="U1639" s="62"/>
      <c r="V1639" s="62"/>
      <c r="W1639" s="62"/>
      <c r="X1639" s="63"/>
    </row>
    <row r="1640" spans="1:24" ht="14.4" x14ac:dyDescent="0.2">
      <c r="A1640" s="47" t="s">
        <v>720</v>
      </c>
      <c r="B1640" s="47" t="s">
        <v>721</v>
      </c>
      <c r="C1640" s="74" t="str">
        <f t="shared" si="51"/>
        <v>21375900 DIRECCIÓN GENERAL DE ARCHIVO NACIONAL</v>
      </c>
      <c r="D1640" s="47" t="s">
        <v>685</v>
      </c>
      <c r="E1640" s="47" t="s">
        <v>286</v>
      </c>
      <c r="F1640" s="47" t="s">
        <v>287</v>
      </c>
      <c r="G1640" s="46">
        <v>2000000</v>
      </c>
      <c r="H1640" s="46">
        <v>2000000</v>
      </c>
      <c r="I1640" s="46">
        <v>2000000</v>
      </c>
      <c r="J1640" s="46">
        <v>0</v>
      </c>
      <c r="K1640" s="46">
        <v>0</v>
      </c>
      <c r="L1640" s="46">
        <v>0</v>
      </c>
      <c r="M1640" s="46">
        <v>1963590.35</v>
      </c>
      <c r="N1640" s="46">
        <v>1963590.35</v>
      </c>
      <c r="O1640" s="46">
        <v>36409.65</v>
      </c>
      <c r="P1640" s="78">
        <f t="shared" si="52"/>
        <v>0.98179517500000002</v>
      </c>
      <c r="Q1640" s="61"/>
      <c r="R1640" s="61"/>
      <c r="S1640" s="62"/>
      <c r="T1640" s="62"/>
      <c r="U1640" s="62"/>
      <c r="V1640" s="62"/>
      <c r="W1640" s="62"/>
      <c r="X1640" s="63"/>
    </row>
    <row r="1641" spans="1:24" ht="14.4" x14ac:dyDescent="0.2">
      <c r="A1641" s="47" t="s">
        <v>720</v>
      </c>
      <c r="B1641" s="47" t="s">
        <v>721</v>
      </c>
      <c r="C1641" s="74" t="str">
        <f t="shared" si="51"/>
        <v>21375900 DIRECCIÓN GENERAL DE ARCHIVO NACIONAL</v>
      </c>
      <c r="D1641" s="47" t="s">
        <v>685</v>
      </c>
      <c r="E1641" s="47" t="s">
        <v>288</v>
      </c>
      <c r="F1641" s="47" t="s">
        <v>289</v>
      </c>
      <c r="G1641" s="46">
        <v>359190</v>
      </c>
      <c r="H1641" s="46">
        <v>359190</v>
      </c>
      <c r="I1641" s="46">
        <v>359190</v>
      </c>
      <c r="J1641" s="46">
        <v>0</v>
      </c>
      <c r="K1641" s="46">
        <v>0</v>
      </c>
      <c r="L1641" s="46">
        <v>0</v>
      </c>
      <c r="M1641" s="46">
        <v>355859.66</v>
      </c>
      <c r="N1641" s="46">
        <v>355859.66</v>
      </c>
      <c r="O1641" s="46">
        <v>3330.34</v>
      </c>
      <c r="P1641" s="78">
        <f t="shared" si="52"/>
        <v>0.9907281939920376</v>
      </c>
      <c r="Q1641" s="61"/>
      <c r="R1641" s="61"/>
      <c r="S1641" s="62"/>
      <c r="T1641" s="62"/>
      <c r="U1641" s="62"/>
      <c r="V1641" s="62"/>
      <c r="W1641" s="62"/>
      <c r="X1641" s="63"/>
    </row>
    <row r="1642" spans="1:24" ht="14.4" x14ac:dyDescent="0.2">
      <c r="A1642" s="47" t="s">
        <v>720</v>
      </c>
      <c r="B1642" s="47" t="s">
        <v>721</v>
      </c>
      <c r="C1642" s="74" t="str">
        <f t="shared" si="51"/>
        <v>21375900 DIRECCIÓN GENERAL DE ARCHIVO NACIONAL</v>
      </c>
      <c r="D1642" s="47" t="s">
        <v>685</v>
      </c>
      <c r="E1642" s="47" t="s">
        <v>296</v>
      </c>
      <c r="F1642" s="47" t="s">
        <v>297</v>
      </c>
      <c r="G1642" s="46">
        <v>3350000</v>
      </c>
      <c r="H1642" s="46">
        <v>3350000</v>
      </c>
      <c r="I1642" s="46">
        <v>3350000</v>
      </c>
      <c r="J1642" s="46">
        <v>0</v>
      </c>
      <c r="K1642" s="46">
        <v>0</v>
      </c>
      <c r="L1642" s="46">
        <v>0</v>
      </c>
      <c r="M1642" s="46">
        <v>3317687.3</v>
      </c>
      <c r="N1642" s="46">
        <v>3317687.3</v>
      </c>
      <c r="O1642" s="46">
        <v>32312.7</v>
      </c>
      <c r="P1642" s="78">
        <f t="shared" si="52"/>
        <v>0.99035441791044776</v>
      </c>
      <c r="Q1642" s="61"/>
      <c r="R1642" s="61"/>
      <c r="S1642" s="62"/>
      <c r="T1642" s="62"/>
      <c r="U1642" s="62"/>
      <c r="V1642" s="62"/>
      <c r="W1642" s="62"/>
      <c r="X1642" s="63"/>
    </row>
    <row r="1643" spans="1:24" ht="14.4" x14ac:dyDescent="0.2">
      <c r="A1643" s="47" t="s">
        <v>720</v>
      </c>
      <c r="B1643" s="47" t="s">
        <v>721</v>
      </c>
      <c r="C1643" s="74" t="str">
        <f t="shared" si="51"/>
        <v>21375900 DIRECCIÓN GENERAL DE ARCHIVO NACIONAL</v>
      </c>
      <c r="D1643" s="47" t="s">
        <v>685</v>
      </c>
      <c r="E1643" s="47" t="s">
        <v>298</v>
      </c>
      <c r="F1643" s="47" t="s">
        <v>299</v>
      </c>
      <c r="G1643" s="46">
        <v>0</v>
      </c>
      <c r="H1643" s="46">
        <v>200000</v>
      </c>
      <c r="I1643" s="46">
        <v>200000</v>
      </c>
      <c r="J1643" s="46">
        <v>0</v>
      </c>
      <c r="K1643" s="46">
        <v>0</v>
      </c>
      <c r="L1643" s="46">
        <v>0</v>
      </c>
      <c r="M1643" s="46">
        <v>180445.4</v>
      </c>
      <c r="N1643" s="46">
        <v>180445.4</v>
      </c>
      <c r="O1643" s="46">
        <v>19554.599999999999</v>
      </c>
      <c r="P1643" s="78">
        <f t="shared" si="52"/>
        <v>0.902227</v>
      </c>
      <c r="Q1643" s="61"/>
      <c r="R1643" s="61"/>
      <c r="S1643" s="62"/>
      <c r="T1643" s="62"/>
      <c r="U1643" s="62"/>
      <c r="V1643" s="62"/>
      <c r="W1643" s="62"/>
      <c r="X1643" s="63"/>
    </row>
    <row r="1644" spans="1:24" ht="14.4" x14ac:dyDescent="0.2">
      <c r="A1644" s="47" t="s">
        <v>720</v>
      </c>
      <c r="B1644" s="47" t="s">
        <v>721</v>
      </c>
      <c r="C1644" s="74" t="str">
        <f t="shared" si="51"/>
        <v>21375900 DIRECCIÓN GENERAL DE ARCHIVO NACIONAL</v>
      </c>
      <c r="D1644" s="47" t="s">
        <v>685</v>
      </c>
      <c r="E1644" s="47" t="s">
        <v>304</v>
      </c>
      <c r="F1644" s="47" t="s">
        <v>305</v>
      </c>
      <c r="G1644" s="46">
        <v>1250000</v>
      </c>
      <c r="H1644" s="46">
        <v>1250000</v>
      </c>
      <c r="I1644" s="46">
        <v>1250000</v>
      </c>
      <c r="J1644" s="46">
        <v>0</v>
      </c>
      <c r="K1644" s="46">
        <v>0</v>
      </c>
      <c r="L1644" s="46">
        <v>0</v>
      </c>
      <c r="M1644" s="46">
        <v>1246617.54</v>
      </c>
      <c r="N1644" s="46">
        <v>1246617.54</v>
      </c>
      <c r="O1644" s="46">
        <v>3382.46</v>
      </c>
      <c r="P1644" s="78">
        <f t="shared" si="52"/>
        <v>0.997294032</v>
      </c>
      <c r="Q1644" s="61"/>
      <c r="R1644" s="61"/>
      <c r="S1644" s="62"/>
      <c r="T1644" s="62"/>
      <c r="U1644" s="62"/>
      <c r="V1644" s="62"/>
      <c r="W1644" s="62"/>
      <c r="X1644" s="63"/>
    </row>
    <row r="1645" spans="1:24" ht="14.4" x14ac:dyDescent="0.2">
      <c r="A1645" s="47" t="s">
        <v>720</v>
      </c>
      <c r="B1645" s="47" t="s">
        <v>721</v>
      </c>
      <c r="C1645" s="74" t="str">
        <f t="shared" si="51"/>
        <v>21375900 DIRECCIÓN GENERAL DE ARCHIVO NACIONAL</v>
      </c>
      <c r="D1645" s="47" t="s">
        <v>685</v>
      </c>
      <c r="E1645" s="47" t="s">
        <v>308</v>
      </c>
      <c r="F1645" s="47" t="s">
        <v>309</v>
      </c>
      <c r="G1645" s="46">
        <v>600000</v>
      </c>
      <c r="H1645" s="46">
        <v>600000</v>
      </c>
      <c r="I1645" s="46">
        <v>600000</v>
      </c>
      <c r="J1645" s="46">
        <v>0</v>
      </c>
      <c r="K1645" s="46">
        <v>0</v>
      </c>
      <c r="L1645" s="46">
        <v>0</v>
      </c>
      <c r="M1645" s="46">
        <v>595438.69999999995</v>
      </c>
      <c r="N1645" s="46">
        <v>595438.69999999995</v>
      </c>
      <c r="O1645" s="46">
        <v>4561.3</v>
      </c>
      <c r="P1645" s="78">
        <f t="shared" si="52"/>
        <v>0.9923978333333332</v>
      </c>
      <c r="Q1645" s="61"/>
      <c r="R1645" s="61"/>
      <c r="S1645" s="62"/>
      <c r="T1645" s="62"/>
      <c r="U1645" s="62"/>
      <c r="V1645" s="62"/>
      <c r="W1645" s="62"/>
      <c r="X1645" s="63"/>
    </row>
    <row r="1646" spans="1:24" ht="14.4" x14ac:dyDescent="0.2">
      <c r="A1646" s="47" t="s">
        <v>720</v>
      </c>
      <c r="B1646" s="47" t="s">
        <v>721</v>
      </c>
      <c r="C1646" s="74" t="str">
        <f t="shared" si="51"/>
        <v>21375900 DIRECCIÓN GENERAL DE ARCHIVO NACIONAL</v>
      </c>
      <c r="D1646" s="47" t="s">
        <v>685</v>
      </c>
      <c r="E1646" s="47" t="s">
        <v>310</v>
      </c>
      <c r="F1646" s="47" t="s">
        <v>311</v>
      </c>
      <c r="G1646" s="46">
        <v>1500000</v>
      </c>
      <c r="H1646" s="46">
        <v>1300000</v>
      </c>
      <c r="I1646" s="46">
        <v>1300000</v>
      </c>
      <c r="J1646" s="46">
        <v>0</v>
      </c>
      <c r="K1646" s="46">
        <v>0</v>
      </c>
      <c r="L1646" s="46">
        <v>0</v>
      </c>
      <c r="M1646" s="46">
        <v>1295185.6599999999</v>
      </c>
      <c r="N1646" s="46">
        <v>1295185.6599999999</v>
      </c>
      <c r="O1646" s="46">
        <v>4814.34</v>
      </c>
      <c r="P1646" s="78">
        <f t="shared" si="52"/>
        <v>0.99629666153846153</v>
      </c>
      <c r="Q1646" s="61"/>
      <c r="R1646" s="61"/>
      <c r="S1646" s="62"/>
      <c r="T1646" s="62"/>
      <c r="U1646" s="62"/>
      <c r="V1646" s="62"/>
      <c r="W1646" s="62"/>
      <c r="X1646" s="63"/>
    </row>
    <row r="1647" spans="1:24" ht="14.4" x14ac:dyDescent="0.2">
      <c r="A1647" s="47" t="s">
        <v>720</v>
      </c>
      <c r="B1647" s="47" t="s">
        <v>721</v>
      </c>
      <c r="C1647" s="74" t="str">
        <f t="shared" si="51"/>
        <v>21375900 DIRECCIÓN GENERAL DE ARCHIVO NACIONAL</v>
      </c>
      <c r="D1647" s="47" t="s">
        <v>685</v>
      </c>
      <c r="E1647" s="47" t="s">
        <v>312</v>
      </c>
      <c r="F1647" s="47" t="s">
        <v>313</v>
      </c>
      <c r="G1647" s="46">
        <v>4150000</v>
      </c>
      <c r="H1647" s="46">
        <v>4150000</v>
      </c>
      <c r="I1647" s="46">
        <v>4150000</v>
      </c>
      <c r="J1647" s="46">
        <v>0</v>
      </c>
      <c r="K1647" s="46">
        <v>0</v>
      </c>
      <c r="L1647" s="46">
        <v>0</v>
      </c>
      <c r="M1647" s="46">
        <v>3758715.37</v>
      </c>
      <c r="N1647" s="46">
        <v>2367825.63</v>
      </c>
      <c r="O1647" s="46">
        <v>391284.63</v>
      </c>
      <c r="P1647" s="78">
        <f t="shared" si="52"/>
        <v>0.90571454698795184</v>
      </c>
      <c r="Q1647" s="61"/>
      <c r="R1647" s="61"/>
      <c r="S1647" s="62"/>
      <c r="T1647" s="62"/>
      <c r="U1647" s="62"/>
      <c r="V1647" s="62"/>
      <c r="W1647" s="62"/>
      <c r="X1647" s="63"/>
    </row>
    <row r="1648" spans="1:24" ht="14.4" x14ac:dyDescent="0.2">
      <c r="A1648" s="47" t="s">
        <v>720</v>
      </c>
      <c r="B1648" s="47" t="s">
        <v>721</v>
      </c>
      <c r="C1648" s="74" t="str">
        <f t="shared" si="51"/>
        <v>21375900 DIRECCIÓN GENERAL DE ARCHIVO NACIONAL</v>
      </c>
      <c r="D1648" s="47" t="s">
        <v>685</v>
      </c>
      <c r="E1648" s="47" t="s">
        <v>314</v>
      </c>
      <c r="F1648" s="47" t="s">
        <v>315</v>
      </c>
      <c r="G1648" s="46">
        <v>450000</v>
      </c>
      <c r="H1648" s="46">
        <v>450000</v>
      </c>
      <c r="I1648" s="46">
        <v>450000</v>
      </c>
      <c r="J1648" s="46">
        <v>0</v>
      </c>
      <c r="K1648" s="46">
        <v>0</v>
      </c>
      <c r="L1648" s="46">
        <v>0</v>
      </c>
      <c r="M1648" s="46">
        <v>448879.91</v>
      </c>
      <c r="N1648" s="46">
        <v>448879.91</v>
      </c>
      <c r="O1648" s="46">
        <v>1120.0899999999999</v>
      </c>
      <c r="P1648" s="78">
        <f t="shared" si="52"/>
        <v>0.99751091111111101</v>
      </c>
      <c r="Q1648" s="61"/>
      <c r="R1648" s="61"/>
      <c r="S1648" s="62"/>
      <c r="T1648" s="62"/>
      <c r="U1648" s="62"/>
      <c r="V1648" s="62"/>
      <c r="W1648" s="62"/>
      <c r="X1648" s="63"/>
    </row>
    <row r="1649" spans="1:24" ht="14.4" x14ac:dyDescent="0.2">
      <c r="A1649" s="47" t="s">
        <v>720</v>
      </c>
      <c r="B1649" s="47" t="s">
        <v>721</v>
      </c>
      <c r="C1649" s="75" t="str">
        <f t="shared" si="51"/>
        <v>21375900 DIRECCIÓN GENERAL DE ARCHIVO NACIONAL</v>
      </c>
      <c r="D1649" s="47" t="s">
        <v>685</v>
      </c>
      <c r="E1649" s="47" t="s">
        <v>316</v>
      </c>
      <c r="F1649" s="47" t="s">
        <v>317</v>
      </c>
      <c r="G1649" s="46">
        <v>3700000</v>
      </c>
      <c r="H1649" s="46">
        <v>3700000</v>
      </c>
      <c r="I1649" s="46">
        <v>3700000</v>
      </c>
      <c r="J1649" s="46">
        <v>0</v>
      </c>
      <c r="K1649" s="46">
        <v>0</v>
      </c>
      <c r="L1649" s="46">
        <v>0</v>
      </c>
      <c r="M1649" s="46">
        <v>3309835.46</v>
      </c>
      <c r="N1649" s="46">
        <v>1918945.72</v>
      </c>
      <c r="O1649" s="46">
        <v>390164.54</v>
      </c>
      <c r="P1649" s="78">
        <f t="shared" si="52"/>
        <v>0.89455012432432435</v>
      </c>
      <c r="Q1649" s="61"/>
      <c r="R1649" s="61"/>
      <c r="S1649" s="62"/>
      <c r="T1649" s="62"/>
      <c r="U1649" s="62"/>
      <c r="V1649" s="62"/>
      <c r="W1649" s="62"/>
      <c r="X1649" s="63"/>
    </row>
    <row r="1650" spans="1:24" ht="14.4" x14ac:dyDescent="0.2">
      <c r="A1650" s="47" t="s">
        <v>720</v>
      </c>
      <c r="B1650" s="47" t="s">
        <v>721</v>
      </c>
      <c r="C1650" s="76" t="str">
        <f t="shared" si="51"/>
        <v>21375900 DIRECCIÓN GENERAL DE ARCHIVO NACIONAL</v>
      </c>
      <c r="D1650" s="47" t="s">
        <v>685</v>
      </c>
      <c r="E1650" s="47" t="s">
        <v>318</v>
      </c>
      <c r="F1650" s="47" t="s">
        <v>319</v>
      </c>
      <c r="G1650" s="46">
        <v>11666764</v>
      </c>
      <c r="H1650" s="46">
        <v>11566764</v>
      </c>
      <c r="I1650" s="46">
        <v>11566764</v>
      </c>
      <c r="J1650" s="46">
        <v>0</v>
      </c>
      <c r="K1650" s="46">
        <v>0</v>
      </c>
      <c r="L1650" s="46">
        <v>0</v>
      </c>
      <c r="M1650" s="46">
        <v>11451792.130000001</v>
      </c>
      <c r="N1650" s="46">
        <v>9360676.9800000004</v>
      </c>
      <c r="O1650" s="46">
        <v>114971.87</v>
      </c>
      <c r="P1650" s="78">
        <f t="shared" si="52"/>
        <v>0.9900601525197541</v>
      </c>
    </row>
    <row r="1651" spans="1:24" ht="14.4" x14ac:dyDescent="0.2">
      <c r="A1651" s="47" t="s">
        <v>720</v>
      </c>
      <c r="B1651" s="47" t="s">
        <v>721</v>
      </c>
      <c r="C1651" s="76" t="str">
        <f t="shared" si="51"/>
        <v>21375900 DIRECCIÓN GENERAL DE ARCHIVO NACIONAL</v>
      </c>
      <c r="D1651" s="47" t="s">
        <v>685</v>
      </c>
      <c r="E1651" s="47" t="s">
        <v>320</v>
      </c>
      <c r="F1651" s="47" t="s">
        <v>321</v>
      </c>
      <c r="G1651" s="46">
        <v>2260000</v>
      </c>
      <c r="H1651" s="46">
        <v>2260000</v>
      </c>
      <c r="I1651" s="46">
        <v>2260000</v>
      </c>
      <c r="J1651" s="46">
        <v>0</v>
      </c>
      <c r="K1651" s="46">
        <v>0</v>
      </c>
      <c r="L1651" s="46">
        <v>0</v>
      </c>
      <c r="M1651" s="46">
        <v>2255866.6</v>
      </c>
      <c r="N1651" s="46">
        <v>2157106.62</v>
      </c>
      <c r="O1651" s="46">
        <v>4133.3999999999996</v>
      </c>
      <c r="P1651" s="78">
        <f t="shared" si="52"/>
        <v>0.99817106194690275</v>
      </c>
    </row>
    <row r="1652" spans="1:24" ht="14.4" x14ac:dyDescent="0.2">
      <c r="A1652" s="47" t="s">
        <v>720</v>
      </c>
      <c r="B1652" s="47" t="s">
        <v>721</v>
      </c>
      <c r="C1652" s="76" t="str">
        <f t="shared" si="51"/>
        <v>21375900 DIRECCIÓN GENERAL DE ARCHIVO NACIONAL</v>
      </c>
      <c r="D1652" s="47" t="s">
        <v>685</v>
      </c>
      <c r="E1652" s="47" t="s">
        <v>322</v>
      </c>
      <c r="F1652" s="47" t="s">
        <v>323</v>
      </c>
      <c r="G1652" s="46">
        <v>350000</v>
      </c>
      <c r="H1652" s="46">
        <v>250000</v>
      </c>
      <c r="I1652" s="46">
        <v>250000</v>
      </c>
      <c r="J1652" s="46">
        <v>0</v>
      </c>
      <c r="K1652" s="46">
        <v>0</v>
      </c>
      <c r="L1652" s="46">
        <v>0</v>
      </c>
      <c r="M1652" s="46">
        <v>223200</v>
      </c>
      <c r="N1652" s="46">
        <v>223200</v>
      </c>
      <c r="O1652" s="46">
        <v>26800</v>
      </c>
      <c r="P1652" s="78">
        <f t="shared" si="52"/>
        <v>0.89280000000000004</v>
      </c>
    </row>
    <row r="1653" spans="1:24" ht="14.4" x14ac:dyDescent="0.2">
      <c r="A1653" s="47" t="s">
        <v>720</v>
      </c>
      <c r="B1653" s="47" t="s">
        <v>721</v>
      </c>
      <c r="C1653" s="76" t="str">
        <f t="shared" si="51"/>
        <v>21375900 DIRECCIÓN GENERAL DE ARCHIVO NACIONAL</v>
      </c>
      <c r="D1653" s="47" t="s">
        <v>685</v>
      </c>
      <c r="E1653" s="47" t="s">
        <v>324</v>
      </c>
      <c r="F1653" s="47" t="s">
        <v>325</v>
      </c>
      <c r="G1653" s="46">
        <v>4936564</v>
      </c>
      <c r="H1653" s="46">
        <v>4936564</v>
      </c>
      <c r="I1653" s="46">
        <v>4936564</v>
      </c>
      <c r="J1653" s="46">
        <v>0</v>
      </c>
      <c r="K1653" s="46">
        <v>0</v>
      </c>
      <c r="L1653" s="46">
        <v>0</v>
      </c>
      <c r="M1653" s="46">
        <v>4908864.2</v>
      </c>
      <c r="N1653" s="46">
        <v>4692112.6500000004</v>
      </c>
      <c r="O1653" s="46">
        <v>27699.8</v>
      </c>
      <c r="P1653" s="78">
        <f t="shared" si="52"/>
        <v>0.99438885022051782</v>
      </c>
    </row>
    <row r="1654" spans="1:24" ht="14.4" x14ac:dyDescent="0.2">
      <c r="A1654" s="47" t="s">
        <v>720</v>
      </c>
      <c r="B1654" s="47" t="s">
        <v>721</v>
      </c>
      <c r="C1654" s="76" t="str">
        <f t="shared" si="51"/>
        <v>21375900 DIRECCIÓN GENERAL DE ARCHIVO NACIONAL</v>
      </c>
      <c r="D1654" s="47" t="s">
        <v>685</v>
      </c>
      <c r="E1654" s="47" t="s">
        <v>326</v>
      </c>
      <c r="F1654" s="47" t="s">
        <v>327</v>
      </c>
      <c r="G1654" s="46">
        <v>2300000</v>
      </c>
      <c r="H1654" s="46">
        <v>2300000</v>
      </c>
      <c r="I1654" s="46">
        <v>2300000</v>
      </c>
      <c r="J1654" s="46">
        <v>0</v>
      </c>
      <c r="K1654" s="46">
        <v>0</v>
      </c>
      <c r="L1654" s="46">
        <v>0</v>
      </c>
      <c r="M1654" s="46">
        <v>2298998</v>
      </c>
      <c r="N1654" s="46">
        <v>1497657.01</v>
      </c>
      <c r="O1654" s="46">
        <v>1002</v>
      </c>
      <c r="P1654" s="78">
        <f t="shared" si="52"/>
        <v>0.99956434782608694</v>
      </c>
    </row>
    <row r="1655" spans="1:24" ht="14.4" x14ac:dyDescent="0.2">
      <c r="A1655" s="47" t="s">
        <v>720</v>
      </c>
      <c r="B1655" s="47" t="s">
        <v>721</v>
      </c>
      <c r="C1655" s="76" t="str">
        <f t="shared" si="51"/>
        <v>21375900 DIRECCIÓN GENERAL DE ARCHIVO NACIONAL</v>
      </c>
      <c r="D1655" s="47" t="s">
        <v>685</v>
      </c>
      <c r="E1655" s="47" t="s">
        <v>328</v>
      </c>
      <c r="F1655" s="47" t="s">
        <v>329</v>
      </c>
      <c r="G1655" s="46">
        <v>1245200</v>
      </c>
      <c r="H1655" s="46">
        <v>1245200</v>
      </c>
      <c r="I1655" s="46">
        <v>1245200</v>
      </c>
      <c r="J1655" s="46">
        <v>0</v>
      </c>
      <c r="K1655" s="46">
        <v>0</v>
      </c>
      <c r="L1655" s="46">
        <v>0</v>
      </c>
      <c r="M1655" s="46">
        <v>1240839.99</v>
      </c>
      <c r="N1655" s="46">
        <v>335580.81</v>
      </c>
      <c r="O1655" s="46">
        <v>4360.01</v>
      </c>
      <c r="P1655" s="78">
        <f t="shared" si="52"/>
        <v>0.99649854641824609</v>
      </c>
    </row>
    <row r="1656" spans="1:24" ht="14.4" x14ac:dyDescent="0.2">
      <c r="A1656" s="47" t="s">
        <v>720</v>
      </c>
      <c r="B1656" s="47" t="s">
        <v>721</v>
      </c>
      <c r="C1656" s="76" t="str">
        <f t="shared" si="51"/>
        <v>21375900 DIRECCIÓN GENERAL DE ARCHIVO NACIONAL</v>
      </c>
      <c r="D1656" s="47" t="s">
        <v>685</v>
      </c>
      <c r="E1656" s="47" t="s">
        <v>330</v>
      </c>
      <c r="F1656" s="47" t="s">
        <v>331</v>
      </c>
      <c r="G1656" s="46">
        <v>350000</v>
      </c>
      <c r="H1656" s="46">
        <v>350000</v>
      </c>
      <c r="I1656" s="46">
        <v>350000</v>
      </c>
      <c r="J1656" s="46">
        <v>0</v>
      </c>
      <c r="K1656" s="46">
        <v>0</v>
      </c>
      <c r="L1656" s="46">
        <v>0</v>
      </c>
      <c r="M1656" s="46">
        <v>299480.84999999998</v>
      </c>
      <c r="N1656" s="46">
        <v>230477.4</v>
      </c>
      <c r="O1656" s="46">
        <v>50519.15</v>
      </c>
      <c r="P1656" s="78">
        <f t="shared" si="52"/>
        <v>0.85565957142857141</v>
      </c>
    </row>
    <row r="1657" spans="1:24" ht="14.4" x14ac:dyDescent="0.2">
      <c r="A1657" s="47" t="s">
        <v>720</v>
      </c>
      <c r="B1657" s="47" t="s">
        <v>721</v>
      </c>
      <c r="C1657" s="76" t="str">
        <f t="shared" si="51"/>
        <v>21375900 DIRECCIÓN GENERAL DE ARCHIVO NACIONAL</v>
      </c>
      <c r="D1657" s="47" t="s">
        <v>685</v>
      </c>
      <c r="E1657" s="47" t="s">
        <v>334</v>
      </c>
      <c r="F1657" s="47" t="s">
        <v>335</v>
      </c>
      <c r="G1657" s="46">
        <v>225000</v>
      </c>
      <c r="H1657" s="46">
        <v>225000</v>
      </c>
      <c r="I1657" s="46">
        <v>225000</v>
      </c>
      <c r="J1657" s="46">
        <v>0</v>
      </c>
      <c r="K1657" s="46">
        <v>0</v>
      </c>
      <c r="L1657" s="46">
        <v>0</v>
      </c>
      <c r="M1657" s="46">
        <v>224542.49</v>
      </c>
      <c r="N1657" s="46">
        <v>224542.49</v>
      </c>
      <c r="O1657" s="46">
        <v>457.51</v>
      </c>
      <c r="P1657" s="78">
        <f t="shared" si="52"/>
        <v>0.99796662222222221</v>
      </c>
    </row>
    <row r="1658" spans="1:24" ht="14.4" x14ac:dyDescent="0.2">
      <c r="A1658" s="47" t="s">
        <v>720</v>
      </c>
      <c r="B1658" s="47" t="s">
        <v>721</v>
      </c>
      <c r="C1658" s="76" t="str">
        <f t="shared" si="51"/>
        <v>21375900 DIRECCIÓN GENERAL DE ARCHIVO NACIONAL</v>
      </c>
      <c r="D1658" s="47" t="s">
        <v>685</v>
      </c>
      <c r="E1658" s="47" t="s">
        <v>372</v>
      </c>
      <c r="F1658" s="47" t="s">
        <v>373</v>
      </c>
      <c r="G1658" s="46">
        <v>45579678</v>
      </c>
      <c r="H1658" s="46">
        <v>97028304</v>
      </c>
      <c r="I1658" s="46">
        <v>97028304</v>
      </c>
      <c r="J1658" s="46">
        <v>0</v>
      </c>
      <c r="K1658" s="46">
        <v>0</v>
      </c>
      <c r="L1658" s="46">
        <v>0</v>
      </c>
      <c r="M1658" s="46">
        <v>69584561.719999999</v>
      </c>
      <c r="N1658" s="46">
        <v>69584561.719999999</v>
      </c>
      <c r="O1658" s="46">
        <v>27443742.280000001</v>
      </c>
      <c r="P1658" s="78">
        <f t="shared" si="52"/>
        <v>0.71715735359035027</v>
      </c>
    </row>
    <row r="1659" spans="1:24" ht="14.4" x14ac:dyDescent="0.2">
      <c r="A1659" s="47" t="s">
        <v>720</v>
      </c>
      <c r="B1659" s="47" t="s">
        <v>721</v>
      </c>
      <c r="C1659" s="76" t="str">
        <f t="shared" si="51"/>
        <v>21375900 DIRECCIÓN GENERAL DE ARCHIVO NACIONAL</v>
      </c>
      <c r="D1659" s="47" t="s">
        <v>685</v>
      </c>
      <c r="E1659" s="47" t="s">
        <v>374</v>
      </c>
      <c r="F1659" s="47" t="s">
        <v>375</v>
      </c>
      <c r="G1659" s="46">
        <v>30316798</v>
      </c>
      <c r="H1659" s="46">
        <v>29906648</v>
      </c>
      <c r="I1659" s="46">
        <v>29906648</v>
      </c>
      <c r="J1659" s="46">
        <v>0</v>
      </c>
      <c r="K1659" s="46">
        <v>0</v>
      </c>
      <c r="L1659" s="46">
        <v>0</v>
      </c>
      <c r="M1659" s="46">
        <v>27512021.289999999</v>
      </c>
      <c r="N1659" s="46">
        <v>27512021.289999999</v>
      </c>
      <c r="O1659" s="46">
        <v>2394626.71</v>
      </c>
      <c r="P1659" s="78">
        <f t="shared" si="52"/>
        <v>0.91992995303251635</v>
      </c>
    </row>
    <row r="1660" spans="1:24" ht="14.4" x14ac:dyDescent="0.2">
      <c r="A1660" s="47" t="s">
        <v>720</v>
      </c>
      <c r="B1660" s="47" t="s">
        <v>721</v>
      </c>
      <c r="C1660" s="76" t="str">
        <f t="shared" si="51"/>
        <v>21375900 DIRECCIÓN GENERAL DE ARCHIVO NACIONAL</v>
      </c>
      <c r="D1660" s="47" t="s">
        <v>685</v>
      </c>
      <c r="E1660" s="47" t="s">
        <v>395</v>
      </c>
      <c r="F1660" s="47" t="s">
        <v>377</v>
      </c>
      <c r="G1660" s="46">
        <v>26152403</v>
      </c>
      <c r="H1660" s="46">
        <v>25798592</v>
      </c>
      <c r="I1660" s="46">
        <v>25798592</v>
      </c>
      <c r="J1660" s="46">
        <v>0</v>
      </c>
      <c r="K1660" s="46">
        <v>0</v>
      </c>
      <c r="L1660" s="46">
        <v>0</v>
      </c>
      <c r="M1660" s="46">
        <v>23732897.48</v>
      </c>
      <c r="N1660" s="46">
        <v>23732897.48</v>
      </c>
      <c r="O1660" s="46">
        <v>2065694.52</v>
      </c>
      <c r="P1660" s="78">
        <f t="shared" si="52"/>
        <v>0.91992995121594234</v>
      </c>
    </row>
    <row r="1661" spans="1:24" ht="14.4" x14ac:dyDescent="0.2">
      <c r="A1661" s="47" t="s">
        <v>720</v>
      </c>
      <c r="B1661" s="47" t="s">
        <v>721</v>
      </c>
      <c r="C1661" s="76" t="str">
        <f t="shared" si="51"/>
        <v>21375900 DIRECCIÓN GENERAL DE ARCHIVO NACIONAL</v>
      </c>
      <c r="D1661" s="47" t="s">
        <v>685</v>
      </c>
      <c r="E1661" s="47" t="s">
        <v>416</v>
      </c>
      <c r="F1661" s="47" t="s">
        <v>398</v>
      </c>
      <c r="G1661" s="46">
        <v>4164395</v>
      </c>
      <c r="H1661" s="46">
        <v>4108056</v>
      </c>
      <c r="I1661" s="46">
        <v>4108056</v>
      </c>
      <c r="J1661" s="46">
        <v>0</v>
      </c>
      <c r="K1661" s="46">
        <v>0</v>
      </c>
      <c r="L1661" s="46">
        <v>0</v>
      </c>
      <c r="M1661" s="46">
        <v>3779123.81</v>
      </c>
      <c r="N1661" s="46">
        <v>3779123.81</v>
      </c>
      <c r="O1661" s="46">
        <v>328932.19</v>
      </c>
      <c r="P1661" s="78">
        <f t="shared" si="52"/>
        <v>0.9199299644406016</v>
      </c>
    </row>
    <row r="1662" spans="1:24" ht="14.4" x14ac:dyDescent="0.2">
      <c r="A1662" s="47" t="s">
        <v>720</v>
      </c>
      <c r="B1662" s="47" t="s">
        <v>721</v>
      </c>
      <c r="C1662" s="76" t="str">
        <f t="shared" si="51"/>
        <v>21375900 DIRECCIÓN GENERAL DE ARCHIVO NACIONAL</v>
      </c>
      <c r="D1662" s="47" t="s">
        <v>685</v>
      </c>
      <c r="E1662" s="47" t="s">
        <v>608</v>
      </c>
      <c r="F1662" s="47" t="s">
        <v>609</v>
      </c>
      <c r="G1662" s="46">
        <v>11800000</v>
      </c>
      <c r="H1662" s="46">
        <v>21793605</v>
      </c>
      <c r="I1662" s="46">
        <v>21793605</v>
      </c>
      <c r="J1662" s="46">
        <v>0</v>
      </c>
      <c r="K1662" s="46">
        <v>0</v>
      </c>
      <c r="L1662" s="46">
        <v>0</v>
      </c>
      <c r="M1662" s="46">
        <v>18024746.449999999</v>
      </c>
      <c r="N1662" s="46">
        <v>18024746.449999999</v>
      </c>
      <c r="O1662" s="46">
        <v>3768858.55</v>
      </c>
      <c r="P1662" s="78">
        <f t="shared" si="52"/>
        <v>0.82706585028039181</v>
      </c>
    </row>
    <row r="1663" spans="1:24" ht="14.4" x14ac:dyDescent="0.2">
      <c r="A1663" s="47" t="s">
        <v>720</v>
      </c>
      <c r="B1663" s="47" t="s">
        <v>721</v>
      </c>
      <c r="C1663" s="76" t="str">
        <f t="shared" si="51"/>
        <v>21375900 DIRECCIÓN GENERAL DE ARCHIVO NACIONAL</v>
      </c>
      <c r="D1663" s="47" t="s">
        <v>685</v>
      </c>
      <c r="E1663" s="47" t="s">
        <v>610</v>
      </c>
      <c r="F1663" s="47" t="s">
        <v>611</v>
      </c>
      <c r="G1663" s="46">
        <v>6800000</v>
      </c>
      <c r="H1663" s="46">
        <v>10539111</v>
      </c>
      <c r="I1663" s="46">
        <v>10539111</v>
      </c>
      <c r="J1663" s="46">
        <v>0</v>
      </c>
      <c r="K1663" s="46">
        <v>0</v>
      </c>
      <c r="L1663" s="46">
        <v>0</v>
      </c>
      <c r="M1663" s="46">
        <v>9083405.3499999996</v>
      </c>
      <c r="N1663" s="46">
        <v>9083405.3499999996</v>
      </c>
      <c r="O1663" s="46">
        <v>1455705.65</v>
      </c>
      <c r="P1663" s="78">
        <f t="shared" si="52"/>
        <v>0.86187585935853595</v>
      </c>
    </row>
    <row r="1664" spans="1:24" ht="14.4" x14ac:dyDescent="0.2">
      <c r="A1664" s="47" t="s">
        <v>720</v>
      </c>
      <c r="B1664" s="47" t="s">
        <v>721</v>
      </c>
      <c r="C1664" s="76" t="str">
        <f t="shared" si="51"/>
        <v>21375900 DIRECCIÓN GENERAL DE ARCHIVO NACIONAL</v>
      </c>
      <c r="D1664" s="47" t="s">
        <v>685</v>
      </c>
      <c r="E1664" s="47" t="s">
        <v>612</v>
      </c>
      <c r="F1664" s="47" t="s">
        <v>613</v>
      </c>
      <c r="G1664" s="46">
        <v>5000000</v>
      </c>
      <c r="H1664" s="46">
        <v>11254494</v>
      </c>
      <c r="I1664" s="46">
        <v>11254494</v>
      </c>
      <c r="J1664" s="46">
        <v>0</v>
      </c>
      <c r="K1664" s="46">
        <v>0</v>
      </c>
      <c r="L1664" s="46">
        <v>0</v>
      </c>
      <c r="M1664" s="46">
        <v>8941341.0999999996</v>
      </c>
      <c r="N1664" s="46">
        <v>8941341.0999999996</v>
      </c>
      <c r="O1664" s="46">
        <v>2313152.9</v>
      </c>
      <c r="P1664" s="78">
        <f t="shared" si="52"/>
        <v>0.79446851186734824</v>
      </c>
    </row>
    <row r="1665" spans="1:16" ht="14.4" x14ac:dyDescent="0.2">
      <c r="A1665" s="47" t="s">
        <v>720</v>
      </c>
      <c r="B1665" s="47" t="s">
        <v>721</v>
      </c>
      <c r="C1665" s="76" t="str">
        <f t="shared" si="51"/>
        <v>21375900 DIRECCIÓN GENERAL DE ARCHIVO NACIONAL</v>
      </c>
      <c r="D1665" s="47" t="s">
        <v>685</v>
      </c>
      <c r="E1665" s="47" t="s">
        <v>632</v>
      </c>
      <c r="F1665" s="47" t="s">
        <v>633</v>
      </c>
      <c r="G1665" s="46">
        <v>0</v>
      </c>
      <c r="H1665" s="46">
        <v>24242671</v>
      </c>
      <c r="I1665" s="46">
        <v>24242671</v>
      </c>
      <c r="J1665" s="46">
        <v>0</v>
      </c>
      <c r="K1665" s="46">
        <v>0</v>
      </c>
      <c r="L1665" s="46">
        <v>0</v>
      </c>
      <c r="M1665" s="46">
        <v>2964518.49</v>
      </c>
      <c r="N1665" s="46">
        <v>2964518.49</v>
      </c>
      <c r="O1665" s="46">
        <v>21278152.510000002</v>
      </c>
      <c r="P1665" s="78">
        <f t="shared" si="52"/>
        <v>0.12228514300260067</v>
      </c>
    </row>
    <row r="1666" spans="1:16" ht="14.4" x14ac:dyDescent="0.2">
      <c r="A1666" s="47" t="s">
        <v>720</v>
      </c>
      <c r="B1666" s="47" t="s">
        <v>721</v>
      </c>
      <c r="C1666" s="76" t="str">
        <f t="shared" si="51"/>
        <v>21375900 DIRECCIÓN GENERAL DE ARCHIVO NACIONAL</v>
      </c>
      <c r="D1666" s="47" t="s">
        <v>685</v>
      </c>
      <c r="E1666" s="47" t="s">
        <v>634</v>
      </c>
      <c r="F1666" s="47" t="s">
        <v>635</v>
      </c>
      <c r="G1666" s="46">
        <v>0</v>
      </c>
      <c r="H1666" s="46">
        <v>22892671</v>
      </c>
      <c r="I1666" s="46">
        <v>22892671</v>
      </c>
      <c r="J1666" s="46">
        <v>0</v>
      </c>
      <c r="K1666" s="46">
        <v>0</v>
      </c>
      <c r="L1666" s="46">
        <v>0</v>
      </c>
      <c r="M1666" s="46">
        <v>1617568.66</v>
      </c>
      <c r="N1666" s="46">
        <v>1617568.66</v>
      </c>
      <c r="O1666" s="46">
        <v>21275102.34</v>
      </c>
      <c r="P1666" s="78">
        <f t="shared" si="52"/>
        <v>7.0658799927714858E-2</v>
      </c>
    </row>
    <row r="1667" spans="1:16" ht="14.4" x14ac:dyDescent="0.2">
      <c r="A1667" s="47" t="s">
        <v>720</v>
      </c>
      <c r="B1667" s="47" t="s">
        <v>721</v>
      </c>
      <c r="C1667" s="76" t="str">
        <f t="shared" si="51"/>
        <v>21375900 DIRECCIÓN GENERAL DE ARCHIVO NACIONAL</v>
      </c>
      <c r="D1667" s="47" t="s">
        <v>685</v>
      </c>
      <c r="E1667" s="47" t="s">
        <v>771</v>
      </c>
      <c r="F1667" s="47" t="s">
        <v>772</v>
      </c>
      <c r="G1667" s="46">
        <v>0</v>
      </c>
      <c r="H1667" s="46">
        <v>1350000</v>
      </c>
      <c r="I1667" s="46">
        <v>1350000</v>
      </c>
      <c r="J1667" s="46">
        <v>0</v>
      </c>
      <c r="K1667" s="46">
        <v>0</v>
      </c>
      <c r="L1667" s="46">
        <v>0</v>
      </c>
      <c r="M1667" s="46">
        <v>1346949.83</v>
      </c>
      <c r="N1667" s="46">
        <v>1346949.83</v>
      </c>
      <c r="O1667" s="46">
        <v>3050.17</v>
      </c>
      <c r="P1667" s="78">
        <f t="shared" si="52"/>
        <v>0.99774061481481491</v>
      </c>
    </row>
    <row r="1668" spans="1:16" ht="14.4" x14ac:dyDescent="0.2">
      <c r="A1668" s="47" t="s">
        <v>720</v>
      </c>
      <c r="B1668" s="47" t="s">
        <v>721</v>
      </c>
      <c r="C1668" s="76" t="str">
        <f t="shared" si="51"/>
        <v>21375900 DIRECCIÓN GENERAL DE ARCHIVO NACIONAL</v>
      </c>
      <c r="D1668" s="47" t="s">
        <v>685</v>
      </c>
      <c r="E1668" s="47" t="s">
        <v>636</v>
      </c>
      <c r="F1668" s="47" t="s">
        <v>637</v>
      </c>
      <c r="G1668" s="46">
        <v>3462880</v>
      </c>
      <c r="H1668" s="46">
        <v>21085380</v>
      </c>
      <c r="I1668" s="46">
        <v>21085380</v>
      </c>
      <c r="J1668" s="46">
        <v>0</v>
      </c>
      <c r="K1668" s="46">
        <v>0</v>
      </c>
      <c r="L1668" s="46">
        <v>0</v>
      </c>
      <c r="M1668" s="46">
        <v>21083275.489999998</v>
      </c>
      <c r="N1668" s="46">
        <v>21083275.489999998</v>
      </c>
      <c r="O1668" s="46">
        <v>2104.5100000000002</v>
      </c>
      <c r="P1668" s="78">
        <f t="shared" si="52"/>
        <v>0.99990019103283878</v>
      </c>
    </row>
    <row r="1669" spans="1:16" ht="14.4" x14ac:dyDescent="0.2">
      <c r="A1669" s="47" t="s">
        <v>720</v>
      </c>
      <c r="B1669" s="47" t="s">
        <v>721</v>
      </c>
      <c r="C1669" s="73" t="str">
        <f t="shared" si="51"/>
        <v>21375900 DIRECCIÓN GENERAL DE ARCHIVO NACIONAL</v>
      </c>
      <c r="D1669" s="47" t="s">
        <v>685</v>
      </c>
      <c r="E1669" s="47" t="s">
        <v>654</v>
      </c>
      <c r="F1669" s="47" t="s">
        <v>655</v>
      </c>
      <c r="G1669" s="46">
        <v>276316</v>
      </c>
      <c r="H1669" s="46">
        <v>276316</v>
      </c>
      <c r="I1669" s="46">
        <v>276316</v>
      </c>
      <c r="J1669" s="46">
        <v>0</v>
      </c>
      <c r="K1669" s="46">
        <v>0</v>
      </c>
      <c r="L1669" s="46">
        <v>0</v>
      </c>
      <c r="M1669" s="46">
        <v>275944</v>
      </c>
      <c r="N1669" s="46">
        <v>275944</v>
      </c>
      <c r="O1669" s="46">
        <v>372</v>
      </c>
      <c r="P1669" s="80">
        <f t="shared" si="52"/>
        <v>0.99865371531145497</v>
      </c>
    </row>
    <row r="1670" spans="1:16" ht="14.4" x14ac:dyDescent="0.2">
      <c r="A1670" s="47" t="s">
        <v>720</v>
      </c>
      <c r="B1670" s="47" t="s">
        <v>721</v>
      </c>
      <c r="C1670" s="76" t="str">
        <f t="shared" ref="C1670:C1733" si="53">+CONCATENATE(A1670," ",B1670)</f>
        <v>21375900 DIRECCIÓN GENERAL DE ARCHIVO NACIONAL</v>
      </c>
      <c r="D1670" s="47" t="s">
        <v>685</v>
      </c>
      <c r="E1670" s="47" t="s">
        <v>656</v>
      </c>
      <c r="F1670" s="47" t="s">
        <v>657</v>
      </c>
      <c r="G1670" s="46">
        <v>3186564</v>
      </c>
      <c r="H1670" s="46">
        <v>20809064</v>
      </c>
      <c r="I1670" s="46">
        <v>20809064</v>
      </c>
      <c r="J1670" s="46">
        <v>0</v>
      </c>
      <c r="K1670" s="46">
        <v>0</v>
      </c>
      <c r="L1670" s="46">
        <v>0</v>
      </c>
      <c r="M1670" s="46">
        <v>20807331.489999998</v>
      </c>
      <c r="N1670" s="46">
        <v>20807331.489999998</v>
      </c>
      <c r="O1670" s="46">
        <v>1732.51</v>
      </c>
      <c r="P1670" s="78">
        <f t="shared" ref="P1670:P1733" si="54">+IFERROR(M1670/H1670,0)</f>
        <v>0.99991674253104312</v>
      </c>
    </row>
    <row r="1671" spans="1:16" ht="14.4" x14ac:dyDescent="0.2">
      <c r="A1671" s="47" t="s">
        <v>720</v>
      </c>
      <c r="B1671" s="47" t="s">
        <v>721</v>
      </c>
      <c r="C1671" s="76" t="str">
        <f t="shared" si="53"/>
        <v>21375900 DIRECCIÓN GENERAL DE ARCHIVO NACIONAL</v>
      </c>
      <c r="D1671" s="47" t="s">
        <v>689</v>
      </c>
      <c r="E1671" s="47" t="s">
        <v>336</v>
      </c>
      <c r="F1671" s="47" t="s">
        <v>337</v>
      </c>
      <c r="G1671" s="46">
        <v>652200000</v>
      </c>
      <c r="H1671" s="46">
        <v>652200000</v>
      </c>
      <c r="I1671" s="46">
        <v>652200000</v>
      </c>
      <c r="J1671" s="46">
        <v>0</v>
      </c>
      <c r="K1671" s="46">
        <v>0</v>
      </c>
      <c r="L1671" s="46">
        <v>0</v>
      </c>
      <c r="M1671" s="46">
        <v>642583117.36000001</v>
      </c>
      <c r="N1671" s="46">
        <v>611966196.99000001</v>
      </c>
      <c r="O1671" s="46">
        <v>9616882.6400000006</v>
      </c>
      <c r="P1671" s="78">
        <f t="shared" si="54"/>
        <v>0.98525470309720942</v>
      </c>
    </row>
    <row r="1672" spans="1:16" ht="14.4" x14ac:dyDescent="0.2">
      <c r="A1672" s="47" t="s">
        <v>720</v>
      </c>
      <c r="B1672" s="47" t="s">
        <v>721</v>
      </c>
      <c r="C1672" s="76" t="str">
        <f t="shared" si="53"/>
        <v>21375900 DIRECCIÓN GENERAL DE ARCHIVO NACIONAL</v>
      </c>
      <c r="D1672" s="47" t="s">
        <v>689</v>
      </c>
      <c r="E1672" s="47" t="s">
        <v>338</v>
      </c>
      <c r="F1672" s="47" t="s">
        <v>339</v>
      </c>
      <c r="G1672" s="46">
        <v>74884260</v>
      </c>
      <c r="H1672" s="46">
        <v>91984260</v>
      </c>
      <c r="I1672" s="46">
        <v>91984260</v>
      </c>
      <c r="J1672" s="46">
        <v>0</v>
      </c>
      <c r="K1672" s="46">
        <v>0</v>
      </c>
      <c r="L1672" s="46">
        <v>0</v>
      </c>
      <c r="M1672" s="46">
        <v>88437334.989999995</v>
      </c>
      <c r="N1672" s="46">
        <v>79416706.409999996</v>
      </c>
      <c r="O1672" s="46">
        <v>3546925.01</v>
      </c>
      <c r="P1672" s="78">
        <f t="shared" si="54"/>
        <v>0.96143987014734911</v>
      </c>
    </row>
    <row r="1673" spans="1:16" ht="14.4" x14ac:dyDescent="0.2">
      <c r="A1673" s="47" t="s">
        <v>720</v>
      </c>
      <c r="B1673" s="47" t="s">
        <v>721</v>
      </c>
      <c r="C1673" s="76" t="str">
        <f t="shared" si="53"/>
        <v>21375900 DIRECCIÓN GENERAL DE ARCHIVO NACIONAL</v>
      </c>
      <c r="D1673" s="47" t="s">
        <v>689</v>
      </c>
      <c r="E1673" s="47" t="s">
        <v>342</v>
      </c>
      <c r="F1673" s="47" t="s">
        <v>343</v>
      </c>
      <c r="G1673" s="46">
        <v>716960</v>
      </c>
      <c r="H1673" s="46">
        <v>716960</v>
      </c>
      <c r="I1673" s="46">
        <v>716960</v>
      </c>
      <c r="J1673" s="46">
        <v>0</v>
      </c>
      <c r="K1673" s="46">
        <v>0</v>
      </c>
      <c r="L1673" s="46">
        <v>0</v>
      </c>
      <c r="M1673" s="46">
        <v>688710</v>
      </c>
      <c r="N1673" s="46">
        <v>688710</v>
      </c>
      <c r="O1673" s="46">
        <v>28250</v>
      </c>
      <c r="P1673" s="78">
        <f t="shared" si="54"/>
        <v>0.9605975228743584</v>
      </c>
    </row>
    <row r="1674" spans="1:16" ht="14.4" x14ac:dyDescent="0.2">
      <c r="A1674" s="47" t="s">
        <v>720</v>
      </c>
      <c r="B1674" s="47" t="s">
        <v>721</v>
      </c>
      <c r="C1674" s="76" t="str">
        <f t="shared" si="53"/>
        <v>21375900 DIRECCIÓN GENERAL DE ARCHIVO NACIONAL</v>
      </c>
      <c r="D1674" s="47" t="s">
        <v>689</v>
      </c>
      <c r="E1674" s="47" t="s">
        <v>344</v>
      </c>
      <c r="F1674" s="47" t="s">
        <v>345</v>
      </c>
      <c r="G1674" s="46">
        <v>4000000</v>
      </c>
      <c r="H1674" s="46">
        <v>1100000</v>
      </c>
      <c r="I1674" s="46">
        <v>1100000</v>
      </c>
      <c r="J1674" s="46">
        <v>0</v>
      </c>
      <c r="K1674" s="46">
        <v>0</v>
      </c>
      <c r="L1674" s="46">
        <v>0</v>
      </c>
      <c r="M1674" s="46">
        <v>982617.59999999998</v>
      </c>
      <c r="N1674" s="46">
        <v>312966.03999999998</v>
      </c>
      <c r="O1674" s="46">
        <v>117382.39999999999</v>
      </c>
      <c r="P1674" s="78">
        <f t="shared" si="54"/>
        <v>0.89328872727272723</v>
      </c>
    </row>
    <row r="1675" spans="1:16" ht="14.4" x14ac:dyDescent="0.2">
      <c r="A1675" s="47" t="s">
        <v>720</v>
      </c>
      <c r="B1675" s="47" t="s">
        <v>721</v>
      </c>
      <c r="C1675" s="76" t="str">
        <f t="shared" si="53"/>
        <v>21375900 DIRECCIÓN GENERAL DE ARCHIVO NACIONAL</v>
      </c>
      <c r="D1675" s="47" t="s">
        <v>689</v>
      </c>
      <c r="E1675" s="47" t="s">
        <v>346</v>
      </c>
      <c r="F1675" s="47" t="s">
        <v>347</v>
      </c>
      <c r="G1675" s="46">
        <v>46842800</v>
      </c>
      <c r="H1675" s="46">
        <v>66842800</v>
      </c>
      <c r="I1675" s="46">
        <v>66842800</v>
      </c>
      <c r="J1675" s="46">
        <v>0</v>
      </c>
      <c r="K1675" s="46">
        <v>0</v>
      </c>
      <c r="L1675" s="46">
        <v>0</v>
      </c>
      <c r="M1675" s="46">
        <v>64901305.810000002</v>
      </c>
      <c r="N1675" s="46">
        <v>63807465.810000002</v>
      </c>
      <c r="O1675" s="46">
        <v>1941494.19</v>
      </c>
      <c r="P1675" s="79">
        <f t="shared" si="54"/>
        <v>0.97095432582118046</v>
      </c>
    </row>
    <row r="1676" spans="1:16" ht="14.4" x14ac:dyDescent="0.2">
      <c r="A1676" s="47" t="s">
        <v>720</v>
      </c>
      <c r="B1676" s="47" t="s">
        <v>721</v>
      </c>
      <c r="C1676" s="76" t="str">
        <f t="shared" si="53"/>
        <v>21375900 DIRECCIÓN GENERAL DE ARCHIVO NACIONAL</v>
      </c>
      <c r="D1676" s="47" t="s">
        <v>689</v>
      </c>
      <c r="E1676" s="47" t="s">
        <v>348</v>
      </c>
      <c r="F1676" s="47" t="s">
        <v>349</v>
      </c>
      <c r="G1676" s="46">
        <v>20500000</v>
      </c>
      <c r="H1676" s="46">
        <v>20500000</v>
      </c>
      <c r="I1676" s="46">
        <v>20500000</v>
      </c>
      <c r="J1676" s="46">
        <v>0</v>
      </c>
      <c r="K1676" s="46">
        <v>0</v>
      </c>
      <c r="L1676" s="46">
        <v>0</v>
      </c>
      <c r="M1676" s="46">
        <v>19131633.18</v>
      </c>
      <c r="N1676" s="46">
        <v>12455234.560000001</v>
      </c>
      <c r="O1676" s="46">
        <v>1368366.82</v>
      </c>
      <c r="P1676" s="78">
        <f t="shared" si="54"/>
        <v>0.93325039902439022</v>
      </c>
    </row>
    <row r="1677" spans="1:16" ht="14.4" x14ac:dyDescent="0.2">
      <c r="A1677" s="47" t="s">
        <v>720</v>
      </c>
      <c r="B1677" s="47" t="s">
        <v>721</v>
      </c>
      <c r="C1677" s="76" t="str">
        <f t="shared" si="53"/>
        <v>21375900 DIRECCIÓN GENERAL DE ARCHIVO NACIONAL</v>
      </c>
      <c r="D1677" s="47" t="s">
        <v>689</v>
      </c>
      <c r="E1677" s="47" t="s">
        <v>350</v>
      </c>
      <c r="F1677" s="47" t="s">
        <v>351</v>
      </c>
      <c r="G1677" s="46">
        <v>2000000</v>
      </c>
      <c r="H1677" s="46">
        <v>2000000</v>
      </c>
      <c r="I1677" s="46">
        <v>2000000</v>
      </c>
      <c r="J1677" s="46">
        <v>0</v>
      </c>
      <c r="K1677" s="46">
        <v>0</v>
      </c>
      <c r="L1677" s="46">
        <v>0</v>
      </c>
      <c r="M1677" s="46">
        <v>1991668.4</v>
      </c>
      <c r="N1677" s="46">
        <v>1730930</v>
      </c>
      <c r="O1677" s="46">
        <v>8331.6</v>
      </c>
      <c r="P1677" s="78">
        <f t="shared" si="54"/>
        <v>0.9958342</v>
      </c>
    </row>
    <row r="1678" spans="1:16" ht="14.4" x14ac:dyDescent="0.2">
      <c r="A1678" s="47" t="s">
        <v>720</v>
      </c>
      <c r="B1678" s="47" t="s">
        <v>721</v>
      </c>
      <c r="C1678" s="76" t="str">
        <f t="shared" si="53"/>
        <v>21375900 DIRECCIÓN GENERAL DE ARCHIVO NACIONAL</v>
      </c>
      <c r="D1678" s="47" t="s">
        <v>689</v>
      </c>
      <c r="E1678" s="47" t="s">
        <v>354</v>
      </c>
      <c r="F1678" s="47" t="s">
        <v>355</v>
      </c>
      <c r="G1678" s="46">
        <v>824500</v>
      </c>
      <c r="H1678" s="46">
        <v>824500</v>
      </c>
      <c r="I1678" s="46">
        <v>824500</v>
      </c>
      <c r="J1678" s="46">
        <v>0</v>
      </c>
      <c r="K1678" s="46">
        <v>0</v>
      </c>
      <c r="L1678" s="46">
        <v>0</v>
      </c>
      <c r="M1678" s="46">
        <v>741400</v>
      </c>
      <c r="N1678" s="46">
        <v>421400</v>
      </c>
      <c r="O1678" s="46">
        <v>83100</v>
      </c>
      <c r="P1678" s="78">
        <f t="shared" si="54"/>
        <v>0.89921164342025472</v>
      </c>
    </row>
    <row r="1679" spans="1:16" ht="14.4" x14ac:dyDescent="0.2">
      <c r="A1679" s="47" t="s">
        <v>720</v>
      </c>
      <c r="B1679" s="47" t="s">
        <v>721</v>
      </c>
      <c r="C1679" s="76" t="str">
        <f t="shared" si="53"/>
        <v>21375900 DIRECCIÓN GENERAL DE ARCHIVO NACIONAL</v>
      </c>
      <c r="D1679" s="47" t="s">
        <v>689</v>
      </c>
      <c r="E1679" s="47" t="s">
        <v>356</v>
      </c>
      <c r="F1679" s="47" t="s">
        <v>357</v>
      </c>
      <c r="G1679" s="46">
        <v>524815740</v>
      </c>
      <c r="H1679" s="46">
        <v>527715740</v>
      </c>
      <c r="I1679" s="46">
        <v>527715740</v>
      </c>
      <c r="J1679" s="46">
        <v>0</v>
      </c>
      <c r="K1679" s="46">
        <v>0</v>
      </c>
      <c r="L1679" s="46">
        <v>0</v>
      </c>
      <c r="M1679" s="46">
        <v>525581542.69999999</v>
      </c>
      <c r="N1679" s="46">
        <v>522131991.69999999</v>
      </c>
      <c r="O1679" s="46">
        <v>2134197.2999999998</v>
      </c>
      <c r="P1679" s="78">
        <f t="shared" si="54"/>
        <v>0.99595578236874271</v>
      </c>
    </row>
    <row r="1680" spans="1:16" ht="14.4" x14ac:dyDescent="0.2">
      <c r="A1680" s="47" t="s">
        <v>720</v>
      </c>
      <c r="B1680" s="47" t="s">
        <v>721</v>
      </c>
      <c r="C1680" s="76" t="str">
        <f t="shared" si="53"/>
        <v>21375900 DIRECCIÓN GENERAL DE ARCHIVO NACIONAL</v>
      </c>
      <c r="D1680" s="47" t="s">
        <v>689</v>
      </c>
      <c r="E1680" s="47" t="s">
        <v>358</v>
      </c>
      <c r="F1680" s="47" t="s">
        <v>359</v>
      </c>
      <c r="G1680" s="46">
        <v>514815740</v>
      </c>
      <c r="H1680" s="46">
        <v>517715740</v>
      </c>
      <c r="I1680" s="46">
        <v>517715740</v>
      </c>
      <c r="J1680" s="46">
        <v>0</v>
      </c>
      <c r="K1680" s="46">
        <v>0</v>
      </c>
      <c r="L1680" s="46">
        <v>0</v>
      </c>
      <c r="M1680" s="46">
        <v>515581551.19999999</v>
      </c>
      <c r="N1680" s="46">
        <v>512132000.19999999</v>
      </c>
      <c r="O1680" s="46">
        <v>2134188.7999999998</v>
      </c>
      <c r="P1680" s="78">
        <f t="shared" si="54"/>
        <v>0.99587768221997652</v>
      </c>
    </row>
    <row r="1681" spans="1:16" ht="14.4" x14ac:dyDescent="0.2">
      <c r="A1681" s="47" t="s">
        <v>720</v>
      </c>
      <c r="B1681" s="47" t="s">
        <v>721</v>
      </c>
      <c r="C1681" s="76" t="str">
        <f t="shared" si="53"/>
        <v>21375900 DIRECCIÓN GENERAL DE ARCHIVO NACIONAL</v>
      </c>
      <c r="D1681" s="47" t="s">
        <v>689</v>
      </c>
      <c r="E1681" s="47" t="s">
        <v>360</v>
      </c>
      <c r="F1681" s="47" t="s">
        <v>361</v>
      </c>
      <c r="G1681" s="46">
        <v>10000000</v>
      </c>
      <c r="H1681" s="46">
        <v>10000000</v>
      </c>
      <c r="I1681" s="46">
        <v>10000000</v>
      </c>
      <c r="J1681" s="46">
        <v>0</v>
      </c>
      <c r="K1681" s="46">
        <v>0</v>
      </c>
      <c r="L1681" s="46">
        <v>0</v>
      </c>
      <c r="M1681" s="46">
        <v>9999991.5</v>
      </c>
      <c r="N1681" s="46">
        <v>9999991.5</v>
      </c>
      <c r="O1681" s="46">
        <v>8.5</v>
      </c>
      <c r="P1681" s="78">
        <f t="shared" si="54"/>
        <v>0.99999914999999995</v>
      </c>
    </row>
    <row r="1682" spans="1:16" ht="14.4" x14ac:dyDescent="0.2">
      <c r="A1682" s="47" t="s">
        <v>720</v>
      </c>
      <c r="B1682" s="47" t="s">
        <v>721</v>
      </c>
      <c r="C1682" s="76" t="str">
        <f t="shared" si="53"/>
        <v>21375900 DIRECCIÓN GENERAL DE ARCHIVO NACIONAL</v>
      </c>
      <c r="D1682" s="47" t="s">
        <v>689</v>
      </c>
      <c r="E1682" s="47" t="s">
        <v>364</v>
      </c>
      <c r="F1682" s="47" t="s">
        <v>365</v>
      </c>
      <c r="G1682" s="46">
        <v>52500000</v>
      </c>
      <c r="H1682" s="46">
        <v>32500000</v>
      </c>
      <c r="I1682" s="46">
        <v>32500000</v>
      </c>
      <c r="J1682" s="46">
        <v>0</v>
      </c>
      <c r="K1682" s="46">
        <v>0</v>
      </c>
      <c r="L1682" s="46">
        <v>0</v>
      </c>
      <c r="M1682" s="46">
        <v>28564239.670000002</v>
      </c>
      <c r="N1682" s="46">
        <v>10417498.880000001</v>
      </c>
      <c r="O1682" s="46">
        <v>3935760.33</v>
      </c>
      <c r="P1682" s="78">
        <f t="shared" si="54"/>
        <v>0.87889968215384617</v>
      </c>
    </row>
    <row r="1683" spans="1:16" ht="14.4" x14ac:dyDescent="0.2">
      <c r="A1683" s="47" t="s">
        <v>720</v>
      </c>
      <c r="B1683" s="47" t="s">
        <v>721</v>
      </c>
      <c r="C1683" s="88" t="str">
        <f t="shared" si="53"/>
        <v>21375900 DIRECCIÓN GENERAL DE ARCHIVO NACIONAL</v>
      </c>
      <c r="D1683" s="47" t="s">
        <v>689</v>
      </c>
      <c r="E1683" s="47" t="s">
        <v>368</v>
      </c>
      <c r="F1683" s="47" t="s">
        <v>369</v>
      </c>
      <c r="G1683" s="46">
        <v>52500000</v>
      </c>
      <c r="H1683" s="46">
        <v>32500000</v>
      </c>
      <c r="I1683" s="46">
        <v>32500000</v>
      </c>
      <c r="J1683" s="46">
        <v>0</v>
      </c>
      <c r="K1683" s="46">
        <v>0</v>
      </c>
      <c r="L1683" s="46">
        <v>0</v>
      </c>
      <c r="M1683" s="46">
        <v>28564239.670000002</v>
      </c>
      <c r="N1683" s="46">
        <v>10417498.880000001</v>
      </c>
      <c r="O1683" s="46">
        <v>3935760.33</v>
      </c>
      <c r="P1683" s="87">
        <f t="shared" si="54"/>
        <v>0.87889968215384617</v>
      </c>
    </row>
    <row r="1684" spans="1:16" ht="14.4" x14ac:dyDescent="0.2">
      <c r="A1684" s="100" t="s">
        <v>722</v>
      </c>
      <c r="B1684" s="100" t="s">
        <v>723</v>
      </c>
      <c r="C1684" s="99" t="str">
        <f t="shared" si="53"/>
        <v>21376000 CONSEJO NAC.POLÍTICA PÚBLICA PERSONA JOV</v>
      </c>
      <c r="D1684" s="100" t="s">
        <v>685</v>
      </c>
      <c r="E1684" s="100" t="s">
        <v>686</v>
      </c>
      <c r="F1684" s="100" t="s">
        <v>686</v>
      </c>
      <c r="G1684" s="101">
        <v>1885087285</v>
      </c>
      <c r="H1684" s="101">
        <v>1838607311</v>
      </c>
      <c r="I1684" s="46">
        <v>1838607311</v>
      </c>
      <c r="J1684" s="46">
        <v>0</v>
      </c>
      <c r="K1684" s="46">
        <v>0</v>
      </c>
      <c r="L1684" s="46">
        <v>0</v>
      </c>
      <c r="M1684" s="101">
        <v>1372824204.79</v>
      </c>
      <c r="N1684" s="101">
        <v>1354978592.23</v>
      </c>
      <c r="O1684" s="101">
        <v>465783106.20999998</v>
      </c>
      <c r="P1684" s="94">
        <f t="shared" si="54"/>
        <v>0.74666525939317341</v>
      </c>
    </row>
    <row r="1685" spans="1:16" ht="14.4" x14ac:dyDescent="0.2">
      <c r="A1685" s="47" t="s">
        <v>722</v>
      </c>
      <c r="B1685" s="47" t="s">
        <v>723</v>
      </c>
      <c r="C1685" s="93" t="str">
        <f t="shared" si="53"/>
        <v>21376000 CONSEJO NAC.POLÍTICA PÚBLICA PERSONA JOV</v>
      </c>
      <c r="D1685" s="47" t="s">
        <v>685</v>
      </c>
      <c r="E1685" s="47" t="s">
        <v>10</v>
      </c>
      <c r="F1685" s="47" t="s">
        <v>11</v>
      </c>
      <c r="G1685" s="46">
        <v>852315848</v>
      </c>
      <c r="H1685" s="46">
        <v>818454692</v>
      </c>
      <c r="I1685" s="46">
        <v>818454692</v>
      </c>
      <c r="J1685" s="46">
        <v>0</v>
      </c>
      <c r="K1685" s="46">
        <v>0</v>
      </c>
      <c r="L1685" s="46">
        <v>0</v>
      </c>
      <c r="M1685" s="46">
        <v>756607331.61000001</v>
      </c>
      <c r="N1685" s="46">
        <v>740540656.41999996</v>
      </c>
      <c r="O1685" s="46">
        <v>61847360.390000001</v>
      </c>
      <c r="P1685" s="92">
        <f t="shared" si="54"/>
        <v>0.9244339839522846</v>
      </c>
    </row>
    <row r="1686" spans="1:16" ht="14.4" x14ac:dyDescent="0.2">
      <c r="A1686" s="47" t="s">
        <v>722</v>
      </c>
      <c r="B1686" s="47" t="s">
        <v>723</v>
      </c>
      <c r="C1686" s="76" t="str">
        <f t="shared" si="53"/>
        <v>21376000 CONSEJO NAC.POLÍTICA PÚBLICA PERSONA JOV</v>
      </c>
      <c r="D1686" s="47" t="s">
        <v>685</v>
      </c>
      <c r="E1686" s="47" t="s">
        <v>12</v>
      </c>
      <c r="F1686" s="47" t="s">
        <v>13</v>
      </c>
      <c r="G1686" s="46">
        <v>455512332</v>
      </c>
      <c r="H1686" s="46">
        <v>427735346</v>
      </c>
      <c r="I1686" s="46">
        <v>427735346</v>
      </c>
      <c r="J1686" s="46">
        <v>0</v>
      </c>
      <c r="K1686" s="46">
        <v>0</v>
      </c>
      <c r="L1686" s="46">
        <v>0</v>
      </c>
      <c r="M1686" s="46">
        <v>412676050.02999997</v>
      </c>
      <c r="N1686" s="46">
        <v>405987741.74000001</v>
      </c>
      <c r="O1686" s="46">
        <v>15059295.970000001</v>
      </c>
      <c r="P1686" s="78">
        <f t="shared" si="54"/>
        <v>0.96479295875164817</v>
      </c>
    </row>
    <row r="1687" spans="1:16" ht="14.4" x14ac:dyDescent="0.2">
      <c r="A1687" s="47" t="s">
        <v>722</v>
      </c>
      <c r="B1687" s="47" t="s">
        <v>723</v>
      </c>
      <c r="C1687" s="76" t="str">
        <f t="shared" si="53"/>
        <v>21376000 CONSEJO NAC.POLÍTICA PÚBLICA PERSONA JOV</v>
      </c>
      <c r="D1687" s="47" t="s">
        <v>685</v>
      </c>
      <c r="E1687" s="47" t="s">
        <v>14</v>
      </c>
      <c r="F1687" s="47" t="s">
        <v>15</v>
      </c>
      <c r="G1687" s="46">
        <v>455512332</v>
      </c>
      <c r="H1687" s="46">
        <v>427735346</v>
      </c>
      <c r="I1687" s="46">
        <v>427735346</v>
      </c>
      <c r="J1687" s="46">
        <v>0</v>
      </c>
      <c r="K1687" s="46">
        <v>0</v>
      </c>
      <c r="L1687" s="46">
        <v>0</v>
      </c>
      <c r="M1687" s="46">
        <v>412676050.02999997</v>
      </c>
      <c r="N1687" s="46">
        <v>405987741.74000001</v>
      </c>
      <c r="O1687" s="46">
        <v>15059295.970000001</v>
      </c>
      <c r="P1687" s="78">
        <f t="shared" si="54"/>
        <v>0.96479295875164817</v>
      </c>
    </row>
    <row r="1688" spans="1:16" ht="14.4" x14ac:dyDescent="0.2">
      <c r="A1688" s="47" t="s">
        <v>722</v>
      </c>
      <c r="B1688" s="47" t="s">
        <v>723</v>
      </c>
      <c r="C1688" s="76" t="str">
        <f t="shared" si="53"/>
        <v>21376000 CONSEJO NAC.POLÍTICA PÚBLICA PERSONA JOV</v>
      </c>
      <c r="D1688" s="47" t="s">
        <v>685</v>
      </c>
      <c r="E1688" s="47" t="s">
        <v>20</v>
      </c>
      <c r="F1688" s="47" t="s">
        <v>21</v>
      </c>
      <c r="G1688" s="46">
        <v>9600000</v>
      </c>
      <c r="H1688" s="46">
        <v>9600000</v>
      </c>
      <c r="I1688" s="46">
        <v>9600000</v>
      </c>
      <c r="J1688" s="46">
        <v>0</v>
      </c>
      <c r="K1688" s="46">
        <v>0</v>
      </c>
      <c r="L1688" s="46">
        <v>0</v>
      </c>
      <c r="M1688" s="46">
        <v>6193152.8600000003</v>
      </c>
      <c r="N1688" s="46">
        <v>6122597.96</v>
      </c>
      <c r="O1688" s="46">
        <v>3406847.14</v>
      </c>
      <c r="P1688" s="78">
        <f t="shared" si="54"/>
        <v>0.64512008958333333</v>
      </c>
    </row>
    <row r="1689" spans="1:16" ht="14.4" x14ac:dyDescent="0.2">
      <c r="A1689" s="47" t="s">
        <v>722</v>
      </c>
      <c r="B1689" s="47" t="s">
        <v>723</v>
      </c>
      <c r="C1689" s="76" t="str">
        <f t="shared" si="53"/>
        <v>21376000 CONSEJO NAC.POLÍTICA PÚBLICA PERSONA JOV</v>
      </c>
      <c r="D1689" s="47" t="s">
        <v>685</v>
      </c>
      <c r="E1689" s="47" t="s">
        <v>24</v>
      </c>
      <c r="F1689" s="47" t="s">
        <v>25</v>
      </c>
      <c r="G1689" s="46">
        <v>9600000</v>
      </c>
      <c r="H1689" s="46">
        <v>9600000</v>
      </c>
      <c r="I1689" s="46">
        <v>9600000</v>
      </c>
      <c r="J1689" s="46">
        <v>0</v>
      </c>
      <c r="K1689" s="46">
        <v>0</v>
      </c>
      <c r="L1689" s="46">
        <v>0</v>
      </c>
      <c r="M1689" s="46">
        <v>6193152.8600000003</v>
      </c>
      <c r="N1689" s="46">
        <v>6122597.96</v>
      </c>
      <c r="O1689" s="46">
        <v>3406847.14</v>
      </c>
      <c r="P1689" s="78">
        <f t="shared" si="54"/>
        <v>0.64512008958333333</v>
      </c>
    </row>
    <row r="1690" spans="1:16" ht="14.4" x14ac:dyDescent="0.2">
      <c r="A1690" s="47" t="s">
        <v>722</v>
      </c>
      <c r="B1690" s="47" t="s">
        <v>723</v>
      </c>
      <c r="C1690" s="76" t="str">
        <f t="shared" si="53"/>
        <v>21376000 CONSEJO NAC.POLÍTICA PÚBLICA PERSONA JOV</v>
      </c>
      <c r="D1690" s="47" t="s">
        <v>685</v>
      </c>
      <c r="E1690" s="47" t="s">
        <v>26</v>
      </c>
      <c r="F1690" s="47" t="s">
        <v>27</v>
      </c>
      <c r="G1690" s="46">
        <v>251845980</v>
      </c>
      <c r="H1690" s="46">
        <v>229495117</v>
      </c>
      <c r="I1690" s="46">
        <v>229495117</v>
      </c>
      <c r="J1690" s="46">
        <v>0</v>
      </c>
      <c r="K1690" s="46">
        <v>0</v>
      </c>
      <c r="L1690" s="46">
        <v>0</v>
      </c>
      <c r="M1690" s="46">
        <v>215059537.09</v>
      </c>
      <c r="N1690" s="46">
        <v>215059537.09</v>
      </c>
      <c r="O1690" s="46">
        <v>14435579.91</v>
      </c>
      <c r="P1690" s="78">
        <f t="shared" si="54"/>
        <v>0.93709853133825072</v>
      </c>
    </row>
    <row r="1691" spans="1:16" ht="14.4" x14ac:dyDescent="0.2">
      <c r="A1691" s="47" t="s">
        <v>722</v>
      </c>
      <c r="B1691" s="47" t="s">
        <v>723</v>
      </c>
      <c r="C1691" s="76" t="str">
        <f t="shared" si="53"/>
        <v>21376000 CONSEJO NAC.POLÍTICA PÚBLICA PERSONA JOV</v>
      </c>
      <c r="D1691" s="47" t="s">
        <v>685</v>
      </c>
      <c r="E1691" s="47" t="s">
        <v>28</v>
      </c>
      <c r="F1691" s="47" t="s">
        <v>29</v>
      </c>
      <c r="G1691" s="46">
        <v>57900000</v>
      </c>
      <c r="H1691" s="46">
        <v>56838331</v>
      </c>
      <c r="I1691" s="46">
        <v>56838331</v>
      </c>
      <c r="J1691" s="46">
        <v>0</v>
      </c>
      <c r="K1691" s="46">
        <v>0</v>
      </c>
      <c r="L1691" s="46">
        <v>0</v>
      </c>
      <c r="M1691" s="46">
        <v>50486298.350000001</v>
      </c>
      <c r="N1691" s="46">
        <v>50486298.350000001</v>
      </c>
      <c r="O1691" s="46">
        <v>6352032.6500000004</v>
      </c>
      <c r="P1691" s="78">
        <f t="shared" si="54"/>
        <v>0.88824385694928309</v>
      </c>
    </row>
    <row r="1692" spans="1:16" ht="14.4" x14ac:dyDescent="0.2">
      <c r="A1692" s="47" t="s">
        <v>722</v>
      </c>
      <c r="B1692" s="47" t="s">
        <v>723</v>
      </c>
      <c r="C1692" s="76" t="str">
        <f t="shared" si="53"/>
        <v>21376000 CONSEJO NAC.POLÍTICA PÚBLICA PERSONA JOV</v>
      </c>
      <c r="D1692" s="47" t="s">
        <v>685</v>
      </c>
      <c r="E1692" s="47" t="s">
        <v>30</v>
      </c>
      <c r="F1692" s="47" t="s">
        <v>31</v>
      </c>
      <c r="G1692" s="46">
        <v>88159380</v>
      </c>
      <c r="H1692" s="46">
        <v>63709380</v>
      </c>
      <c r="I1692" s="46">
        <v>63709380</v>
      </c>
      <c r="J1692" s="46">
        <v>0</v>
      </c>
      <c r="K1692" s="46">
        <v>0</v>
      </c>
      <c r="L1692" s="46">
        <v>0</v>
      </c>
      <c r="M1692" s="46">
        <v>62459356.030000001</v>
      </c>
      <c r="N1692" s="46">
        <v>62459356.030000001</v>
      </c>
      <c r="O1692" s="46">
        <v>1250023.97</v>
      </c>
      <c r="P1692" s="78">
        <f t="shared" si="54"/>
        <v>0.98037927900098853</v>
      </c>
    </row>
    <row r="1693" spans="1:16" ht="14.4" x14ac:dyDescent="0.2">
      <c r="A1693" s="47" t="s">
        <v>722</v>
      </c>
      <c r="B1693" s="47" t="s">
        <v>723</v>
      </c>
      <c r="C1693" s="76" t="str">
        <f t="shared" si="53"/>
        <v>21376000 CONSEJO NAC.POLÍTICA PÚBLICA PERSONA JOV</v>
      </c>
      <c r="D1693" s="47" t="s">
        <v>685</v>
      </c>
      <c r="E1693" s="47" t="s">
        <v>32</v>
      </c>
      <c r="F1693" s="47" t="s">
        <v>33</v>
      </c>
      <c r="G1693" s="46">
        <v>52261543</v>
      </c>
      <c r="H1693" s="46">
        <v>52422349</v>
      </c>
      <c r="I1693" s="46">
        <v>52422349</v>
      </c>
      <c r="J1693" s="46">
        <v>0</v>
      </c>
      <c r="K1693" s="46">
        <v>0</v>
      </c>
      <c r="L1693" s="46">
        <v>0</v>
      </c>
      <c r="M1693" s="46">
        <v>48000076.770000003</v>
      </c>
      <c r="N1693" s="46">
        <v>48000076.770000003</v>
      </c>
      <c r="O1693" s="46">
        <v>4422272.2300000004</v>
      </c>
      <c r="P1693" s="78">
        <f t="shared" si="54"/>
        <v>0.91564147135032048</v>
      </c>
    </row>
    <row r="1694" spans="1:16" ht="14.4" x14ac:dyDescent="0.2">
      <c r="A1694" s="47" t="s">
        <v>722</v>
      </c>
      <c r="B1694" s="47" t="s">
        <v>723</v>
      </c>
      <c r="C1694" s="76" t="str">
        <f t="shared" si="53"/>
        <v>21376000 CONSEJO NAC.POLÍTICA PÚBLICA PERSONA JOV</v>
      </c>
      <c r="D1694" s="47" t="s">
        <v>685</v>
      </c>
      <c r="E1694" s="47" t="s">
        <v>34</v>
      </c>
      <c r="F1694" s="47" t="s">
        <v>35</v>
      </c>
      <c r="G1694" s="46">
        <v>36925057</v>
      </c>
      <c r="H1694" s="46">
        <v>39925057</v>
      </c>
      <c r="I1694" s="46">
        <v>39925057</v>
      </c>
      <c r="J1694" s="46">
        <v>0</v>
      </c>
      <c r="K1694" s="46">
        <v>0</v>
      </c>
      <c r="L1694" s="46">
        <v>0</v>
      </c>
      <c r="M1694" s="46">
        <v>38356236.509999998</v>
      </c>
      <c r="N1694" s="46">
        <v>38356236.509999998</v>
      </c>
      <c r="O1694" s="46">
        <v>1568820.49</v>
      </c>
      <c r="P1694" s="78">
        <f t="shared" si="54"/>
        <v>0.96070586724522389</v>
      </c>
    </row>
    <row r="1695" spans="1:16" ht="14.4" x14ac:dyDescent="0.2">
      <c r="A1695" s="47" t="s">
        <v>722</v>
      </c>
      <c r="B1695" s="47" t="s">
        <v>723</v>
      </c>
      <c r="C1695" s="76" t="str">
        <f t="shared" si="53"/>
        <v>21376000 CONSEJO NAC.POLÍTICA PÚBLICA PERSONA JOV</v>
      </c>
      <c r="D1695" s="47" t="s">
        <v>685</v>
      </c>
      <c r="E1695" s="47" t="s">
        <v>36</v>
      </c>
      <c r="F1695" s="47" t="s">
        <v>37</v>
      </c>
      <c r="G1695" s="46">
        <v>16600000</v>
      </c>
      <c r="H1695" s="46">
        <v>16600000</v>
      </c>
      <c r="I1695" s="46">
        <v>16600000</v>
      </c>
      <c r="J1695" s="46">
        <v>0</v>
      </c>
      <c r="K1695" s="46">
        <v>0</v>
      </c>
      <c r="L1695" s="46">
        <v>0</v>
      </c>
      <c r="M1695" s="46">
        <v>15757569.43</v>
      </c>
      <c r="N1695" s="46">
        <v>15757569.43</v>
      </c>
      <c r="O1695" s="46">
        <v>842430.57</v>
      </c>
      <c r="P1695" s="78">
        <f t="shared" si="54"/>
        <v>0.94925117048192764</v>
      </c>
    </row>
    <row r="1696" spans="1:16" ht="14.4" x14ac:dyDescent="0.2">
      <c r="A1696" s="47" t="s">
        <v>722</v>
      </c>
      <c r="B1696" s="47" t="s">
        <v>723</v>
      </c>
      <c r="C1696" s="76" t="str">
        <f t="shared" si="53"/>
        <v>21376000 CONSEJO NAC.POLÍTICA PÚBLICA PERSONA JOV</v>
      </c>
      <c r="D1696" s="47" t="s">
        <v>685</v>
      </c>
      <c r="E1696" s="47" t="s">
        <v>38</v>
      </c>
      <c r="F1696" s="47" t="s">
        <v>39</v>
      </c>
      <c r="G1696" s="46">
        <v>63871936</v>
      </c>
      <c r="H1696" s="46">
        <v>71926601</v>
      </c>
      <c r="I1696" s="46">
        <v>71926601</v>
      </c>
      <c r="J1696" s="46">
        <v>0</v>
      </c>
      <c r="K1696" s="46">
        <v>0</v>
      </c>
      <c r="L1696" s="46">
        <v>0</v>
      </c>
      <c r="M1696" s="46">
        <v>58295938</v>
      </c>
      <c r="N1696" s="46">
        <v>53681720</v>
      </c>
      <c r="O1696" s="46">
        <v>13630663</v>
      </c>
      <c r="P1696" s="78">
        <f t="shared" si="54"/>
        <v>0.81049204591219315</v>
      </c>
    </row>
    <row r="1697" spans="1:16" ht="14.4" x14ac:dyDescent="0.2">
      <c r="A1697" s="47" t="s">
        <v>722</v>
      </c>
      <c r="B1697" s="47" t="s">
        <v>723</v>
      </c>
      <c r="C1697" s="76" t="str">
        <f t="shared" si="53"/>
        <v>21376000 CONSEJO NAC.POLÍTICA PÚBLICA PERSONA JOV</v>
      </c>
      <c r="D1697" s="47" t="s">
        <v>685</v>
      </c>
      <c r="E1697" s="47" t="s">
        <v>60</v>
      </c>
      <c r="F1697" s="47" t="s">
        <v>41</v>
      </c>
      <c r="G1697" s="46">
        <v>60596452</v>
      </c>
      <c r="H1697" s="46">
        <v>67876519</v>
      </c>
      <c r="I1697" s="46">
        <v>67876519</v>
      </c>
      <c r="J1697" s="46">
        <v>0</v>
      </c>
      <c r="K1697" s="46">
        <v>0</v>
      </c>
      <c r="L1697" s="46">
        <v>0</v>
      </c>
      <c r="M1697" s="46">
        <v>55352704</v>
      </c>
      <c r="N1697" s="46">
        <v>50975053</v>
      </c>
      <c r="O1697" s="46">
        <v>12523815</v>
      </c>
      <c r="P1697" s="78">
        <f t="shared" si="54"/>
        <v>0.81549120101459538</v>
      </c>
    </row>
    <row r="1698" spans="1:16" ht="14.4" x14ac:dyDescent="0.2">
      <c r="A1698" s="47" t="s">
        <v>722</v>
      </c>
      <c r="B1698" s="47" t="s">
        <v>723</v>
      </c>
      <c r="C1698" s="76" t="str">
        <f t="shared" si="53"/>
        <v>21376000 CONSEJO NAC.POLÍTICA PÚBLICA PERSONA JOV</v>
      </c>
      <c r="D1698" s="47" t="s">
        <v>685</v>
      </c>
      <c r="E1698" s="47" t="s">
        <v>82</v>
      </c>
      <c r="F1698" s="47" t="s">
        <v>62</v>
      </c>
      <c r="G1698" s="46">
        <v>3275484</v>
      </c>
      <c r="H1698" s="46">
        <v>4050082</v>
      </c>
      <c r="I1698" s="46">
        <v>4050082</v>
      </c>
      <c r="J1698" s="46">
        <v>0</v>
      </c>
      <c r="K1698" s="46">
        <v>0</v>
      </c>
      <c r="L1698" s="46">
        <v>0</v>
      </c>
      <c r="M1698" s="46">
        <v>2943234</v>
      </c>
      <c r="N1698" s="46">
        <v>2706667</v>
      </c>
      <c r="O1698" s="46">
        <v>1106848</v>
      </c>
      <c r="P1698" s="78">
        <f t="shared" si="54"/>
        <v>0.72670973081532675</v>
      </c>
    </row>
    <row r="1699" spans="1:16" ht="14.4" x14ac:dyDescent="0.2">
      <c r="A1699" s="47" t="s">
        <v>722</v>
      </c>
      <c r="B1699" s="47" t="s">
        <v>723</v>
      </c>
      <c r="C1699" s="76" t="str">
        <f t="shared" si="53"/>
        <v>21376000 CONSEJO NAC.POLÍTICA PÚBLICA PERSONA JOV</v>
      </c>
      <c r="D1699" s="47" t="s">
        <v>685</v>
      </c>
      <c r="E1699" s="47" t="s">
        <v>83</v>
      </c>
      <c r="F1699" s="47" t="s">
        <v>84</v>
      </c>
      <c r="G1699" s="46">
        <v>71485600</v>
      </c>
      <c r="H1699" s="46">
        <v>79697628</v>
      </c>
      <c r="I1699" s="46">
        <v>79697628</v>
      </c>
      <c r="J1699" s="46">
        <v>0</v>
      </c>
      <c r="K1699" s="46">
        <v>0</v>
      </c>
      <c r="L1699" s="46">
        <v>0</v>
      </c>
      <c r="M1699" s="46">
        <v>64382653.630000003</v>
      </c>
      <c r="N1699" s="46">
        <v>59689059.630000003</v>
      </c>
      <c r="O1699" s="46">
        <v>15314974.369999999</v>
      </c>
      <c r="P1699" s="78">
        <f t="shared" si="54"/>
        <v>0.80783650963865583</v>
      </c>
    </row>
    <row r="1700" spans="1:16" ht="14.4" x14ac:dyDescent="0.2">
      <c r="A1700" s="47" t="s">
        <v>722</v>
      </c>
      <c r="B1700" s="47" t="s">
        <v>723</v>
      </c>
      <c r="C1700" s="76" t="str">
        <f t="shared" si="53"/>
        <v>21376000 CONSEJO NAC.POLÍTICA PÚBLICA PERSONA JOV</v>
      </c>
      <c r="D1700" s="47" t="s">
        <v>685</v>
      </c>
      <c r="E1700" s="47" t="s">
        <v>105</v>
      </c>
      <c r="F1700" s="47" t="s">
        <v>86</v>
      </c>
      <c r="G1700" s="46">
        <v>35506246</v>
      </c>
      <c r="H1700" s="46">
        <v>40046890</v>
      </c>
      <c r="I1700" s="46">
        <v>40046890</v>
      </c>
      <c r="J1700" s="46">
        <v>0</v>
      </c>
      <c r="K1700" s="46">
        <v>0</v>
      </c>
      <c r="L1700" s="46">
        <v>0</v>
      </c>
      <c r="M1700" s="46">
        <v>31362425</v>
      </c>
      <c r="N1700" s="46">
        <v>28797983</v>
      </c>
      <c r="O1700" s="46">
        <v>8684465</v>
      </c>
      <c r="P1700" s="78">
        <f t="shared" si="54"/>
        <v>0.78314258610344023</v>
      </c>
    </row>
    <row r="1701" spans="1:16" ht="14.4" x14ac:dyDescent="0.2">
      <c r="A1701" s="47" t="s">
        <v>722</v>
      </c>
      <c r="B1701" s="47" t="s">
        <v>723</v>
      </c>
      <c r="C1701" s="76" t="str">
        <f t="shared" si="53"/>
        <v>21376000 CONSEJO NAC.POLÍTICA PÚBLICA PERSONA JOV</v>
      </c>
      <c r="D1701" s="47" t="s">
        <v>685</v>
      </c>
      <c r="E1701" s="47" t="s">
        <v>126</v>
      </c>
      <c r="F1701" s="47" t="s">
        <v>107</v>
      </c>
      <c r="G1701" s="46">
        <v>19652903</v>
      </c>
      <c r="H1701" s="46">
        <v>22100492</v>
      </c>
      <c r="I1701" s="46">
        <v>22100492</v>
      </c>
      <c r="J1701" s="46">
        <v>0</v>
      </c>
      <c r="K1701" s="46">
        <v>0</v>
      </c>
      <c r="L1701" s="46">
        <v>0</v>
      </c>
      <c r="M1701" s="46">
        <v>17915930</v>
      </c>
      <c r="N1701" s="46">
        <v>16496492</v>
      </c>
      <c r="O1701" s="46">
        <v>4184562</v>
      </c>
      <c r="P1701" s="78">
        <f t="shared" si="54"/>
        <v>0.81065751839370814</v>
      </c>
    </row>
    <row r="1702" spans="1:16" ht="14.4" x14ac:dyDescent="0.2">
      <c r="A1702" s="47" t="s">
        <v>722</v>
      </c>
      <c r="B1702" s="47" t="s">
        <v>723</v>
      </c>
      <c r="C1702" s="76" t="str">
        <f t="shared" si="53"/>
        <v>21376000 CONSEJO NAC.POLÍTICA PÚBLICA PERSONA JOV</v>
      </c>
      <c r="D1702" s="47" t="s">
        <v>685</v>
      </c>
      <c r="E1702" s="47" t="s">
        <v>147</v>
      </c>
      <c r="F1702" s="47" t="s">
        <v>128</v>
      </c>
      <c r="G1702" s="46">
        <v>9826451</v>
      </c>
      <c r="H1702" s="46">
        <v>11050246</v>
      </c>
      <c r="I1702" s="46">
        <v>11050246</v>
      </c>
      <c r="J1702" s="46">
        <v>0</v>
      </c>
      <c r="K1702" s="46">
        <v>0</v>
      </c>
      <c r="L1702" s="46">
        <v>0</v>
      </c>
      <c r="M1702" s="46">
        <v>9009534</v>
      </c>
      <c r="N1702" s="46">
        <v>8299820</v>
      </c>
      <c r="O1702" s="46">
        <v>2040712</v>
      </c>
      <c r="P1702" s="78">
        <f t="shared" si="54"/>
        <v>0.81532429232797166</v>
      </c>
    </row>
    <row r="1703" spans="1:16" ht="14.4" x14ac:dyDescent="0.2">
      <c r="A1703" s="47" t="s">
        <v>722</v>
      </c>
      <c r="B1703" s="47" t="s">
        <v>723</v>
      </c>
      <c r="C1703" s="76" t="str">
        <f t="shared" si="53"/>
        <v>21376000 CONSEJO NAC.POLÍTICA PÚBLICA PERSONA JOV</v>
      </c>
      <c r="D1703" s="47" t="s">
        <v>685</v>
      </c>
      <c r="E1703" s="47" t="s">
        <v>163</v>
      </c>
      <c r="F1703" s="47" t="s">
        <v>149</v>
      </c>
      <c r="G1703" s="46">
        <v>6500000</v>
      </c>
      <c r="H1703" s="46">
        <v>6500000</v>
      </c>
      <c r="I1703" s="46">
        <v>6500000</v>
      </c>
      <c r="J1703" s="46">
        <v>0</v>
      </c>
      <c r="K1703" s="46">
        <v>0</v>
      </c>
      <c r="L1703" s="46">
        <v>0</v>
      </c>
      <c r="M1703" s="46">
        <v>6094764.6299999999</v>
      </c>
      <c r="N1703" s="46">
        <v>6094764.6299999999</v>
      </c>
      <c r="O1703" s="46">
        <v>405235.37</v>
      </c>
      <c r="P1703" s="78">
        <f t="shared" si="54"/>
        <v>0.93765609692307694</v>
      </c>
    </row>
    <row r="1704" spans="1:16" ht="14.4" x14ac:dyDescent="0.2">
      <c r="A1704" s="47" t="s">
        <v>722</v>
      </c>
      <c r="B1704" s="47" t="s">
        <v>723</v>
      </c>
      <c r="C1704" s="76" t="str">
        <f t="shared" si="53"/>
        <v>21376000 CONSEJO NAC.POLÍTICA PÚBLICA PERSONA JOV</v>
      </c>
      <c r="D1704" s="47" t="s">
        <v>685</v>
      </c>
      <c r="E1704" s="47" t="s">
        <v>166</v>
      </c>
      <c r="F1704" s="47" t="s">
        <v>167</v>
      </c>
      <c r="G1704" s="46">
        <v>412356012</v>
      </c>
      <c r="H1704" s="46">
        <v>398435362</v>
      </c>
      <c r="I1704" s="46">
        <v>398435362</v>
      </c>
      <c r="J1704" s="46">
        <v>0</v>
      </c>
      <c r="K1704" s="46">
        <v>0</v>
      </c>
      <c r="L1704" s="46">
        <v>0</v>
      </c>
      <c r="M1704" s="46">
        <v>286059155.37</v>
      </c>
      <c r="N1704" s="46">
        <v>285162212.56</v>
      </c>
      <c r="O1704" s="46">
        <v>112376206.63</v>
      </c>
      <c r="P1704" s="78">
        <f t="shared" si="54"/>
        <v>0.71795624247327727</v>
      </c>
    </row>
    <row r="1705" spans="1:16" ht="14.4" x14ac:dyDescent="0.2">
      <c r="A1705" s="47" t="s">
        <v>722</v>
      </c>
      <c r="B1705" s="47" t="s">
        <v>723</v>
      </c>
      <c r="C1705" s="76" t="str">
        <f t="shared" si="53"/>
        <v>21376000 CONSEJO NAC.POLÍTICA PÚBLICA PERSONA JOV</v>
      </c>
      <c r="D1705" s="47" t="s">
        <v>685</v>
      </c>
      <c r="E1705" s="47" t="s">
        <v>180</v>
      </c>
      <c r="F1705" s="47" t="s">
        <v>181</v>
      </c>
      <c r="G1705" s="46">
        <v>17000000</v>
      </c>
      <c r="H1705" s="46">
        <v>11200000</v>
      </c>
      <c r="I1705" s="46">
        <v>11200000</v>
      </c>
      <c r="J1705" s="46">
        <v>0</v>
      </c>
      <c r="K1705" s="46">
        <v>0</v>
      </c>
      <c r="L1705" s="46">
        <v>0</v>
      </c>
      <c r="M1705" s="46">
        <v>10132226.07</v>
      </c>
      <c r="N1705" s="46">
        <v>9920044.6699999999</v>
      </c>
      <c r="O1705" s="46">
        <v>1067773.93</v>
      </c>
      <c r="P1705" s="78">
        <f t="shared" si="54"/>
        <v>0.90466304196428571</v>
      </c>
    </row>
    <row r="1706" spans="1:16" ht="14.4" x14ac:dyDescent="0.2">
      <c r="A1706" s="47" t="s">
        <v>722</v>
      </c>
      <c r="B1706" s="47" t="s">
        <v>723</v>
      </c>
      <c r="C1706" s="76" t="str">
        <f t="shared" si="53"/>
        <v>21376000 CONSEJO NAC.POLÍTICA PÚBLICA PERSONA JOV</v>
      </c>
      <c r="D1706" s="47" t="s">
        <v>685</v>
      </c>
      <c r="E1706" s="47" t="s">
        <v>182</v>
      </c>
      <c r="F1706" s="47" t="s">
        <v>183</v>
      </c>
      <c r="G1706" s="46">
        <v>11000000</v>
      </c>
      <c r="H1706" s="46">
        <v>5400000</v>
      </c>
      <c r="I1706" s="46">
        <v>5400000</v>
      </c>
      <c r="J1706" s="46">
        <v>0</v>
      </c>
      <c r="K1706" s="46">
        <v>0</v>
      </c>
      <c r="L1706" s="46">
        <v>0</v>
      </c>
      <c r="M1706" s="46">
        <v>5400000</v>
      </c>
      <c r="N1706" s="46">
        <v>5400000</v>
      </c>
      <c r="O1706" s="46">
        <v>0</v>
      </c>
      <c r="P1706" s="78">
        <f t="shared" si="54"/>
        <v>1</v>
      </c>
    </row>
    <row r="1707" spans="1:16" ht="14.4" x14ac:dyDescent="0.2">
      <c r="A1707" s="47" t="s">
        <v>722</v>
      </c>
      <c r="B1707" s="47" t="s">
        <v>723</v>
      </c>
      <c r="C1707" s="76" t="str">
        <f t="shared" si="53"/>
        <v>21376000 CONSEJO NAC.POLÍTICA PÚBLICA PERSONA JOV</v>
      </c>
      <c r="D1707" s="47" t="s">
        <v>685</v>
      </c>
      <c r="E1707" s="47" t="s">
        <v>184</v>
      </c>
      <c r="F1707" s="47" t="s">
        <v>185</v>
      </c>
      <c r="G1707" s="46">
        <v>1000000</v>
      </c>
      <c r="H1707" s="46">
        <v>1600000</v>
      </c>
      <c r="I1707" s="46">
        <v>1600000</v>
      </c>
      <c r="J1707" s="46">
        <v>0</v>
      </c>
      <c r="K1707" s="46">
        <v>0</v>
      </c>
      <c r="L1707" s="46">
        <v>0</v>
      </c>
      <c r="M1707" s="46">
        <v>1421009.37</v>
      </c>
      <c r="N1707" s="46">
        <v>1374075.67</v>
      </c>
      <c r="O1707" s="46">
        <v>178990.63</v>
      </c>
      <c r="P1707" s="78">
        <f t="shared" si="54"/>
        <v>0.8881308562500001</v>
      </c>
    </row>
    <row r="1708" spans="1:16" ht="14.4" x14ac:dyDescent="0.2">
      <c r="A1708" s="47" t="s">
        <v>722</v>
      </c>
      <c r="B1708" s="47" t="s">
        <v>723</v>
      </c>
      <c r="C1708" s="76" t="str">
        <f t="shared" si="53"/>
        <v>21376000 CONSEJO NAC.POLÍTICA PÚBLICA PERSONA JOV</v>
      </c>
      <c r="D1708" s="47" t="s">
        <v>685</v>
      </c>
      <c r="E1708" s="47" t="s">
        <v>188</v>
      </c>
      <c r="F1708" s="47" t="s">
        <v>189</v>
      </c>
      <c r="G1708" s="46">
        <v>5000000</v>
      </c>
      <c r="H1708" s="46">
        <v>3700000</v>
      </c>
      <c r="I1708" s="46">
        <v>3700000</v>
      </c>
      <c r="J1708" s="46">
        <v>0</v>
      </c>
      <c r="K1708" s="46">
        <v>0</v>
      </c>
      <c r="L1708" s="46">
        <v>0</v>
      </c>
      <c r="M1708" s="46">
        <v>3311216.7</v>
      </c>
      <c r="N1708" s="46">
        <v>3145969</v>
      </c>
      <c r="O1708" s="46">
        <v>388783.3</v>
      </c>
      <c r="P1708" s="78">
        <f t="shared" si="54"/>
        <v>0.89492343243243244</v>
      </c>
    </row>
    <row r="1709" spans="1:16" ht="14.4" x14ac:dyDescent="0.2">
      <c r="A1709" s="47" t="s">
        <v>722</v>
      </c>
      <c r="B1709" s="47" t="s">
        <v>723</v>
      </c>
      <c r="C1709" s="76" t="str">
        <f t="shared" si="53"/>
        <v>21376000 CONSEJO NAC.POLÍTICA PÚBLICA PERSONA JOV</v>
      </c>
      <c r="D1709" s="47" t="s">
        <v>685</v>
      </c>
      <c r="E1709" s="47" t="s">
        <v>190</v>
      </c>
      <c r="F1709" s="47" t="s">
        <v>191</v>
      </c>
      <c r="G1709" s="46">
        <v>0</v>
      </c>
      <c r="H1709" s="46">
        <v>500000</v>
      </c>
      <c r="I1709" s="46">
        <v>500000</v>
      </c>
      <c r="J1709" s="46">
        <v>0</v>
      </c>
      <c r="K1709" s="46">
        <v>0</v>
      </c>
      <c r="L1709" s="46">
        <v>0</v>
      </c>
      <c r="M1709" s="46">
        <v>0</v>
      </c>
      <c r="N1709" s="46">
        <v>0</v>
      </c>
      <c r="O1709" s="46">
        <v>500000</v>
      </c>
      <c r="P1709" s="78">
        <f t="shared" si="54"/>
        <v>0</v>
      </c>
    </row>
    <row r="1710" spans="1:16" ht="14.4" x14ac:dyDescent="0.2">
      <c r="A1710" s="47" t="s">
        <v>722</v>
      </c>
      <c r="B1710" s="47" t="s">
        <v>723</v>
      </c>
      <c r="C1710" s="76" t="str">
        <f t="shared" si="53"/>
        <v>21376000 CONSEJO NAC.POLÍTICA PÚBLICA PERSONA JOV</v>
      </c>
      <c r="D1710" s="47" t="s">
        <v>685</v>
      </c>
      <c r="E1710" s="47" t="s">
        <v>192</v>
      </c>
      <c r="F1710" s="47" t="s">
        <v>193</v>
      </c>
      <c r="G1710" s="46">
        <v>3000000</v>
      </c>
      <c r="H1710" s="46">
        <v>1700000</v>
      </c>
      <c r="I1710" s="46">
        <v>1700000</v>
      </c>
      <c r="J1710" s="46">
        <v>0</v>
      </c>
      <c r="K1710" s="46">
        <v>0</v>
      </c>
      <c r="L1710" s="46">
        <v>0</v>
      </c>
      <c r="M1710" s="46">
        <v>1476570.64</v>
      </c>
      <c r="N1710" s="46">
        <v>1476570.64</v>
      </c>
      <c r="O1710" s="46">
        <v>223429.36</v>
      </c>
      <c r="P1710" s="78">
        <f t="shared" si="54"/>
        <v>0.86857096470588224</v>
      </c>
    </row>
    <row r="1711" spans="1:16" ht="14.4" x14ac:dyDescent="0.2">
      <c r="A1711" s="47" t="s">
        <v>722</v>
      </c>
      <c r="B1711" s="47" t="s">
        <v>723</v>
      </c>
      <c r="C1711" s="76" t="str">
        <f t="shared" si="53"/>
        <v>21376000 CONSEJO NAC.POLÍTICA PÚBLICA PERSONA JOV</v>
      </c>
      <c r="D1711" s="47" t="s">
        <v>685</v>
      </c>
      <c r="E1711" s="47" t="s">
        <v>194</v>
      </c>
      <c r="F1711" s="47" t="s">
        <v>195</v>
      </c>
      <c r="G1711" s="46">
        <v>1000000</v>
      </c>
      <c r="H1711" s="46">
        <v>200000</v>
      </c>
      <c r="I1711" s="46">
        <v>200000</v>
      </c>
      <c r="J1711" s="46">
        <v>0</v>
      </c>
      <c r="K1711" s="46">
        <v>0</v>
      </c>
      <c r="L1711" s="46">
        <v>0</v>
      </c>
      <c r="M1711" s="46">
        <v>97812.800000000003</v>
      </c>
      <c r="N1711" s="46">
        <v>97812.800000000003</v>
      </c>
      <c r="O1711" s="46">
        <v>102187.2</v>
      </c>
      <c r="P1711" s="78">
        <f t="shared" si="54"/>
        <v>0.489064</v>
      </c>
    </row>
    <row r="1712" spans="1:16" ht="14.4" x14ac:dyDescent="0.2">
      <c r="A1712" s="47" t="s">
        <v>722</v>
      </c>
      <c r="B1712" s="47" t="s">
        <v>723</v>
      </c>
      <c r="C1712" s="76" t="str">
        <f t="shared" si="53"/>
        <v>21376000 CONSEJO NAC.POLÍTICA PÚBLICA PERSONA JOV</v>
      </c>
      <c r="D1712" s="47" t="s">
        <v>685</v>
      </c>
      <c r="E1712" s="47" t="s">
        <v>204</v>
      </c>
      <c r="F1712" s="47" t="s">
        <v>205</v>
      </c>
      <c r="G1712" s="46">
        <v>2000000</v>
      </c>
      <c r="H1712" s="46">
        <v>1500000</v>
      </c>
      <c r="I1712" s="46">
        <v>1500000</v>
      </c>
      <c r="J1712" s="46">
        <v>0</v>
      </c>
      <c r="K1712" s="46">
        <v>0</v>
      </c>
      <c r="L1712" s="46">
        <v>0</v>
      </c>
      <c r="M1712" s="46">
        <v>1378757.84</v>
      </c>
      <c r="N1712" s="46">
        <v>1378757.84</v>
      </c>
      <c r="O1712" s="46">
        <v>121242.16</v>
      </c>
      <c r="P1712" s="78">
        <f t="shared" si="54"/>
        <v>0.91917189333333338</v>
      </c>
    </row>
    <row r="1713" spans="1:16" ht="14.4" x14ac:dyDescent="0.2">
      <c r="A1713" s="47" t="s">
        <v>722</v>
      </c>
      <c r="B1713" s="47" t="s">
        <v>723</v>
      </c>
      <c r="C1713" s="76" t="str">
        <f t="shared" si="53"/>
        <v>21376000 CONSEJO NAC.POLÍTICA PÚBLICA PERSONA JOV</v>
      </c>
      <c r="D1713" s="47" t="s">
        <v>685</v>
      </c>
      <c r="E1713" s="47" t="s">
        <v>208</v>
      </c>
      <c r="F1713" s="47" t="s">
        <v>209</v>
      </c>
      <c r="G1713" s="46">
        <v>240359616</v>
      </c>
      <c r="H1713" s="46">
        <v>230359616</v>
      </c>
      <c r="I1713" s="46">
        <v>230359616</v>
      </c>
      <c r="J1713" s="46">
        <v>0</v>
      </c>
      <c r="K1713" s="46">
        <v>0</v>
      </c>
      <c r="L1713" s="46">
        <v>0</v>
      </c>
      <c r="M1713" s="46">
        <v>126985922.23999999</v>
      </c>
      <c r="N1713" s="46">
        <v>126823265.06999999</v>
      </c>
      <c r="O1713" s="46">
        <v>103373693.76000001</v>
      </c>
      <c r="P1713" s="78">
        <f t="shared" si="54"/>
        <v>0.55125079840383129</v>
      </c>
    </row>
    <row r="1714" spans="1:16" ht="14.4" x14ac:dyDescent="0.2">
      <c r="A1714" s="47" t="s">
        <v>722</v>
      </c>
      <c r="B1714" s="47" t="s">
        <v>723</v>
      </c>
      <c r="C1714" s="76" t="str">
        <f t="shared" si="53"/>
        <v>21376000 CONSEJO NAC.POLÍTICA PÚBLICA PERSONA JOV</v>
      </c>
      <c r="D1714" s="47" t="s">
        <v>685</v>
      </c>
      <c r="E1714" s="47" t="s">
        <v>218</v>
      </c>
      <c r="F1714" s="47" t="s">
        <v>219</v>
      </c>
      <c r="G1714" s="46">
        <v>11500000</v>
      </c>
      <c r="H1714" s="46">
        <v>11000000</v>
      </c>
      <c r="I1714" s="46">
        <v>11000000</v>
      </c>
      <c r="J1714" s="46">
        <v>0</v>
      </c>
      <c r="K1714" s="46">
        <v>0</v>
      </c>
      <c r="L1714" s="46">
        <v>0</v>
      </c>
      <c r="M1714" s="46">
        <v>10900000</v>
      </c>
      <c r="N1714" s="46">
        <v>10843362.83</v>
      </c>
      <c r="O1714" s="46">
        <v>100000</v>
      </c>
      <c r="P1714" s="78">
        <f t="shared" si="54"/>
        <v>0.99090909090909096</v>
      </c>
    </row>
    <row r="1715" spans="1:16" ht="14.4" x14ac:dyDescent="0.2">
      <c r="A1715" s="47" t="s">
        <v>722</v>
      </c>
      <c r="B1715" s="47" t="s">
        <v>723</v>
      </c>
      <c r="C1715" s="76" t="str">
        <f t="shared" si="53"/>
        <v>21376000 CONSEJO NAC.POLÍTICA PÚBLICA PERSONA JOV</v>
      </c>
      <c r="D1715" s="47" t="s">
        <v>685</v>
      </c>
      <c r="E1715" s="47" t="s">
        <v>220</v>
      </c>
      <c r="F1715" s="47" t="s">
        <v>221</v>
      </c>
      <c r="G1715" s="46">
        <v>11000000</v>
      </c>
      <c r="H1715" s="46">
        <v>1500000</v>
      </c>
      <c r="I1715" s="46">
        <v>1500000</v>
      </c>
      <c r="J1715" s="46">
        <v>0</v>
      </c>
      <c r="K1715" s="46">
        <v>0</v>
      </c>
      <c r="L1715" s="46">
        <v>0</v>
      </c>
      <c r="M1715" s="46">
        <v>208566.6</v>
      </c>
      <c r="N1715" s="46">
        <v>208566.6</v>
      </c>
      <c r="O1715" s="46">
        <v>1291433.3999999999</v>
      </c>
      <c r="P1715" s="78">
        <f t="shared" si="54"/>
        <v>0.13904440000000001</v>
      </c>
    </row>
    <row r="1716" spans="1:16" ht="14.4" x14ac:dyDescent="0.2">
      <c r="A1716" s="47" t="s">
        <v>722</v>
      </c>
      <c r="B1716" s="47" t="s">
        <v>723</v>
      </c>
      <c r="C1716" s="76" t="str">
        <f t="shared" si="53"/>
        <v>21376000 CONSEJO NAC.POLÍTICA PÚBLICA PERSONA JOV</v>
      </c>
      <c r="D1716" s="47" t="s">
        <v>685</v>
      </c>
      <c r="E1716" s="47" t="s">
        <v>222</v>
      </c>
      <c r="F1716" s="47" t="s">
        <v>223</v>
      </c>
      <c r="G1716" s="46">
        <v>217859616</v>
      </c>
      <c r="H1716" s="46">
        <v>217859616</v>
      </c>
      <c r="I1716" s="46">
        <v>217859616</v>
      </c>
      <c r="J1716" s="46">
        <v>0</v>
      </c>
      <c r="K1716" s="46">
        <v>0</v>
      </c>
      <c r="L1716" s="46">
        <v>0</v>
      </c>
      <c r="M1716" s="46">
        <v>115877355.64</v>
      </c>
      <c r="N1716" s="46">
        <v>115771335.64</v>
      </c>
      <c r="O1716" s="46">
        <v>101982260.36</v>
      </c>
      <c r="P1716" s="78">
        <f t="shared" si="54"/>
        <v>0.53189002059014001</v>
      </c>
    </row>
    <row r="1717" spans="1:16" ht="14.4" x14ac:dyDescent="0.2">
      <c r="A1717" s="47" t="s">
        <v>722</v>
      </c>
      <c r="B1717" s="47" t="s">
        <v>723</v>
      </c>
      <c r="C1717" s="76" t="str">
        <f t="shared" si="53"/>
        <v>21376000 CONSEJO NAC.POLÍTICA PÚBLICA PERSONA JOV</v>
      </c>
      <c r="D1717" s="47" t="s">
        <v>685</v>
      </c>
      <c r="E1717" s="47" t="s">
        <v>224</v>
      </c>
      <c r="F1717" s="47" t="s">
        <v>225</v>
      </c>
      <c r="G1717" s="46">
        <v>8000000</v>
      </c>
      <c r="H1717" s="46">
        <v>12000000</v>
      </c>
      <c r="I1717" s="46">
        <v>12000000</v>
      </c>
      <c r="J1717" s="46">
        <v>0</v>
      </c>
      <c r="K1717" s="46">
        <v>0</v>
      </c>
      <c r="L1717" s="46">
        <v>0</v>
      </c>
      <c r="M1717" s="46">
        <v>10580731.060000001</v>
      </c>
      <c r="N1717" s="46">
        <v>10580731.060000001</v>
      </c>
      <c r="O1717" s="46">
        <v>1419268.94</v>
      </c>
      <c r="P1717" s="78">
        <f t="shared" si="54"/>
        <v>0.88172758833333342</v>
      </c>
    </row>
    <row r="1718" spans="1:16" ht="14.4" x14ac:dyDescent="0.2">
      <c r="A1718" s="47" t="s">
        <v>722</v>
      </c>
      <c r="B1718" s="47" t="s">
        <v>723</v>
      </c>
      <c r="C1718" s="76" t="str">
        <f t="shared" si="53"/>
        <v>21376000 CONSEJO NAC.POLÍTICA PÚBLICA PERSONA JOV</v>
      </c>
      <c r="D1718" s="47" t="s">
        <v>685</v>
      </c>
      <c r="E1718" s="47" t="s">
        <v>226</v>
      </c>
      <c r="F1718" s="47" t="s">
        <v>227</v>
      </c>
      <c r="G1718" s="46">
        <v>1000000</v>
      </c>
      <c r="H1718" s="46">
        <v>1300000</v>
      </c>
      <c r="I1718" s="46">
        <v>1300000</v>
      </c>
      <c r="J1718" s="46">
        <v>0</v>
      </c>
      <c r="K1718" s="46">
        <v>0</v>
      </c>
      <c r="L1718" s="46">
        <v>0</v>
      </c>
      <c r="M1718" s="46">
        <v>1292310</v>
      </c>
      <c r="N1718" s="46">
        <v>1292310</v>
      </c>
      <c r="O1718" s="46">
        <v>7690</v>
      </c>
      <c r="P1718" s="78">
        <f t="shared" si="54"/>
        <v>0.99408461538461534</v>
      </c>
    </row>
    <row r="1719" spans="1:16" ht="14.4" x14ac:dyDescent="0.2">
      <c r="A1719" s="47" t="s">
        <v>722</v>
      </c>
      <c r="B1719" s="47" t="s">
        <v>723</v>
      </c>
      <c r="C1719" s="76" t="str">
        <f t="shared" si="53"/>
        <v>21376000 CONSEJO NAC.POLÍTICA PÚBLICA PERSONA JOV</v>
      </c>
      <c r="D1719" s="47" t="s">
        <v>685</v>
      </c>
      <c r="E1719" s="47" t="s">
        <v>228</v>
      </c>
      <c r="F1719" s="47" t="s">
        <v>229</v>
      </c>
      <c r="G1719" s="46">
        <v>7000000</v>
      </c>
      <c r="H1719" s="46">
        <v>10700000</v>
      </c>
      <c r="I1719" s="46">
        <v>10700000</v>
      </c>
      <c r="J1719" s="46">
        <v>0</v>
      </c>
      <c r="K1719" s="46">
        <v>0</v>
      </c>
      <c r="L1719" s="46">
        <v>0</v>
      </c>
      <c r="M1719" s="46">
        <v>9288421.0600000005</v>
      </c>
      <c r="N1719" s="46">
        <v>9288421.0600000005</v>
      </c>
      <c r="O1719" s="46">
        <v>1411578.94</v>
      </c>
      <c r="P1719" s="78">
        <f t="shared" si="54"/>
        <v>0.86807673457943935</v>
      </c>
    </row>
    <row r="1720" spans="1:16" ht="14.4" x14ac:dyDescent="0.2">
      <c r="A1720" s="47" t="s">
        <v>722</v>
      </c>
      <c r="B1720" s="47" t="s">
        <v>723</v>
      </c>
      <c r="C1720" s="76" t="str">
        <f t="shared" si="53"/>
        <v>21376000 CONSEJO NAC.POLÍTICA PÚBLICA PERSONA JOV</v>
      </c>
      <c r="D1720" s="47" t="s">
        <v>685</v>
      </c>
      <c r="E1720" s="47" t="s">
        <v>234</v>
      </c>
      <c r="F1720" s="47" t="s">
        <v>235</v>
      </c>
      <c r="G1720" s="46">
        <v>5000000</v>
      </c>
      <c r="H1720" s="46">
        <v>5000000</v>
      </c>
      <c r="I1720" s="46">
        <v>5000000</v>
      </c>
      <c r="J1720" s="46">
        <v>0</v>
      </c>
      <c r="K1720" s="46">
        <v>0</v>
      </c>
      <c r="L1720" s="46">
        <v>0</v>
      </c>
      <c r="M1720" s="46">
        <v>4218417.13</v>
      </c>
      <c r="N1720" s="46">
        <v>4218417.13</v>
      </c>
      <c r="O1720" s="46">
        <v>781582.87</v>
      </c>
      <c r="P1720" s="78">
        <f t="shared" si="54"/>
        <v>0.84368342600000001</v>
      </c>
    </row>
    <row r="1721" spans="1:16" ht="14.4" x14ac:dyDescent="0.2">
      <c r="A1721" s="47" t="s">
        <v>722</v>
      </c>
      <c r="B1721" s="47" t="s">
        <v>723</v>
      </c>
      <c r="C1721" s="76" t="str">
        <f t="shared" si="53"/>
        <v>21376000 CONSEJO NAC.POLÍTICA PÚBLICA PERSONA JOV</v>
      </c>
      <c r="D1721" s="47" t="s">
        <v>685</v>
      </c>
      <c r="E1721" s="47" t="s">
        <v>236</v>
      </c>
      <c r="F1721" s="47" t="s">
        <v>237</v>
      </c>
      <c r="G1721" s="46">
        <v>5000000</v>
      </c>
      <c r="H1721" s="46">
        <v>5000000</v>
      </c>
      <c r="I1721" s="46">
        <v>5000000</v>
      </c>
      <c r="J1721" s="46">
        <v>0</v>
      </c>
      <c r="K1721" s="46">
        <v>0</v>
      </c>
      <c r="L1721" s="46">
        <v>0</v>
      </c>
      <c r="M1721" s="46">
        <v>4218417.13</v>
      </c>
      <c r="N1721" s="46">
        <v>4218417.13</v>
      </c>
      <c r="O1721" s="46">
        <v>781582.87</v>
      </c>
      <c r="P1721" s="78">
        <f t="shared" si="54"/>
        <v>0.84368342600000001</v>
      </c>
    </row>
    <row r="1722" spans="1:16" ht="14.4" x14ac:dyDescent="0.2">
      <c r="A1722" s="47" t="s">
        <v>722</v>
      </c>
      <c r="B1722" s="47" t="s">
        <v>723</v>
      </c>
      <c r="C1722" s="76" t="str">
        <f t="shared" si="53"/>
        <v>21376000 CONSEJO NAC.POLÍTICA PÚBLICA PERSONA JOV</v>
      </c>
      <c r="D1722" s="47" t="s">
        <v>685</v>
      </c>
      <c r="E1722" s="47" t="s">
        <v>238</v>
      </c>
      <c r="F1722" s="47" t="s">
        <v>239</v>
      </c>
      <c r="G1722" s="46">
        <v>116735660</v>
      </c>
      <c r="H1722" s="46">
        <v>116735660</v>
      </c>
      <c r="I1722" s="46">
        <v>116735660</v>
      </c>
      <c r="J1722" s="46">
        <v>0</v>
      </c>
      <c r="K1722" s="46">
        <v>0</v>
      </c>
      <c r="L1722" s="46">
        <v>0</v>
      </c>
      <c r="M1722" s="46">
        <v>113735073.63</v>
      </c>
      <c r="N1722" s="46">
        <v>113253753.63</v>
      </c>
      <c r="O1722" s="46">
        <v>3000586.37</v>
      </c>
      <c r="P1722" s="78">
        <f t="shared" si="54"/>
        <v>0.97429588893402408</v>
      </c>
    </row>
    <row r="1723" spans="1:16" ht="14.4" x14ac:dyDescent="0.2">
      <c r="A1723" s="47" t="s">
        <v>722</v>
      </c>
      <c r="B1723" s="47" t="s">
        <v>723</v>
      </c>
      <c r="C1723" s="76" t="str">
        <f t="shared" si="53"/>
        <v>21376000 CONSEJO NAC.POLÍTICA PÚBLICA PERSONA JOV</v>
      </c>
      <c r="D1723" s="47" t="s">
        <v>685</v>
      </c>
      <c r="E1723" s="47" t="s">
        <v>240</v>
      </c>
      <c r="F1723" s="47" t="s">
        <v>241</v>
      </c>
      <c r="G1723" s="46">
        <v>116735660</v>
      </c>
      <c r="H1723" s="46">
        <v>116735660</v>
      </c>
      <c r="I1723" s="46">
        <v>116735660</v>
      </c>
      <c r="J1723" s="46">
        <v>0</v>
      </c>
      <c r="K1723" s="46">
        <v>0</v>
      </c>
      <c r="L1723" s="46">
        <v>0</v>
      </c>
      <c r="M1723" s="46">
        <v>113735073.63</v>
      </c>
      <c r="N1723" s="46">
        <v>113253753.63</v>
      </c>
      <c r="O1723" s="46">
        <v>3000586.37</v>
      </c>
      <c r="P1723" s="78">
        <f t="shared" si="54"/>
        <v>0.97429588893402408</v>
      </c>
    </row>
    <row r="1724" spans="1:16" ht="14.4" x14ac:dyDescent="0.2">
      <c r="A1724" s="47" t="s">
        <v>722</v>
      </c>
      <c r="B1724" s="47" t="s">
        <v>723</v>
      </c>
      <c r="C1724" s="76" t="str">
        <f t="shared" si="53"/>
        <v>21376000 CONSEJO NAC.POLÍTICA PÚBLICA PERSONA JOV</v>
      </c>
      <c r="D1724" s="47" t="s">
        <v>685</v>
      </c>
      <c r="E1724" s="47" t="s">
        <v>246</v>
      </c>
      <c r="F1724" s="47" t="s">
        <v>247</v>
      </c>
      <c r="G1724" s="46">
        <v>20060736</v>
      </c>
      <c r="H1724" s="46">
        <v>19240086</v>
      </c>
      <c r="I1724" s="46">
        <v>19240086</v>
      </c>
      <c r="J1724" s="46">
        <v>0</v>
      </c>
      <c r="K1724" s="46">
        <v>0</v>
      </c>
      <c r="L1724" s="46">
        <v>0</v>
      </c>
      <c r="M1724" s="46">
        <v>17203976.079999998</v>
      </c>
      <c r="N1724" s="46">
        <v>17163191.84</v>
      </c>
      <c r="O1724" s="46">
        <v>2036109.92</v>
      </c>
      <c r="P1724" s="78">
        <f t="shared" si="54"/>
        <v>0.89417355410989319</v>
      </c>
    </row>
    <row r="1725" spans="1:16" ht="14.4" x14ac:dyDescent="0.2">
      <c r="A1725" s="47" t="s">
        <v>722</v>
      </c>
      <c r="B1725" s="47" t="s">
        <v>723</v>
      </c>
      <c r="C1725" s="76" t="str">
        <f t="shared" si="53"/>
        <v>21376000 CONSEJO NAC.POLÍTICA PÚBLICA PERSONA JOV</v>
      </c>
      <c r="D1725" s="47" t="s">
        <v>685</v>
      </c>
      <c r="E1725" s="47" t="s">
        <v>254</v>
      </c>
      <c r="F1725" s="47" t="s">
        <v>255</v>
      </c>
      <c r="G1725" s="46">
        <v>3000000</v>
      </c>
      <c r="H1725" s="46">
        <v>7600000</v>
      </c>
      <c r="I1725" s="46">
        <v>7600000</v>
      </c>
      <c r="J1725" s="46">
        <v>0</v>
      </c>
      <c r="K1725" s="46">
        <v>0</v>
      </c>
      <c r="L1725" s="46">
        <v>0</v>
      </c>
      <c r="M1725" s="46">
        <v>6757822.1500000004</v>
      </c>
      <c r="N1725" s="46">
        <v>6725415.0899999999</v>
      </c>
      <c r="O1725" s="46">
        <v>842177.85</v>
      </c>
      <c r="P1725" s="78">
        <f t="shared" si="54"/>
        <v>0.88918712500000008</v>
      </c>
    </row>
    <row r="1726" spans="1:16" ht="14.4" x14ac:dyDescent="0.2">
      <c r="A1726" s="47" t="s">
        <v>722</v>
      </c>
      <c r="B1726" s="47" t="s">
        <v>723</v>
      </c>
      <c r="C1726" s="76" t="str">
        <f t="shared" si="53"/>
        <v>21376000 CONSEJO NAC.POLÍTICA PÚBLICA PERSONA JOV</v>
      </c>
      <c r="D1726" s="47" t="s">
        <v>685</v>
      </c>
      <c r="E1726" s="47" t="s">
        <v>260</v>
      </c>
      <c r="F1726" s="47" t="s">
        <v>261</v>
      </c>
      <c r="G1726" s="46">
        <v>17060736</v>
      </c>
      <c r="H1726" s="46">
        <v>11640086</v>
      </c>
      <c r="I1726" s="46">
        <v>11640086</v>
      </c>
      <c r="J1726" s="46">
        <v>0</v>
      </c>
      <c r="K1726" s="46">
        <v>0</v>
      </c>
      <c r="L1726" s="46">
        <v>0</v>
      </c>
      <c r="M1726" s="46">
        <v>10446153.93</v>
      </c>
      <c r="N1726" s="46">
        <v>10437776.75</v>
      </c>
      <c r="O1726" s="46">
        <v>1193932.07</v>
      </c>
      <c r="P1726" s="78">
        <f t="shared" si="54"/>
        <v>0.89742927414797447</v>
      </c>
    </row>
    <row r="1727" spans="1:16" ht="14.4" x14ac:dyDescent="0.2">
      <c r="A1727" s="47" t="s">
        <v>722</v>
      </c>
      <c r="B1727" s="47" t="s">
        <v>723</v>
      </c>
      <c r="C1727" s="76" t="str">
        <f t="shared" si="53"/>
        <v>21376000 CONSEJO NAC.POLÍTICA PÚBLICA PERSONA JOV</v>
      </c>
      <c r="D1727" s="47" t="s">
        <v>685</v>
      </c>
      <c r="E1727" s="47" t="s">
        <v>264</v>
      </c>
      <c r="F1727" s="47" t="s">
        <v>265</v>
      </c>
      <c r="G1727" s="46">
        <v>2200000</v>
      </c>
      <c r="H1727" s="46">
        <v>2200000</v>
      </c>
      <c r="I1727" s="46">
        <v>2200000</v>
      </c>
      <c r="J1727" s="46">
        <v>0</v>
      </c>
      <c r="K1727" s="46">
        <v>0</v>
      </c>
      <c r="L1727" s="46">
        <v>0</v>
      </c>
      <c r="M1727" s="46">
        <v>1726238.52</v>
      </c>
      <c r="N1727" s="46">
        <v>1726238.52</v>
      </c>
      <c r="O1727" s="46">
        <v>473761.48</v>
      </c>
      <c r="P1727" s="78">
        <f t="shared" si="54"/>
        <v>0.78465387272727272</v>
      </c>
    </row>
    <row r="1728" spans="1:16" ht="14.4" x14ac:dyDescent="0.2">
      <c r="A1728" s="47" t="s">
        <v>722</v>
      </c>
      <c r="B1728" s="47" t="s">
        <v>723</v>
      </c>
      <c r="C1728" s="76" t="str">
        <f t="shared" si="53"/>
        <v>21376000 CONSEJO NAC.POLÍTICA PÚBLICA PERSONA JOV</v>
      </c>
      <c r="D1728" s="47" t="s">
        <v>685</v>
      </c>
      <c r="E1728" s="47" t="s">
        <v>266</v>
      </c>
      <c r="F1728" s="47" t="s">
        <v>267</v>
      </c>
      <c r="G1728" s="46">
        <v>1200000</v>
      </c>
      <c r="H1728" s="46">
        <v>1200000</v>
      </c>
      <c r="I1728" s="46">
        <v>1200000</v>
      </c>
      <c r="J1728" s="46">
        <v>0</v>
      </c>
      <c r="K1728" s="46">
        <v>0</v>
      </c>
      <c r="L1728" s="46">
        <v>0</v>
      </c>
      <c r="M1728" s="46">
        <v>884819.52</v>
      </c>
      <c r="N1728" s="46">
        <v>884819.52</v>
      </c>
      <c r="O1728" s="46">
        <v>315180.48</v>
      </c>
      <c r="P1728" s="78">
        <f t="shared" si="54"/>
        <v>0.73734960000000005</v>
      </c>
    </row>
    <row r="1729" spans="1:16" ht="14.4" x14ac:dyDescent="0.2">
      <c r="A1729" s="47" t="s">
        <v>722</v>
      </c>
      <c r="B1729" s="47" t="s">
        <v>723</v>
      </c>
      <c r="C1729" s="76" t="str">
        <f t="shared" si="53"/>
        <v>21376000 CONSEJO NAC.POLÍTICA PÚBLICA PERSONA JOV</v>
      </c>
      <c r="D1729" s="47" t="s">
        <v>685</v>
      </c>
      <c r="E1729" s="47" t="s">
        <v>268</v>
      </c>
      <c r="F1729" s="47" t="s">
        <v>269</v>
      </c>
      <c r="G1729" s="46">
        <v>1000000</v>
      </c>
      <c r="H1729" s="46">
        <v>1000000</v>
      </c>
      <c r="I1729" s="46">
        <v>1000000</v>
      </c>
      <c r="J1729" s="46">
        <v>0</v>
      </c>
      <c r="K1729" s="46">
        <v>0</v>
      </c>
      <c r="L1729" s="46">
        <v>0</v>
      </c>
      <c r="M1729" s="46">
        <v>841419</v>
      </c>
      <c r="N1729" s="46">
        <v>841419</v>
      </c>
      <c r="O1729" s="46">
        <v>158581</v>
      </c>
      <c r="P1729" s="78">
        <f t="shared" si="54"/>
        <v>0.84141900000000003</v>
      </c>
    </row>
    <row r="1730" spans="1:16" ht="14.4" x14ac:dyDescent="0.2">
      <c r="A1730" s="47" t="s">
        <v>722</v>
      </c>
      <c r="B1730" s="47" t="s">
        <v>723</v>
      </c>
      <c r="C1730" s="76" t="str">
        <f t="shared" si="53"/>
        <v>21376000 CONSEJO NAC.POLÍTICA PÚBLICA PERSONA JOV</v>
      </c>
      <c r="D1730" s="47" t="s">
        <v>685</v>
      </c>
      <c r="E1730" s="47" t="s">
        <v>278</v>
      </c>
      <c r="F1730" s="47" t="s">
        <v>279</v>
      </c>
      <c r="G1730" s="46">
        <v>3633731</v>
      </c>
      <c r="H1730" s="46">
        <v>3633731</v>
      </c>
      <c r="I1730" s="46">
        <v>3633731</v>
      </c>
      <c r="J1730" s="46">
        <v>0</v>
      </c>
      <c r="K1730" s="46">
        <v>0</v>
      </c>
      <c r="L1730" s="46">
        <v>0</v>
      </c>
      <c r="M1730" s="46">
        <v>3080848.42</v>
      </c>
      <c r="N1730" s="46">
        <v>3080769.26</v>
      </c>
      <c r="O1730" s="46">
        <v>552882.57999999996</v>
      </c>
      <c r="P1730" s="78">
        <f t="shared" si="54"/>
        <v>0.84784713563001768</v>
      </c>
    </row>
    <row r="1731" spans="1:16" ht="14.4" x14ac:dyDescent="0.2">
      <c r="A1731" s="47" t="s">
        <v>722</v>
      </c>
      <c r="B1731" s="47" t="s">
        <v>723</v>
      </c>
      <c r="C1731" s="76" t="str">
        <f t="shared" si="53"/>
        <v>21376000 CONSEJO NAC.POLÍTICA PÚBLICA PERSONA JOV</v>
      </c>
      <c r="D1731" s="47" t="s">
        <v>685</v>
      </c>
      <c r="E1731" s="47" t="s">
        <v>280</v>
      </c>
      <c r="F1731" s="47" t="s">
        <v>281</v>
      </c>
      <c r="G1731" s="46">
        <v>2500000</v>
      </c>
      <c r="H1731" s="46">
        <v>2500000</v>
      </c>
      <c r="I1731" s="46">
        <v>2500000</v>
      </c>
      <c r="J1731" s="46">
        <v>0</v>
      </c>
      <c r="K1731" s="46">
        <v>0</v>
      </c>
      <c r="L1731" s="46">
        <v>0</v>
      </c>
      <c r="M1731" s="46">
        <v>2123900.0099999998</v>
      </c>
      <c r="N1731" s="46">
        <v>2123900.0099999998</v>
      </c>
      <c r="O1731" s="46">
        <v>376099.99</v>
      </c>
      <c r="P1731" s="78">
        <f t="shared" si="54"/>
        <v>0.84956000399999987</v>
      </c>
    </row>
    <row r="1732" spans="1:16" ht="14.4" x14ac:dyDescent="0.2">
      <c r="A1732" s="47" t="s">
        <v>722</v>
      </c>
      <c r="B1732" s="47" t="s">
        <v>723</v>
      </c>
      <c r="C1732" s="76" t="str">
        <f t="shared" si="53"/>
        <v>21376000 CONSEJO NAC.POLÍTICA PÚBLICA PERSONA JOV</v>
      </c>
      <c r="D1732" s="47" t="s">
        <v>685</v>
      </c>
      <c r="E1732" s="47" t="s">
        <v>282</v>
      </c>
      <c r="F1732" s="47" t="s">
        <v>283</v>
      </c>
      <c r="G1732" s="46">
        <v>1500000</v>
      </c>
      <c r="H1732" s="46">
        <v>1500000</v>
      </c>
      <c r="I1732" s="46">
        <v>1500000</v>
      </c>
      <c r="J1732" s="46">
        <v>0</v>
      </c>
      <c r="K1732" s="46">
        <v>0</v>
      </c>
      <c r="L1732" s="46">
        <v>0</v>
      </c>
      <c r="M1732" s="46">
        <v>1500000</v>
      </c>
      <c r="N1732" s="46">
        <v>1500000</v>
      </c>
      <c r="O1732" s="46">
        <v>0</v>
      </c>
      <c r="P1732" s="78">
        <f t="shared" si="54"/>
        <v>1</v>
      </c>
    </row>
    <row r="1733" spans="1:16" ht="14.4" x14ac:dyDescent="0.2">
      <c r="A1733" s="47" t="s">
        <v>722</v>
      </c>
      <c r="B1733" s="47" t="s">
        <v>723</v>
      </c>
      <c r="C1733" s="76" t="str">
        <f t="shared" si="53"/>
        <v>21376000 CONSEJO NAC.POLÍTICA PÚBLICA PERSONA JOV</v>
      </c>
      <c r="D1733" s="47" t="s">
        <v>685</v>
      </c>
      <c r="E1733" s="47" t="s">
        <v>286</v>
      </c>
      <c r="F1733" s="47" t="s">
        <v>287</v>
      </c>
      <c r="G1733" s="46">
        <v>1000000</v>
      </c>
      <c r="H1733" s="46">
        <v>1000000</v>
      </c>
      <c r="I1733" s="46">
        <v>1000000</v>
      </c>
      <c r="J1733" s="46">
        <v>0</v>
      </c>
      <c r="K1733" s="46">
        <v>0</v>
      </c>
      <c r="L1733" s="46">
        <v>0</v>
      </c>
      <c r="M1733" s="46">
        <v>623900.01</v>
      </c>
      <c r="N1733" s="46">
        <v>623900.01</v>
      </c>
      <c r="O1733" s="46">
        <v>376099.99</v>
      </c>
      <c r="P1733" s="78">
        <f t="shared" si="54"/>
        <v>0.62390001000000006</v>
      </c>
    </row>
    <row r="1734" spans="1:16" ht="14.4" x14ac:dyDescent="0.2">
      <c r="A1734" s="47" t="s">
        <v>722</v>
      </c>
      <c r="B1734" s="47" t="s">
        <v>723</v>
      </c>
      <c r="C1734" s="76" t="str">
        <f t="shared" ref="C1734:C1775" si="55">+CONCATENATE(A1734," ",B1734)</f>
        <v>21376000 CONSEJO NAC.POLÍTICA PÚBLICA PERSONA JOV</v>
      </c>
      <c r="D1734" s="47" t="s">
        <v>685</v>
      </c>
      <c r="E1734" s="47" t="s">
        <v>312</v>
      </c>
      <c r="F1734" s="47" t="s">
        <v>313</v>
      </c>
      <c r="G1734" s="46">
        <v>1133731</v>
      </c>
      <c r="H1734" s="46">
        <v>1133731</v>
      </c>
      <c r="I1734" s="46">
        <v>1133731</v>
      </c>
      <c r="J1734" s="46">
        <v>0</v>
      </c>
      <c r="K1734" s="46">
        <v>0</v>
      </c>
      <c r="L1734" s="46">
        <v>0</v>
      </c>
      <c r="M1734" s="46">
        <v>956948.41</v>
      </c>
      <c r="N1734" s="46">
        <v>956869.25</v>
      </c>
      <c r="O1734" s="46">
        <v>176782.59</v>
      </c>
      <c r="P1734" s="78">
        <f t="shared" ref="P1734:P1797" si="56">+IFERROR(M1734/H1734,0)</f>
        <v>0.84407007482374574</v>
      </c>
    </row>
    <row r="1735" spans="1:16" ht="14.4" x14ac:dyDescent="0.2">
      <c r="A1735" s="47" t="s">
        <v>722</v>
      </c>
      <c r="B1735" s="47" t="s">
        <v>723</v>
      </c>
      <c r="C1735" s="76" t="str">
        <f t="shared" si="55"/>
        <v>21376000 CONSEJO NAC.POLÍTICA PÚBLICA PERSONA JOV</v>
      </c>
      <c r="D1735" s="47" t="s">
        <v>685</v>
      </c>
      <c r="E1735" s="47" t="s">
        <v>316</v>
      </c>
      <c r="F1735" s="47" t="s">
        <v>317</v>
      </c>
      <c r="G1735" s="46">
        <v>1133731</v>
      </c>
      <c r="H1735" s="46">
        <v>1133731</v>
      </c>
      <c r="I1735" s="46">
        <v>1133731</v>
      </c>
      <c r="J1735" s="46">
        <v>0</v>
      </c>
      <c r="K1735" s="46">
        <v>0</v>
      </c>
      <c r="L1735" s="46">
        <v>0</v>
      </c>
      <c r="M1735" s="46">
        <v>956948.41</v>
      </c>
      <c r="N1735" s="46">
        <v>956869.25</v>
      </c>
      <c r="O1735" s="46">
        <v>176782.59</v>
      </c>
      <c r="P1735" s="78">
        <f t="shared" si="56"/>
        <v>0.84407007482374574</v>
      </c>
    </row>
    <row r="1736" spans="1:16" ht="14.4" x14ac:dyDescent="0.2">
      <c r="A1736" s="47" t="s">
        <v>722</v>
      </c>
      <c r="B1736" s="47" t="s">
        <v>723</v>
      </c>
      <c r="C1736" s="76" t="str">
        <f t="shared" si="55"/>
        <v>21376000 CONSEJO NAC.POLÍTICA PÚBLICA PERSONA JOV</v>
      </c>
      <c r="D1736" s="47" t="s">
        <v>685</v>
      </c>
      <c r="E1736" s="47" t="s">
        <v>372</v>
      </c>
      <c r="F1736" s="47" t="s">
        <v>373</v>
      </c>
      <c r="G1736" s="46">
        <v>615281694</v>
      </c>
      <c r="H1736" s="46">
        <v>616583526</v>
      </c>
      <c r="I1736" s="46">
        <v>616583526</v>
      </c>
      <c r="J1736" s="46">
        <v>0</v>
      </c>
      <c r="K1736" s="46">
        <v>0</v>
      </c>
      <c r="L1736" s="46">
        <v>0</v>
      </c>
      <c r="M1736" s="46">
        <v>325879472.12</v>
      </c>
      <c r="N1736" s="46">
        <v>325018749.58999997</v>
      </c>
      <c r="O1736" s="46">
        <v>290704053.88</v>
      </c>
      <c r="P1736" s="78">
        <f t="shared" si="56"/>
        <v>0.52852445512791724</v>
      </c>
    </row>
    <row r="1737" spans="1:16" ht="14.4" x14ac:dyDescent="0.2">
      <c r="A1737" s="47" t="s">
        <v>722</v>
      </c>
      <c r="B1737" s="47" t="s">
        <v>723</v>
      </c>
      <c r="C1737" s="76" t="str">
        <f t="shared" si="55"/>
        <v>21376000 CONSEJO NAC.POLÍTICA PÚBLICA PERSONA JOV</v>
      </c>
      <c r="D1737" s="47" t="s">
        <v>685</v>
      </c>
      <c r="E1737" s="47" t="s">
        <v>374</v>
      </c>
      <c r="F1737" s="47" t="s">
        <v>375</v>
      </c>
      <c r="G1737" s="46">
        <v>611281694</v>
      </c>
      <c r="H1737" s="46">
        <v>610825231</v>
      </c>
      <c r="I1737" s="46">
        <v>610825231</v>
      </c>
      <c r="J1737" s="46">
        <v>0</v>
      </c>
      <c r="K1737" s="46">
        <v>0</v>
      </c>
      <c r="L1737" s="46">
        <v>0</v>
      </c>
      <c r="M1737" s="46">
        <v>322120309.81999999</v>
      </c>
      <c r="N1737" s="46">
        <v>321259587.29000002</v>
      </c>
      <c r="O1737" s="46">
        <v>288704921.18000001</v>
      </c>
      <c r="P1737" s="78">
        <f t="shared" si="56"/>
        <v>0.52735265911109686</v>
      </c>
    </row>
    <row r="1738" spans="1:16" ht="14.4" x14ac:dyDescent="0.2">
      <c r="A1738" s="47" t="s">
        <v>722</v>
      </c>
      <c r="B1738" s="47" t="s">
        <v>723</v>
      </c>
      <c r="C1738" s="76" t="str">
        <f t="shared" si="55"/>
        <v>21376000 CONSEJO NAC.POLÍTICA PÚBLICA PERSONA JOV</v>
      </c>
      <c r="D1738" s="47" t="s">
        <v>685</v>
      </c>
      <c r="E1738" s="47" t="s">
        <v>396</v>
      </c>
      <c r="F1738" s="47" t="s">
        <v>377</v>
      </c>
      <c r="G1738" s="46">
        <v>10285020</v>
      </c>
      <c r="H1738" s="46">
        <v>9891258</v>
      </c>
      <c r="I1738" s="46">
        <v>9891258</v>
      </c>
      <c r="J1738" s="46">
        <v>0</v>
      </c>
      <c r="K1738" s="46">
        <v>0</v>
      </c>
      <c r="L1738" s="46">
        <v>0</v>
      </c>
      <c r="M1738" s="46">
        <v>8758494.3499999996</v>
      </c>
      <c r="N1738" s="46">
        <v>8016057.8799999999</v>
      </c>
      <c r="O1738" s="46">
        <v>1132763.6499999999</v>
      </c>
      <c r="P1738" s="78">
        <f t="shared" si="56"/>
        <v>0.8854783031642689</v>
      </c>
    </row>
    <row r="1739" spans="1:16" ht="14.4" x14ac:dyDescent="0.2">
      <c r="A1739" s="47" t="s">
        <v>722</v>
      </c>
      <c r="B1739" s="47" t="s">
        <v>723</v>
      </c>
      <c r="C1739" s="76" t="str">
        <f t="shared" si="55"/>
        <v>21376000 CONSEJO NAC.POLÍTICA PÚBLICA PERSONA JOV</v>
      </c>
      <c r="D1739" s="47" t="s">
        <v>685</v>
      </c>
      <c r="E1739" s="47" t="s">
        <v>417</v>
      </c>
      <c r="F1739" s="47" t="s">
        <v>398</v>
      </c>
      <c r="G1739" s="46">
        <v>1637742</v>
      </c>
      <c r="H1739" s="46">
        <v>1575041</v>
      </c>
      <c r="I1739" s="46">
        <v>1575041</v>
      </c>
      <c r="J1739" s="46">
        <v>0</v>
      </c>
      <c r="K1739" s="46">
        <v>0</v>
      </c>
      <c r="L1739" s="46">
        <v>0</v>
      </c>
      <c r="M1739" s="46">
        <v>1394728.47</v>
      </c>
      <c r="N1739" s="46">
        <v>1276442.4099999999</v>
      </c>
      <c r="O1739" s="46">
        <v>180312.53</v>
      </c>
      <c r="P1739" s="78">
        <f t="shared" si="56"/>
        <v>0.88551883411288979</v>
      </c>
    </row>
    <row r="1740" spans="1:16" ht="14.4" x14ac:dyDescent="0.2">
      <c r="A1740" s="47" t="s">
        <v>722</v>
      </c>
      <c r="B1740" s="47" t="s">
        <v>723</v>
      </c>
      <c r="C1740" s="76" t="str">
        <f t="shared" si="55"/>
        <v>21376000 CONSEJO NAC.POLÍTICA PÚBLICA PERSONA JOV</v>
      </c>
      <c r="D1740" s="47" t="s">
        <v>685</v>
      </c>
      <c r="E1740" s="47" t="s">
        <v>418</v>
      </c>
      <c r="F1740" s="47" t="s">
        <v>419</v>
      </c>
      <c r="G1740" s="46">
        <v>6079119</v>
      </c>
      <c r="H1740" s="46">
        <v>6079119</v>
      </c>
      <c r="I1740" s="46">
        <v>6079119</v>
      </c>
      <c r="J1740" s="46">
        <v>0</v>
      </c>
      <c r="K1740" s="46">
        <v>0</v>
      </c>
      <c r="L1740" s="46">
        <v>0</v>
      </c>
      <c r="M1740" s="46">
        <v>2456814</v>
      </c>
      <c r="N1740" s="46">
        <v>2456814</v>
      </c>
      <c r="O1740" s="46">
        <v>3622305</v>
      </c>
      <c r="P1740" s="78">
        <f t="shared" si="56"/>
        <v>0.40413981039028846</v>
      </c>
    </row>
    <row r="1741" spans="1:16" ht="14.4" x14ac:dyDescent="0.2">
      <c r="A1741" s="47" t="s">
        <v>722</v>
      </c>
      <c r="B1741" s="47" t="s">
        <v>723</v>
      </c>
      <c r="C1741" s="76" t="str">
        <f t="shared" si="55"/>
        <v>21376000 CONSEJO NAC.POLÍTICA PÚBLICA PERSONA JOV</v>
      </c>
      <c r="D1741" s="47" t="s">
        <v>685</v>
      </c>
      <c r="E1741" s="47" t="s">
        <v>420</v>
      </c>
      <c r="F1741" s="47" t="s">
        <v>421</v>
      </c>
      <c r="G1741" s="46">
        <v>8010365</v>
      </c>
      <c r="H1741" s="46">
        <v>8010365</v>
      </c>
      <c r="I1741" s="46">
        <v>8010365</v>
      </c>
      <c r="J1741" s="46">
        <v>0</v>
      </c>
      <c r="K1741" s="46">
        <v>0</v>
      </c>
      <c r="L1741" s="46">
        <v>0</v>
      </c>
      <c r="M1741" s="46">
        <v>5161530</v>
      </c>
      <c r="N1741" s="46">
        <v>5161530</v>
      </c>
      <c r="O1741" s="46">
        <v>2848835</v>
      </c>
      <c r="P1741" s="78">
        <f t="shared" si="56"/>
        <v>0.64435640573182373</v>
      </c>
    </row>
    <row r="1742" spans="1:16" ht="14.4" x14ac:dyDescent="0.2">
      <c r="A1742" s="47" t="s">
        <v>722</v>
      </c>
      <c r="B1742" s="47" t="s">
        <v>723</v>
      </c>
      <c r="C1742" s="76" t="str">
        <f t="shared" si="55"/>
        <v>21376000 CONSEJO NAC.POLÍTICA PÚBLICA PERSONA JOV</v>
      </c>
      <c r="D1742" s="47" t="s">
        <v>685</v>
      </c>
      <c r="E1742" s="47" t="s">
        <v>422</v>
      </c>
      <c r="F1742" s="47" t="s">
        <v>423</v>
      </c>
      <c r="G1742" s="46">
        <v>6907100</v>
      </c>
      <c r="H1742" s="46">
        <v>6907100</v>
      </c>
      <c r="I1742" s="46">
        <v>6907100</v>
      </c>
      <c r="J1742" s="46">
        <v>0</v>
      </c>
      <c r="K1742" s="46">
        <v>0</v>
      </c>
      <c r="L1742" s="46">
        <v>0</v>
      </c>
      <c r="M1742" s="46">
        <v>2951156</v>
      </c>
      <c r="N1742" s="46">
        <v>2951156</v>
      </c>
      <c r="O1742" s="46">
        <v>3955944</v>
      </c>
      <c r="P1742" s="78">
        <f t="shared" si="56"/>
        <v>0.42726411952918014</v>
      </c>
    </row>
    <row r="1743" spans="1:16" ht="14.4" x14ac:dyDescent="0.2">
      <c r="A1743" s="47" t="s">
        <v>722</v>
      </c>
      <c r="B1743" s="47" t="s">
        <v>723</v>
      </c>
      <c r="C1743" s="76" t="str">
        <f t="shared" si="55"/>
        <v>21376000 CONSEJO NAC.POLÍTICA PÚBLICA PERSONA JOV</v>
      </c>
      <c r="D1743" s="47" t="s">
        <v>685</v>
      </c>
      <c r="E1743" s="47" t="s">
        <v>424</v>
      </c>
      <c r="F1743" s="47" t="s">
        <v>425</v>
      </c>
      <c r="G1743" s="46">
        <v>11343031</v>
      </c>
      <c r="H1743" s="46">
        <v>11343031</v>
      </c>
      <c r="I1743" s="46">
        <v>11343031</v>
      </c>
      <c r="J1743" s="46">
        <v>0</v>
      </c>
      <c r="K1743" s="46">
        <v>0</v>
      </c>
      <c r="L1743" s="46">
        <v>0</v>
      </c>
      <c r="M1743" s="46">
        <v>8220070</v>
      </c>
      <c r="N1743" s="46">
        <v>8220070</v>
      </c>
      <c r="O1743" s="46">
        <v>3122961</v>
      </c>
      <c r="P1743" s="78">
        <f t="shared" si="56"/>
        <v>0.72468020231982089</v>
      </c>
    </row>
    <row r="1744" spans="1:16" ht="14.4" x14ac:dyDescent="0.2">
      <c r="A1744" s="47" t="s">
        <v>722</v>
      </c>
      <c r="B1744" s="47" t="s">
        <v>723</v>
      </c>
      <c r="C1744" s="76" t="str">
        <f t="shared" si="55"/>
        <v>21376000 CONSEJO NAC.POLÍTICA PÚBLICA PERSONA JOV</v>
      </c>
      <c r="D1744" s="47" t="s">
        <v>685</v>
      </c>
      <c r="E1744" s="47" t="s">
        <v>426</v>
      </c>
      <c r="F1744" s="47" t="s">
        <v>427</v>
      </c>
      <c r="G1744" s="46">
        <v>6944737</v>
      </c>
      <c r="H1744" s="46">
        <v>6944737</v>
      </c>
      <c r="I1744" s="46">
        <v>6944737</v>
      </c>
      <c r="J1744" s="46">
        <v>0</v>
      </c>
      <c r="K1744" s="46">
        <v>0</v>
      </c>
      <c r="L1744" s="46">
        <v>0</v>
      </c>
      <c r="M1744" s="46">
        <v>4514120</v>
      </c>
      <c r="N1744" s="46">
        <v>4514120</v>
      </c>
      <c r="O1744" s="46">
        <v>2430617</v>
      </c>
      <c r="P1744" s="78">
        <f t="shared" si="56"/>
        <v>0.65000589655159002</v>
      </c>
    </row>
    <row r="1745" spans="1:16" ht="14.4" x14ac:dyDescent="0.2">
      <c r="A1745" s="47" t="s">
        <v>722</v>
      </c>
      <c r="B1745" s="47" t="s">
        <v>723</v>
      </c>
      <c r="C1745" s="76" t="str">
        <f t="shared" si="55"/>
        <v>21376000 CONSEJO NAC.POLÍTICA PÚBLICA PERSONA JOV</v>
      </c>
      <c r="D1745" s="47" t="s">
        <v>685</v>
      </c>
      <c r="E1745" s="47" t="s">
        <v>428</v>
      </c>
      <c r="F1745" s="47" t="s">
        <v>429</v>
      </c>
      <c r="G1745" s="46">
        <v>8953168</v>
      </c>
      <c r="H1745" s="46">
        <v>8953168</v>
      </c>
      <c r="I1745" s="46">
        <v>8953168</v>
      </c>
      <c r="J1745" s="46">
        <v>0</v>
      </c>
      <c r="K1745" s="46">
        <v>0</v>
      </c>
      <c r="L1745" s="46">
        <v>0</v>
      </c>
      <c r="M1745" s="46">
        <v>5735309</v>
      </c>
      <c r="N1745" s="46">
        <v>5735309</v>
      </c>
      <c r="O1745" s="46">
        <v>3217859</v>
      </c>
      <c r="P1745" s="78">
        <f t="shared" si="56"/>
        <v>0.64058990069213495</v>
      </c>
    </row>
    <row r="1746" spans="1:16" ht="14.4" x14ac:dyDescent="0.2">
      <c r="A1746" s="47" t="s">
        <v>722</v>
      </c>
      <c r="B1746" s="47" t="s">
        <v>723</v>
      </c>
      <c r="C1746" s="76" t="str">
        <f t="shared" si="55"/>
        <v>21376000 CONSEJO NAC.POLÍTICA PÚBLICA PERSONA JOV</v>
      </c>
      <c r="D1746" s="47" t="s">
        <v>685</v>
      </c>
      <c r="E1746" s="47" t="s">
        <v>430</v>
      </c>
      <c r="F1746" s="47" t="s">
        <v>431</v>
      </c>
      <c r="G1746" s="46">
        <v>6221054</v>
      </c>
      <c r="H1746" s="46">
        <v>6221054</v>
      </c>
      <c r="I1746" s="46">
        <v>6221054</v>
      </c>
      <c r="J1746" s="46">
        <v>0</v>
      </c>
      <c r="K1746" s="46">
        <v>0</v>
      </c>
      <c r="L1746" s="46">
        <v>0</v>
      </c>
      <c r="M1746" s="46">
        <v>2715736</v>
      </c>
      <c r="N1746" s="46">
        <v>2715736</v>
      </c>
      <c r="O1746" s="46">
        <v>3505318</v>
      </c>
      <c r="P1746" s="78">
        <f t="shared" si="56"/>
        <v>0.43653953172565291</v>
      </c>
    </row>
    <row r="1747" spans="1:16" ht="14.4" x14ac:dyDescent="0.2">
      <c r="A1747" s="47" t="s">
        <v>722</v>
      </c>
      <c r="B1747" s="47" t="s">
        <v>723</v>
      </c>
      <c r="C1747" s="76" t="str">
        <f t="shared" si="55"/>
        <v>21376000 CONSEJO NAC.POLÍTICA PÚBLICA PERSONA JOV</v>
      </c>
      <c r="D1747" s="47" t="s">
        <v>685</v>
      </c>
      <c r="E1747" s="47" t="s">
        <v>432</v>
      </c>
      <c r="F1747" s="47" t="s">
        <v>433</v>
      </c>
      <c r="G1747" s="46">
        <v>4578760</v>
      </c>
      <c r="H1747" s="46">
        <v>4578760</v>
      </c>
      <c r="I1747" s="46">
        <v>4578760</v>
      </c>
      <c r="J1747" s="46">
        <v>0</v>
      </c>
      <c r="K1747" s="46">
        <v>0</v>
      </c>
      <c r="L1747" s="46">
        <v>0</v>
      </c>
      <c r="M1747" s="46">
        <v>2219911</v>
      </c>
      <c r="N1747" s="46">
        <v>2219911</v>
      </c>
      <c r="O1747" s="46">
        <v>2358849</v>
      </c>
      <c r="P1747" s="78">
        <f t="shared" si="56"/>
        <v>0.48482798836366175</v>
      </c>
    </row>
    <row r="1748" spans="1:16" ht="14.4" x14ac:dyDescent="0.2">
      <c r="A1748" s="47" t="s">
        <v>722</v>
      </c>
      <c r="B1748" s="47" t="s">
        <v>723</v>
      </c>
      <c r="C1748" s="76" t="str">
        <f t="shared" si="55"/>
        <v>21376000 CONSEJO NAC.POLÍTICA PÚBLICA PERSONA JOV</v>
      </c>
      <c r="D1748" s="47" t="s">
        <v>685</v>
      </c>
      <c r="E1748" s="47" t="s">
        <v>434</v>
      </c>
      <c r="F1748" s="47" t="s">
        <v>435</v>
      </c>
      <c r="G1748" s="46">
        <v>7556192</v>
      </c>
      <c r="H1748" s="46">
        <v>7556192</v>
      </c>
      <c r="I1748" s="46">
        <v>7556192</v>
      </c>
      <c r="J1748" s="46">
        <v>0</v>
      </c>
      <c r="K1748" s="46">
        <v>0</v>
      </c>
      <c r="L1748" s="46">
        <v>0</v>
      </c>
      <c r="M1748" s="46">
        <v>4742337</v>
      </c>
      <c r="N1748" s="46">
        <v>4742337</v>
      </c>
      <c r="O1748" s="46">
        <v>2813855</v>
      </c>
      <c r="P1748" s="78">
        <f t="shared" si="56"/>
        <v>0.62760938313902026</v>
      </c>
    </row>
    <row r="1749" spans="1:16" ht="14.4" x14ac:dyDescent="0.2">
      <c r="A1749" s="47" t="s">
        <v>722</v>
      </c>
      <c r="B1749" s="47" t="s">
        <v>723</v>
      </c>
      <c r="C1749" s="76" t="str">
        <f t="shared" si="55"/>
        <v>21376000 CONSEJO NAC.POLÍTICA PÚBLICA PERSONA JOV</v>
      </c>
      <c r="D1749" s="47" t="s">
        <v>685</v>
      </c>
      <c r="E1749" s="47" t="s">
        <v>436</v>
      </c>
      <c r="F1749" s="47" t="s">
        <v>437</v>
      </c>
      <c r="G1749" s="46">
        <v>7001862</v>
      </c>
      <c r="H1749" s="46">
        <v>7001862</v>
      </c>
      <c r="I1749" s="46">
        <v>7001862</v>
      </c>
      <c r="J1749" s="46">
        <v>0</v>
      </c>
      <c r="K1749" s="46">
        <v>0</v>
      </c>
      <c r="L1749" s="46">
        <v>0</v>
      </c>
      <c r="M1749" s="46">
        <v>3569992</v>
      </c>
      <c r="N1749" s="46">
        <v>3569992</v>
      </c>
      <c r="O1749" s="46">
        <v>3431870</v>
      </c>
      <c r="P1749" s="78">
        <f t="shared" si="56"/>
        <v>0.5098632335227401</v>
      </c>
    </row>
    <row r="1750" spans="1:16" ht="14.4" x14ac:dyDescent="0.2">
      <c r="A1750" s="47" t="s">
        <v>722</v>
      </c>
      <c r="B1750" s="47" t="s">
        <v>723</v>
      </c>
      <c r="C1750" s="76" t="str">
        <f t="shared" si="55"/>
        <v>21376000 CONSEJO NAC.POLÍTICA PÚBLICA PERSONA JOV</v>
      </c>
      <c r="D1750" s="47" t="s">
        <v>685</v>
      </c>
      <c r="E1750" s="47" t="s">
        <v>438</v>
      </c>
      <c r="F1750" s="47" t="s">
        <v>439</v>
      </c>
      <c r="G1750" s="46">
        <v>6345480</v>
      </c>
      <c r="H1750" s="46">
        <v>6345480</v>
      </c>
      <c r="I1750" s="46">
        <v>6345480</v>
      </c>
      <c r="J1750" s="46">
        <v>0</v>
      </c>
      <c r="K1750" s="46">
        <v>0</v>
      </c>
      <c r="L1750" s="46">
        <v>0</v>
      </c>
      <c r="M1750" s="46">
        <v>4170467</v>
      </c>
      <c r="N1750" s="46">
        <v>4170467</v>
      </c>
      <c r="O1750" s="46">
        <v>2175013</v>
      </c>
      <c r="P1750" s="78">
        <f t="shared" si="56"/>
        <v>0.6572342833008693</v>
      </c>
    </row>
    <row r="1751" spans="1:16" ht="14.4" x14ac:dyDescent="0.2">
      <c r="A1751" s="47" t="s">
        <v>722</v>
      </c>
      <c r="B1751" s="47" t="s">
        <v>723</v>
      </c>
      <c r="C1751" s="76" t="str">
        <f t="shared" si="55"/>
        <v>21376000 CONSEJO NAC.POLÍTICA PÚBLICA PERSONA JOV</v>
      </c>
      <c r="D1751" s="47" t="s">
        <v>685</v>
      </c>
      <c r="E1751" s="47" t="s">
        <v>440</v>
      </c>
      <c r="F1751" s="47" t="s">
        <v>441</v>
      </c>
      <c r="G1751" s="46">
        <v>5672706</v>
      </c>
      <c r="H1751" s="46">
        <v>5672706</v>
      </c>
      <c r="I1751" s="46">
        <v>5672706</v>
      </c>
      <c r="J1751" s="46">
        <v>0</v>
      </c>
      <c r="K1751" s="46">
        <v>0</v>
      </c>
      <c r="L1751" s="46">
        <v>0</v>
      </c>
      <c r="M1751" s="46">
        <v>1775239</v>
      </c>
      <c r="N1751" s="46">
        <v>1775239</v>
      </c>
      <c r="O1751" s="46">
        <v>3897467</v>
      </c>
      <c r="P1751" s="78">
        <f t="shared" si="56"/>
        <v>0.31294394597569486</v>
      </c>
    </row>
    <row r="1752" spans="1:16" ht="14.4" x14ac:dyDescent="0.2">
      <c r="A1752" s="47" t="s">
        <v>722</v>
      </c>
      <c r="B1752" s="47" t="s">
        <v>723</v>
      </c>
      <c r="C1752" s="76" t="str">
        <f t="shared" si="55"/>
        <v>21376000 CONSEJO NAC.POLÍTICA PÚBLICA PERSONA JOV</v>
      </c>
      <c r="D1752" s="47" t="s">
        <v>685</v>
      </c>
      <c r="E1752" s="47" t="s">
        <v>442</v>
      </c>
      <c r="F1752" s="47" t="s">
        <v>443</v>
      </c>
      <c r="G1752" s="46">
        <v>5792040</v>
      </c>
      <c r="H1752" s="46">
        <v>5792040</v>
      </c>
      <c r="I1752" s="46">
        <v>5792040</v>
      </c>
      <c r="J1752" s="46">
        <v>0</v>
      </c>
      <c r="K1752" s="46">
        <v>0</v>
      </c>
      <c r="L1752" s="46">
        <v>0</v>
      </c>
      <c r="M1752" s="46">
        <v>2952506</v>
      </c>
      <c r="N1752" s="46">
        <v>2952506</v>
      </c>
      <c r="O1752" s="46">
        <v>2839534</v>
      </c>
      <c r="P1752" s="78">
        <f t="shared" si="56"/>
        <v>0.5097523497765899</v>
      </c>
    </row>
    <row r="1753" spans="1:16" ht="14.4" x14ac:dyDescent="0.2">
      <c r="A1753" s="47" t="s">
        <v>722</v>
      </c>
      <c r="B1753" s="47" t="s">
        <v>723</v>
      </c>
      <c r="C1753" s="76" t="str">
        <f t="shared" si="55"/>
        <v>21376000 CONSEJO NAC.POLÍTICA PÚBLICA PERSONA JOV</v>
      </c>
      <c r="D1753" s="47" t="s">
        <v>685</v>
      </c>
      <c r="E1753" s="47" t="s">
        <v>444</v>
      </c>
      <c r="F1753" s="47" t="s">
        <v>445</v>
      </c>
      <c r="G1753" s="46">
        <v>8327875</v>
      </c>
      <c r="H1753" s="46">
        <v>8327875</v>
      </c>
      <c r="I1753" s="46">
        <v>8327875</v>
      </c>
      <c r="J1753" s="46">
        <v>0</v>
      </c>
      <c r="K1753" s="46">
        <v>0</v>
      </c>
      <c r="L1753" s="46">
        <v>0</v>
      </c>
      <c r="M1753" s="46">
        <v>4702929</v>
      </c>
      <c r="N1753" s="46">
        <v>4702929</v>
      </c>
      <c r="O1753" s="46">
        <v>3624946</v>
      </c>
      <c r="P1753" s="78">
        <f t="shared" si="56"/>
        <v>0.5647213724989868</v>
      </c>
    </row>
    <row r="1754" spans="1:16" ht="14.4" x14ac:dyDescent="0.2">
      <c r="A1754" s="47" t="s">
        <v>722</v>
      </c>
      <c r="B1754" s="47" t="s">
        <v>723</v>
      </c>
      <c r="C1754" s="76" t="str">
        <f t="shared" si="55"/>
        <v>21376000 CONSEJO NAC.POLÍTICA PÚBLICA PERSONA JOV</v>
      </c>
      <c r="D1754" s="47" t="s">
        <v>685</v>
      </c>
      <c r="E1754" s="47" t="s">
        <v>446</v>
      </c>
      <c r="F1754" s="47" t="s">
        <v>447</v>
      </c>
      <c r="G1754" s="46">
        <v>5796634</v>
      </c>
      <c r="H1754" s="46">
        <v>5796634</v>
      </c>
      <c r="I1754" s="46">
        <v>5796634</v>
      </c>
      <c r="J1754" s="46">
        <v>0</v>
      </c>
      <c r="K1754" s="46">
        <v>0</v>
      </c>
      <c r="L1754" s="46">
        <v>0</v>
      </c>
      <c r="M1754" s="46">
        <v>2219000</v>
      </c>
      <c r="N1754" s="46">
        <v>2219000</v>
      </c>
      <c r="O1754" s="46">
        <v>3577634</v>
      </c>
      <c r="P1754" s="78">
        <f t="shared" si="56"/>
        <v>0.38280836775273375</v>
      </c>
    </row>
    <row r="1755" spans="1:16" ht="14.4" x14ac:dyDescent="0.2">
      <c r="A1755" s="47" t="s">
        <v>722</v>
      </c>
      <c r="B1755" s="47" t="s">
        <v>723</v>
      </c>
      <c r="C1755" s="76" t="str">
        <f t="shared" si="55"/>
        <v>21376000 CONSEJO NAC.POLÍTICA PÚBLICA PERSONA JOV</v>
      </c>
      <c r="D1755" s="47" t="s">
        <v>685</v>
      </c>
      <c r="E1755" s="47" t="s">
        <v>448</v>
      </c>
      <c r="F1755" s="47" t="s">
        <v>449</v>
      </c>
      <c r="G1755" s="46">
        <v>4670804</v>
      </c>
      <c r="H1755" s="46">
        <v>4670804</v>
      </c>
      <c r="I1755" s="46">
        <v>4670804</v>
      </c>
      <c r="J1755" s="46">
        <v>0</v>
      </c>
      <c r="K1755" s="46">
        <v>0</v>
      </c>
      <c r="L1755" s="46">
        <v>0</v>
      </c>
      <c r="M1755" s="46">
        <v>1880926</v>
      </c>
      <c r="N1755" s="46">
        <v>1880926</v>
      </c>
      <c r="O1755" s="46">
        <v>2789878</v>
      </c>
      <c r="P1755" s="78">
        <f t="shared" si="56"/>
        <v>0.40269855039946012</v>
      </c>
    </row>
    <row r="1756" spans="1:16" ht="14.4" x14ac:dyDescent="0.2">
      <c r="A1756" s="47" t="s">
        <v>722</v>
      </c>
      <c r="B1756" s="47" t="s">
        <v>723</v>
      </c>
      <c r="C1756" s="76" t="str">
        <f t="shared" si="55"/>
        <v>21376000 CONSEJO NAC.POLÍTICA PÚBLICA PERSONA JOV</v>
      </c>
      <c r="D1756" s="47" t="s">
        <v>685</v>
      </c>
      <c r="E1756" s="47" t="s">
        <v>450</v>
      </c>
      <c r="F1756" s="47" t="s">
        <v>451</v>
      </c>
      <c r="G1756" s="46">
        <v>7460767</v>
      </c>
      <c r="H1756" s="46">
        <v>7460767</v>
      </c>
      <c r="I1756" s="46">
        <v>7460767</v>
      </c>
      <c r="J1756" s="46">
        <v>0</v>
      </c>
      <c r="K1756" s="46">
        <v>0</v>
      </c>
      <c r="L1756" s="46">
        <v>0</v>
      </c>
      <c r="M1756" s="46">
        <v>3130000</v>
      </c>
      <c r="N1756" s="46">
        <v>3130000</v>
      </c>
      <c r="O1756" s="46">
        <v>4330767</v>
      </c>
      <c r="P1756" s="78">
        <f t="shared" si="56"/>
        <v>0.41952791180853122</v>
      </c>
    </row>
    <row r="1757" spans="1:16" ht="14.4" x14ac:dyDescent="0.2">
      <c r="A1757" s="47" t="s">
        <v>722</v>
      </c>
      <c r="B1757" s="47" t="s">
        <v>723</v>
      </c>
      <c r="C1757" s="76" t="str">
        <f t="shared" si="55"/>
        <v>21376000 CONSEJO NAC.POLÍTICA PÚBLICA PERSONA JOV</v>
      </c>
      <c r="D1757" s="47" t="s">
        <v>685</v>
      </c>
      <c r="E1757" s="47" t="s">
        <v>452</v>
      </c>
      <c r="F1757" s="47" t="s">
        <v>453</v>
      </c>
      <c r="G1757" s="46">
        <v>11030723</v>
      </c>
      <c r="H1757" s="46">
        <v>11030723</v>
      </c>
      <c r="I1757" s="46">
        <v>11030723</v>
      </c>
      <c r="J1757" s="46">
        <v>0</v>
      </c>
      <c r="K1757" s="46">
        <v>0</v>
      </c>
      <c r="L1757" s="46">
        <v>0</v>
      </c>
      <c r="M1757" s="46">
        <v>7827266</v>
      </c>
      <c r="N1757" s="46">
        <v>7827266</v>
      </c>
      <c r="O1757" s="46">
        <v>3203457</v>
      </c>
      <c r="P1757" s="78">
        <f t="shared" si="56"/>
        <v>0.70958775775622318</v>
      </c>
    </row>
    <row r="1758" spans="1:16" ht="14.4" x14ac:dyDescent="0.2">
      <c r="A1758" s="47" t="s">
        <v>722</v>
      </c>
      <c r="B1758" s="47" t="s">
        <v>723</v>
      </c>
      <c r="C1758" s="76" t="str">
        <f t="shared" si="55"/>
        <v>21376000 CONSEJO NAC.POLÍTICA PÚBLICA PERSONA JOV</v>
      </c>
      <c r="D1758" s="47" t="s">
        <v>685</v>
      </c>
      <c r="E1758" s="47" t="s">
        <v>454</v>
      </c>
      <c r="F1758" s="47" t="s">
        <v>455</v>
      </c>
      <c r="G1758" s="46">
        <v>6111680</v>
      </c>
      <c r="H1758" s="46">
        <v>6111680</v>
      </c>
      <c r="I1758" s="46">
        <v>6111680</v>
      </c>
      <c r="J1758" s="46">
        <v>0</v>
      </c>
      <c r="K1758" s="46">
        <v>0</v>
      </c>
      <c r="L1758" s="46">
        <v>0</v>
      </c>
      <c r="M1758" s="46">
        <v>3208761</v>
      </c>
      <c r="N1758" s="46">
        <v>3208761</v>
      </c>
      <c r="O1758" s="46">
        <v>2902919</v>
      </c>
      <c r="P1758" s="78">
        <f t="shared" si="56"/>
        <v>0.52502110712602756</v>
      </c>
    </row>
    <row r="1759" spans="1:16" ht="14.4" x14ac:dyDescent="0.2">
      <c r="A1759" s="47" t="s">
        <v>722</v>
      </c>
      <c r="B1759" s="47" t="s">
        <v>723</v>
      </c>
      <c r="C1759" s="76" t="str">
        <f t="shared" si="55"/>
        <v>21376000 CONSEJO NAC.POLÍTICA PÚBLICA PERSONA JOV</v>
      </c>
      <c r="D1759" s="47" t="s">
        <v>685</v>
      </c>
      <c r="E1759" s="47" t="s">
        <v>456</v>
      </c>
      <c r="F1759" s="47" t="s">
        <v>457</v>
      </c>
      <c r="G1759" s="46">
        <v>4618251</v>
      </c>
      <c r="H1759" s="46">
        <v>4618251</v>
      </c>
      <c r="I1759" s="46">
        <v>4618251</v>
      </c>
      <c r="J1759" s="46">
        <v>0</v>
      </c>
      <c r="K1759" s="46">
        <v>0</v>
      </c>
      <c r="L1759" s="46">
        <v>0</v>
      </c>
      <c r="M1759" s="46">
        <v>2200035</v>
      </c>
      <c r="N1759" s="46">
        <v>2200035</v>
      </c>
      <c r="O1759" s="46">
        <v>2418216</v>
      </c>
      <c r="P1759" s="78">
        <f t="shared" si="56"/>
        <v>0.47637839519766251</v>
      </c>
    </row>
    <row r="1760" spans="1:16" ht="14.4" x14ac:dyDescent="0.2">
      <c r="A1760" s="47" t="s">
        <v>722</v>
      </c>
      <c r="B1760" s="47" t="s">
        <v>723</v>
      </c>
      <c r="C1760" s="76" t="str">
        <f t="shared" si="55"/>
        <v>21376000 CONSEJO NAC.POLÍTICA PÚBLICA PERSONA JOV</v>
      </c>
      <c r="D1760" s="47" t="s">
        <v>685</v>
      </c>
      <c r="E1760" s="47" t="s">
        <v>458</v>
      </c>
      <c r="F1760" s="47" t="s">
        <v>459</v>
      </c>
      <c r="G1760" s="46">
        <v>4315183</v>
      </c>
      <c r="H1760" s="46">
        <v>4315183</v>
      </c>
      <c r="I1760" s="46">
        <v>4315183</v>
      </c>
      <c r="J1760" s="46">
        <v>0</v>
      </c>
      <c r="K1760" s="46">
        <v>0</v>
      </c>
      <c r="L1760" s="46">
        <v>0</v>
      </c>
      <c r="M1760" s="46">
        <v>1631812</v>
      </c>
      <c r="N1760" s="46">
        <v>1631812</v>
      </c>
      <c r="O1760" s="46">
        <v>2683371</v>
      </c>
      <c r="P1760" s="78">
        <f t="shared" si="56"/>
        <v>0.37815592061796682</v>
      </c>
    </row>
    <row r="1761" spans="1:16" ht="14.4" x14ac:dyDescent="0.2">
      <c r="A1761" s="47" t="s">
        <v>722</v>
      </c>
      <c r="B1761" s="47" t="s">
        <v>723</v>
      </c>
      <c r="C1761" s="76" t="str">
        <f t="shared" si="55"/>
        <v>21376000 CONSEJO NAC.POLÍTICA PÚBLICA PERSONA JOV</v>
      </c>
      <c r="D1761" s="47" t="s">
        <v>685</v>
      </c>
      <c r="E1761" s="47" t="s">
        <v>460</v>
      </c>
      <c r="F1761" s="47" t="s">
        <v>461</v>
      </c>
      <c r="G1761" s="46">
        <v>5067252</v>
      </c>
      <c r="H1761" s="46">
        <v>5067252</v>
      </c>
      <c r="I1761" s="46">
        <v>5067252</v>
      </c>
      <c r="J1761" s="46">
        <v>0</v>
      </c>
      <c r="K1761" s="46">
        <v>0</v>
      </c>
      <c r="L1761" s="46">
        <v>0</v>
      </c>
      <c r="M1761" s="46">
        <v>1348423</v>
      </c>
      <c r="N1761" s="46">
        <v>1348423</v>
      </c>
      <c r="O1761" s="46">
        <v>3718829</v>
      </c>
      <c r="P1761" s="78">
        <f t="shared" si="56"/>
        <v>0.266105376247323</v>
      </c>
    </row>
    <row r="1762" spans="1:16" ht="14.4" x14ac:dyDescent="0.2">
      <c r="A1762" s="47" t="s">
        <v>722</v>
      </c>
      <c r="B1762" s="47" t="s">
        <v>723</v>
      </c>
      <c r="C1762" s="76" t="str">
        <f t="shared" si="55"/>
        <v>21376000 CONSEJO NAC.POLÍTICA PÚBLICA PERSONA JOV</v>
      </c>
      <c r="D1762" s="47" t="s">
        <v>685</v>
      </c>
      <c r="E1762" s="47" t="s">
        <v>462</v>
      </c>
      <c r="F1762" s="47" t="s">
        <v>463</v>
      </c>
      <c r="G1762" s="46">
        <v>10545782</v>
      </c>
      <c r="H1762" s="46">
        <v>10545782</v>
      </c>
      <c r="I1762" s="46">
        <v>10545782</v>
      </c>
      <c r="J1762" s="46">
        <v>0</v>
      </c>
      <c r="K1762" s="46">
        <v>0</v>
      </c>
      <c r="L1762" s="46">
        <v>0</v>
      </c>
      <c r="M1762" s="46">
        <v>0</v>
      </c>
      <c r="N1762" s="46">
        <v>0</v>
      </c>
      <c r="O1762" s="46">
        <v>10545782</v>
      </c>
      <c r="P1762" s="78">
        <f t="shared" si="56"/>
        <v>0</v>
      </c>
    </row>
    <row r="1763" spans="1:16" ht="14.4" x14ac:dyDescent="0.2">
      <c r="A1763" s="47" t="s">
        <v>722</v>
      </c>
      <c r="B1763" s="47" t="s">
        <v>723</v>
      </c>
      <c r="C1763" s="76" t="str">
        <f t="shared" si="55"/>
        <v>21376000 CONSEJO NAC.POLÍTICA PÚBLICA PERSONA JOV</v>
      </c>
      <c r="D1763" s="47" t="s">
        <v>685</v>
      </c>
      <c r="E1763" s="47" t="s">
        <v>464</v>
      </c>
      <c r="F1763" s="47" t="s">
        <v>465</v>
      </c>
      <c r="G1763" s="46">
        <v>5427902</v>
      </c>
      <c r="H1763" s="46">
        <v>5427902</v>
      </c>
      <c r="I1763" s="46">
        <v>5427902</v>
      </c>
      <c r="J1763" s="46">
        <v>0</v>
      </c>
      <c r="K1763" s="46">
        <v>0</v>
      </c>
      <c r="L1763" s="46">
        <v>0</v>
      </c>
      <c r="M1763" s="46">
        <v>2740311</v>
      </c>
      <c r="N1763" s="46">
        <v>2740311</v>
      </c>
      <c r="O1763" s="46">
        <v>2687591</v>
      </c>
      <c r="P1763" s="78">
        <f t="shared" si="56"/>
        <v>0.50485638834304669</v>
      </c>
    </row>
    <row r="1764" spans="1:16" ht="14.4" x14ac:dyDescent="0.2">
      <c r="A1764" s="47" t="s">
        <v>722</v>
      </c>
      <c r="B1764" s="47" t="s">
        <v>723</v>
      </c>
      <c r="C1764" s="76" t="str">
        <f t="shared" si="55"/>
        <v>21376000 CONSEJO NAC.POLÍTICA PÚBLICA PERSONA JOV</v>
      </c>
      <c r="D1764" s="47" t="s">
        <v>685</v>
      </c>
      <c r="E1764" s="47" t="s">
        <v>466</v>
      </c>
      <c r="F1764" s="47" t="s">
        <v>467</v>
      </c>
      <c r="G1764" s="46">
        <v>7124199</v>
      </c>
      <c r="H1764" s="46">
        <v>7124199</v>
      </c>
      <c r="I1764" s="46">
        <v>7124199</v>
      </c>
      <c r="J1764" s="46">
        <v>0</v>
      </c>
      <c r="K1764" s="46">
        <v>0</v>
      </c>
      <c r="L1764" s="46">
        <v>0</v>
      </c>
      <c r="M1764" s="46">
        <v>4575655</v>
      </c>
      <c r="N1764" s="46">
        <v>4575655</v>
      </c>
      <c r="O1764" s="46">
        <v>2548544</v>
      </c>
      <c r="P1764" s="78">
        <f t="shared" si="56"/>
        <v>0.64226939758420565</v>
      </c>
    </row>
    <row r="1765" spans="1:16" ht="14.4" x14ac:dyDescent="0.2">
      <c r="A1765" s="47" t="s">
        <v>722</v>
      </c>
      <c r="B1765" s="47" t="s">
        <v>723</v>
      </c>
      <c r="C1765" s="76" t="str">
        <f t="shared" si="55"/>
        <v>21376000 CONSEJO NAC.POLÍTICA PÚBLICA PERSONA JOV</v>
      </c>
      <c r="D1765" s="47" t="s">
        <v>685</v>
      </c>
      <c r="E1765" s="47" t="s">
        <v>468</v>
      </c>
      <c r="F1765" s="47" t="s">
        <v>469</v>
      </c>
      <c r="G1765" s="46">
        <v>7775616</v>
      </c>
      <c r="H1765" s="46">
        <v>7775616</v>
      </c>
      <c r="I1765" s="46">
        <v>7775616</v>
      </c>
      <c r="J1765" s="46">
        <v>0</v>
      </c>
      <c r="K1765" s="46">
        <v>0</v>
      </c>
      <c r="L1765" s="46">
        <v>0</v>
      </c>
      <c r="M1765" s="46">
        <v>5674250</v>
      </c>
      <c r="N1765" s="46">
        <v>5674250</v>
      </c>
      <c r="O1765" s="46">
        <v>2101366</v>
      </c>
      <c r="P1765" s="78">
        <f t="shared" si="56"/>
        <v>0.72974925716496286</v>
      </c>
    </row>
    <row r="1766" spans="1:16" ht="14.4" x14ac:dyDescent="0.2">
      <c r="A1766" s="47" t="s">
        <v>722</v>
      </c>
      <c r="B1766" s="47" t="s">
        <v>723</v>
      </c>
      <c r="C1766" s="76" t="str">
        <f t="shared" si="55"/>
        <v>21376000 CONSEJO NAC.POLÍTICA PÚBLICA PERSONA JOV</v>
      </c>
      <c r="D1766" s="47" t="s">
        <v>685</v>
      </c>
      <c r="E1766" s="47" t="s">
        <v>470</v>
      </c>
      <c r="F1766" s="47" t="s">
        <v>471</v>
      </c>
      <c r="G1766" s="46">
        <v>5552658</v>
      </c>
      <c r="H1766" s="46">
        <v>5552658</v>
      </c>
      <c r="I1766" s="46">
        <v>5552658</v>
      </c>
      <c r="J1766" s="46">
        <v>0</v>
      </c>
      <c r="K1766" s="46">
        <v>0</v>
      </c>
      <c r="L1766" s="46">
        <v>0</v>
      </c>
      <c r="M1766" s="46">
        <v>2608263</v>
      </c>
      <c r="N1766" s="46">
        <v>2608263</v>
      </c>
      <c r="O1766" s="46">
        <v>2944395</v>
      </c>
      <c r="P1766" s="78">
        <f t="shared" si="56"/>
        <v>0.46973233359591027</v>
      </c>
    </row>
    <row r="1767" spans="1:16" ht="14.4" x14ac:dyDescent="0.2">
      <c r="A1767" s="47" t="s">
        <v>722</v>
      </c>
      <c r="B1767" s="47" t="s">
        <v>723</v>
      </c>
      <c r="C1767" s="76" t="str">
        <f t="shared" si="55"/>
        <v>21376000 CONSEJO NAC.POLÍTICA PÚBLICA PERSONA JOV</v>
      </c>
      <c r="D1767" s="47" t="s">
        <v>685</v>
      </c>
      <c r="E1767" s="47" t="s">
        <v>472</v>
      </c>
      <c r="F1767" s="47" t="s">
        <v>473</v>
      </c>
      <c r="G1767" s="46">
        <v>5550958</v>
      </c>
      <c r="H1767" s="46">
        <v>5550958</v>
      </c>
      <c r="I1767" s="46">
        <v>5550958</v>
      </c>
      <c r="J1767" s="46">
        <v>0</v>
      </c>
      <c r="K1767" s="46">
        <v>0</v>
      </c>
      <c r="L1767" s="46">
        <v>0</v>
      </c>
      <c r="M1767" s="46">
        <v>2961376</v>
      </c>
      <c r="N1767" s="46">
        <v>2961376</v>
      </c>
      <c r="O1767" s="46">
        <v>2589582</v>
      </c>
      <c r="P1767" s="78">
        <f t="shared" si="56"/>
        <v>0.53348917430108456</v>
      </c>
    </row>
    <row r="1768" spans="1:16" ht="14.4" x14ac:dyDescent="0.2">
      <c r="A1768" s="47" t="s">
        <v>722</v>
      </c>
      <c r="B1768" s="47" t="s">
        <v>723</v>
      </c>
      <c r="C1768" s="76" t="str">
        <f t="shared" si="55"/>
        <v>21376000 CONSEJO NAC.POLÍTICA PÚBLICA PERSONA JOV</v>
      </c>
      <c r="D1768" s="47" t="s">
        <v>685</v>
      </c>
      <c r="E1768" s="47" t="s">
        <v>474</v>
      </c>
      <c r="F1768" s="47" t="s">
        <v>475</v>
      </c>
      <c r="G1768" s="46">
        <v>4765028</v>
      </c>
      <c r="H1768" s="46">
        <v>4765028</v>
      </c>
      <c r="I1768" s="46">
        <v>4765028</v>
      </c>
      <c r="J1768" s="46">
        <v>0</v>
      </c>
      <c r="K1768" s="46">
        <v>0</v>
      </c>
      <c r="L1768" s="46">
        <v>0</v>
      </c>
      <c r="M1768" s="46">
        <v>2361376</v>
      </c>
      <c r="N1768" s="46">
        <v>2361376</v>
      </c>
      <c r="O1768" s="46">
        <v>2403652</v>
      </c>
      <c r="P1768" s="78">
        <f t="shared" si="56"/>
        <v>0.49556392952989992</v>
      </c>
    </row>
    <row r="1769" spans="1:16" ht="14.4" x14ac:dyDescent="0.2">
      <c r="A1769" s="47" t="s">
        <v>722</v>
      </c>
      <c r="B1769" s="47" t="s">
        <v>723</v>
      </c>
      <c r="C1769" s="76" t="str">
        <f t="shared" si="55"/>
        <v>21376000 CONSEJO NAC.POLÍTICA PÚBLICA PERSONA JOV</v>
      </c>
      <c r="D1769" s="47" t="s">
        <v>685</v>
      </c>
      <c r="E1769" s="47" t="s">
        <v>476</v>
      </c>
      <c r="F1769" s="47" t="s">
        <v>477</v>
      </c>
      <c r="G1769" s="46">
        <v>5417232</v>
      </c>
      <c r="H1769" s="46">
        <v>5417232</v>
      </c>
      <c r="I1769" s="46">
        <v>5417232</v>
      </c>
      <c r="J1769" s="46">
        <v>0</v>
      </c>
      <c r="K1769" s="46">
        <v>0</v>
      </c>
      <c r="L1769" s="46">
        <v>0</v>
      </c>
      <c r="M1769" s="46">
        <v>2146576</v>
      </c>
      <c r="N1769" s="46">
        <v>2146576</v>
      </c>
      <c r="O1769" s="46">
        <v>3270656</v>
      </c>
      <c r="P1769" s="78">
        <f t="shared" si="56"/>
        <v>0.39624959758046174</v>
      </c>
    </row>
    <row r="1770" spans="1:16" ht="14.4" x14ac:dyDescent="0.2">
      <c r="A1770" s="47" t="s">
        <v>722</v>
      </c>
      <c r="B1770" s="47" t="s">
        <v>723</v>
      </c>
      <c r="C1770" s="76" t="str">
        <f t="shared" si="55"/>
        <v>21376000 CONSEJO NAC.POLÍTICA PÚBLICA PERSONA JOV</v>
      </c>
      <c r="D1770" s="47" t="s">
        <v>685</v>
      </c>
      <c r="E1770" s="47" t="s">
        <v>478</v>
      </c>
      <c r="F1770" s="47" t="s">
        <v>479</v>
      </c>
      <c r="G1770" s="46">
        <v>9603463</v>
      </c>
      <c r="H1770" s="46">
        <v>9603463</v>
      </c>
      <c r="I1770" s="46">
        <v>9603463</v>
      </c>
      <c r="J1770" s="46">
        <v>0</v>
      </c>
      <c r="K1770" s="46">
        <v>0</v>
      </c>
      <c r="L1770" s="46">
        <v>0</v>
      </c>
      <c r="M1770" s="46">
        <v>6141961</v>
      </c>
      <c r="N1770" s="46">
        <v>6141961</v>
      </c>
      <c r="O1770" s="46">
        <v>3461502</v>
      </c>
      <c r="P1770" s="78">
        <f t="shared" si="56"/>
        <v>0.63955689734005328</v>
      </c>
    </row>
    <row r="1771" spans="1:16" ht="14.4" x14ac:dyDescent="0.2">
      <c r="A1771" s="47" t="s">
        <v>722</v>
      </c>
      <c r="B1771" s="47" t="s">
        <v>723</v>
      </c>
      <c r="C1771" s="76" t="str">
        <f t="shared" si="55"/>
        <v>21376000 CONSEJO NAC.POLÍTICA PÚBLICA PERSONA JOV</v>
      </c>
      <c r="D1771" s="47" t="s">
        <v>685</v>
      </c>
      <c r="E1771" s="47" t="s">
        <v>480</v>
      </c>
      <c r="F1771" s="47" t="s">
        <v>481</v>
      </c>
      <c r="G1771" s="46">
        <v>4421191</v>
      </c>
      <c r="H1771" s="46">
        <v>4421191</v>
      </c>
      <c r="I1771" s="46">
        <v>4421191</v>
      </c>
      <c r="J1771" s="46">
        <v>0</v>
      </c>
      <c r="K1771" s="46">
        <v>0</v>
      </c>
      <c r="L1771" s="46">
        <v>0</v>
      </c>
      <c r="M1771" s="46">
        <v>2421191</v>
      </c>
      <c r="N1771" s="46">
        <v>2421191</v>
      </c>
      <c r="O1771" s="46">
        <v>2000000</v>
      </c>
      <c r="P1771" s="78">
        <f t="shared" si="56"/>
        <v>0.54763320562264783</v>
      </c>
    </row>
    <row r="1772" spans="1:16" ht="14.4" x14ac:dyDescent="0.2">
      <c r="A1772" s="47" t="s">
        <v>722</v>
      </c>
      <c r="B1772" s="47" t="s">
        <v>723</v>
      </c>
      <c r="C1772" s="76" t="str">
        <f t="shared" si="55"/>
        <v>21376000 CONSEJO NAC.POLÍTICA PÚBLICA PERSONA JOV</v>
      </c>
      <c r="D1772" s="47" t="s">
        <v>685</v>
      </c>
      <c r="E1772" s="47" t="s">
        <v>482</v>
      </c>
      <c r="F1772" s="47" t="s">
        <v>483</v>
      </c>
      <c r="G1772" s="46">
        <v>6188064</v>
      </c>
      <c r="H1772" s="46">
        <v>6188064</v>
      </c>
      <c r="I1772" s="46">
        <v>6188064</v>
      </c>
      <c r="J1772" s="46">
        <v>0</v>
      </c>
      <c r="K1772" s="46">
        <v>0</v>
      </c>
      <c r="L1772" s="46">
        <v>0</v>
      </c>
      <c r="M1772" s="46">
        <v>3326602</v>
      </c>
      <c r="N1772" s="46">
        <v>3326602</v>
      </c>
      <c r="O1772" s="46">
        <v>2861462</v>
      </c>
      <c r="P1772" s="78">
        <f t="shared" si="56"/>
        <v>0.53758364490089305</v>
      </c>
    </row>
    <row r="1773" spans="1:16" ht="14.4" x14ac:dyDescent="0.2">
      <c r="A1773" s="47" t="s">
        <v>722</v>
      </c>
      <c r="B1773" s="47" t="s">
        <v>723</v>
      </c>
      <c r="C1773" s="76" t="str">
        <f t="shared" si="55"/>
        <v>21376000 CONSEJO NAC.POLÍTICA PÚBLICA PERSONA JOV</v>
      </c>
      <c r="D1773" s="47" t="s">
        <v>685</v>
      </c>
      <c r="E1773" s="47" t="s">
        <v>484</v>
      </c>
      <c r="F1773" s="47" t="s">
        <v>485</v>
      </c>
      <c r="G1773" s="46">
        <v>7770931</v>
      </c>
      <c r="H1773" s="46">
        <v>7770931</v>
      </c>
      <c r="I1773" s="46">
        <v>7770931</v>
      </c>
      <c r="J1773" s="46">
        <v>0</v>
      </c>
      <c r="K1773" s="46">
        <v>0</v>
      </c>
      <c r="L1773" s="46">
        <v>0</v>
      </c>
      <c r="M1773" s="46">
        <v>5241976</v>
      </c>
      <c r="N1773" s="46">
        <v>5241976</v>
      </c>
      <c r="O1773" s="46">
        <v>2528955</v>
      </c>
      <c r="P1773" s="78">
        <f t="shared" si="56"/>
        <v>0.67456215992652613</v>
      </c>
    </row>
    <row r="1774" spans="1:16" ht="14.4" x14ac:dyDescent="0.2">
      <c r="A1774" s="47" t="s">
        <v>722</v>
      </c>
      <c r="B1774" s="47" t="s">
        <v>723</v>
      </c>
      <c r="C1774" s="76" t="str">
        <f t="shared" si="55"/>
        <v>21376000 CONSEJO NAC.POLÍTICA PÚBLICA PERSONA JOV</v>
      </c>
      <c r="D1774" s="47" t="s">
        <v>685</v>
      </c>
      <c r="E1774" s="47" t="s">
        <v>486</v>
      </c>
      <c r="F1774" s="47" t="s">
        <v>487</v>
      </c>
      <c r="G1774" s="46">
        <v>4864265</v>
      </c>
      <c r="H1774" s="46">
        <v>4864265</v>
      </c>
      <c r="I1774" s="46">
        <v>4864265</v>
      </c>
      <c r="J1774" s="46">
        <v>0</v>
      </c>
      <c r="K1774" s="46">
        <v>0</v>
      </c>
      <c r="L1774" s="46">
        <v>0</v>
      </c>
      <c r="M1774" s="46">
        <v>2336300</v>
      </c>
      <c r="N1774" s="46">
        <v>2336300</v>
      </c>
      <c r="O1774" s="46">
        <v>2527965</v>
      </c>
      <c r="P1774" s="78">
        <f t="shared" si="56"/>
        <v>0.48029866793852721</v>
      </c>
    </row>
    <row r="1775" spans="1:16" ht="14.4" x14ac:dyDescent="0.2">
      <c r="A1775" s="47" t="s">
        <v>722</v>
      </c>
      <c r="B1775" s="47" t="s">
        <v>723</v>
      </c>
      <c r="C1775" s="76" t="str">
        <f t="shared" si="55"/>
        <v>21376000 CONSEJO NAC.POLÍTICA PÚBLICA PERSONA JOV</v>
      </c>
      <c r="D1775" s="47" t="s">
        <v>685</v>
      </c>
      <c r="E1775" s="47" t="s">
        <v>488</v>
      </c>
      <c r="F1775" s="47" t="s">
        <v>489</v>
      </c>
      <c r="G1775" s="46">
        <v>6281656</v>
      </c>
      <c r="H1775" s="46">
        <v>6281656</v>
      </c>
      <c r="I1775" s="46">
        <v>6281656</v>
      </c>
      <c r="J1775" s="46">
        <v>0</v>
      </c>
      <c r="K1775" s="46">
        <v>0</v>
      </c>
      <c r="L1775" s="46">
        <v>0</v>
      </c>
      <c r="M1775" s="46">
        <v>3470000</v>
      </c>
      <c r="N1775" s="46">
        <v>3470000</v>
      </c>
      <c r="O1775" s="46">
        <v>2811656</v>
      </c>
      <c r="P1775" s="78">
        <f t="shared" si="56"/>
        <v>0.5524021054320708</v>
      </c>
    </row>
    <row r="1776" spans="1:16" ht="14.4" x14ac:dyDescent="0.2">
      <c r="A1776" s="47" t="s">
        <v>722</v>
      </c>
      <c r="B1776" s="47" t="s">
        <v>723</v>
      </c>
      <c r="C1776" s="77"/>
      <c r="D1776" s="47" t="s">
        <v>685</v>
      </c>
      <c r="E1776" s="47" t="s">
        <v>490</v>
      </c>
      <c r="F1776" s="47" t="s">
        <v>491</v>
      </c>
      <c r="G1776" s="46">
        <v>8428232</v>
      </c>
      <c r="H1776" s="46">
        <v>8428232</v>
      </c>
      <c r="I1776" s="46">
        <v>8428232</v>
      </c>
      <c r="J1776" s="46">
        <v>0</v>
      </c>
      <c r="K1776" s="46">
        <v>0</v>
      </c>
      <c r="L1776" s="46">
        <v>0</v>
      </c>
      <c r="M1776" s="46">
        <v>5627742</v>
      </c>
      <c r="N1776" s="46">
        <v>5627742</v>
      </c>
      <c r="O1776" s="46">
        <v>2800490</v>
      </c>
      <c r="P1776" s="78">
        <f t="shared" si="56"/>
        <v>0.66772509347156084</v>
      </c>
    </row>
    <row r="1777" spans="1:16" ht="14.4" x14ac:dyDescent="0.2">
      <c r="A1777" s="47" t="s">
        <v>722</v>
      </c>
      <c r="B1777" s="47" t="s">
        <v>723</v>
      </c>
      <c r="C1777" s="77"/>
      <c r="D1777" s="47" t="s">
        <v>685</v>
      </c>
      <c r="E1777" s="47" t="s">
        <v>492</v>
      </c>
      <c r="F1777" s="47" t="s">
        <v>493</v>
      </c>
      <c r="G1777" s="46">
        <v>8644453</v>
      </c>
      <c r="H1777" s="46">
        <v>8644453</v>
      </c>
      <c r="I1777" s="46">
        <v>8644453</v>
      </c>
      <c r="J1777" s="46">
        <v>0</v>
      </c>
      <c r="K1777" s="46">
        <v>0</v>
      </c>
      <c r="L1777" s="46">
        <v>0</v>
      </c>
      <c r="M1777" s="46">
        <v>0</v>
      </c>
      <c r="N1777" s="46">
        <v>0</v>
      </c>
      <c r="O1777" s="46">
        <v>8644453</v>
      </c>
      <c r="P1777" s="78">
        <f t="shared" si="56"/>
        <v>0</v>
      </c>
    </row>
    <row r="1778" spans="1:16" ht="14.4" x14ac:dyDescent="0.2">
      <c r="A1778" s="47" t="s">
        <v>722</v>
      </c>
      <c r="B1778" s="47" t="s">
        <v>723</v>
      </c>
      <c r="C1778" s="77"/>
      <c r="D1778" s="47" t="s">
        <v>685</v>
      </c>
      <c r="E1778" s="47" t="s">
        <v>494</v>
      </c>
      <c r="F1778" s="47" t="s">
        <v>495</v>
      </c>
      <c r="G1778" s="46">
        <v>7660703</v>
      </c>
      <c r="H1778" s="46">
        <v>7660703</v>
      </c>
      <c r="I1778" s="46">
        <v>7660703</v>
      </c>
      <c r="J1778" s="46">
        <v>0</v>
      </c>
      <c r="K1778" s="46">
        <v>0</v>
      </c>
      <c r="L1778" s="46">
        <v>0</v>
      </c>
      <c r="M1778" s="46">
        <v>4447835</v>
      </c>
      <c r="N1778" s="46">
        <v>4447835</v>
      </c>
      <c r="O1778" s="46">
        <v>3212868</v>
      </c>
      <c r="P1778" s="78">
        <f t="shared" si="56"/>
        <v>0.58060402550523105</v>
      </c>
    </row>
    <row r="1779" spans="1:16" ht="14.4" x14ac:dyDescent="0.2">
      <c r="A1779" s="47" t="s">
        <v>722</v>
      </c>
      <c r="B1779" s="47" t="s">
        <v>723</v>
      </c>
      <c r="C1779" s="77"/>
      <c r="D1779" s="47" t="s">
        <v>685</v>
      </c>
      <c r="E1779" s="47" t="s">
        <v>496</v>
      </c>
      <c r="F1779" s="47" t="s">
        <v>497</v>
      </c>
      <c r="G1779" s="46">
        <v>5921004</v>
      </c>
      <c r="H1779" s="46">
        <v>5921004</v>
      </c>
      <c r="I1779" s="46">
        <v>5921004</v>
      </c>
      <c r="J1779" s="46">
        <v>0</v>
      </c>
      <c r="K1779" s="46">
        <v>0</v>
      </c>
      <c r="L1779" s="46">
        <v>0</v>
      </c>
      <c r="M1779" s="46">
        <v>3080031</v>
      </c>
      <c r="N1779" s="46">
        <v>3080031</v>
      </c>
      <c r="O1779" s="46">
        <v>2840973</v>
      </c>
      <c r="P1779" s="78">
        <f t="shared" si="56"/>
        <v>0.52018728580490736</v>
      </c>
    </row>
    <row r="1780" spans="1:16" ht="14.4" x14ac:dyDescent="0.2">
      <c r="A1780" s="47" t="s">
        <v>722</v>
      </c>
      <c r="B1780" s="47" t="s">
        <v>723</v>
      </c>
      <c r="C1780" s="77"/>
      <c r="D1780" s="47" t="s">
        <v>685</v>
      </c>
      <c r="E1780" s="47" t="s">
        <v>498</v>
      </c>
      <c r="F1780" s="47" t="s">
        <v>499</v>
      </c>
      <c r="G1780" s="46">
        <v>5101018</v>
      </c>
      <c r="H1780" s="46">
        <v>5101018</v>
      </c>
      <c r="I1780" s="46">
        <v>5101018</v>
      </c>
      <c r="J1780" s="46">
        <v>0</v>
      </c>
      <c r="K1780" s="46">
        <v>0</v>
      </c>
      <c r="L1780" s="46">
        <v>0</v>
      </c>
      <c r="M1780" s="46">
        <v>2355051</v>
      </c>
      <c r="N1780" s="46">
        <v>2355051</v>
      </c>
      <c r="O1780" s="46">
        <v>2745967</v>
      </c>
      <c r="P1780" s="78">
        <f t="shared" si="56"/>
        <v>0.46168255042424866</v>
      </c>
    </row>
    <row r="1781" spans="1:16" ht="14.4" x14ac:dyDescent="0.2">
      <c r="A1781" s="47" t="s">
        <v>722</v>
      </c>
      <c r="B1781" s="47" t="s">
        <v>723</v>
      </c>
      <c r="C1781" s="77"/>
      <c r="D1781" s="47" t="s">
        <v>685</v>
      </c>
      <c r="E1781" s="47" t="s">
        <v>500</v>
      </c>
      <c r="F1781" s="47" t="s">
        <v>501</v>
      </c>
      <c r="G1781" s="46">
        <v>7577230</v>
      </c>
      <c r="H1781" s="46">
        <v>7577230</v>
      </c>
      <c r="I1781" s="46">
        <v>7577230</v>
      </c>
      <c r="J1781" s="46">
        <v>0</v>
      </c>
      <c r="K1781" s="46">
        <v>0</v>
      </c>
      <c r="L1781" s="46">
        <v>0</v>
      </c>
      <c r="M1781" s="46">
        <v>4268504</v>
      </c>
      <c r="N1781" s="46">
        <v>4268504</v>
      </c>
      <c r="O1781" s="46">
        <v>3308726</v>
      </c>
      <c r="P1781" s="78">
        <f t="shared" si="56"/>
        <v>0.56333303859061956</v>
      </c>
    </row>
    <row r="1782" spans="1:16" ht="14.4" x14ac:dyDescent="0.2">
      <c r="A1782" s="47" t="s">
        <v>722</v>
      </c>
      <c r="B1782" s="47" t="s">
        <v>723</v>
      </c>
      <c r="C1782" s="77"/>
      <c r="D1782" s="47" t="s">
        <v>685</v>
      </c>
      <c r="E1782" s="47" t="s">
        <v>502</v>
      </c>
      <c r="F1782" s="47" t="s">
        <v>503</v>
      </c>
      <c r="G1782" s="46">
        <v>6640770</v>
      </c>
      <c r="H1782" s="46">
        <v>6640770</v>
      </c>
      <c r="I1782" s="46">
        <v>6640770</v>
      </c>
      <c r="J1782" s="46">
        <v>0</v>
      </c>
      <c r="K1782" s="46">
        <v>0</v>
      </c>
      <c r="L1782" s="46">
        <v>0</v>
      </c>
      <c r="M1782" s="46">
        <v>3792964</v>
      </c>
      <c r="N1782" s="46">
        <v>3792964</v>
      </c>
      <c r="O1782" s="46">
        <v>2847806</v>
      </c>
      <c r="P1782" s="78">
        <f t="shared" si="56"/>
        <v>0.57116328377582715</v>
      </c>
    </row>
    <row r="1783" spans="1:16" ht="14.4" x14ac:dyDescent="0.2">
      <c r="A1783" s="47" t="s">
        <v>722</v>
      </c>
      <c r="B1783" s="47" t="s">
        <v>723</v>
      </c>
      <c r="C1783" s="77"/>
      <c r="D1783" s="47" t="s">
        <v>685</v>
      </c>
      <c r="E1783" s="47" t="s">
        <v>504</v>
      </c>
      <c r="F1783" s="47" t="s">
        <v>505</v>
      </c>
      <c r="G1783" s="46">
        <v>7881578</v>
      </c>
      <c r="H1783" s="46">
        <v>7881578</v>
      </c>
      <c r="I1783" s="46">
        <v>7881578</v>
      </c>
      <c r="J1783" s="46">
        <v>0</v>
      </c>
      <c r="K1783" s="46">
        <v>0</v>
      </c>
      <c r="L1783" s="46">
        <v>0</v>
      </c>
      <c r="M1783" s="46">
        <v>4545305</v>
      </c>
      <c r="N1783" s="46">
        <v>4545305</v>
      </c>
      <c r="O1783" s="46">
        <v>3336273</v>
      </c>
      <c r="P1783" s="78">
        <f t="shared" si="56"/>
        <v>0.57669986898562697</v>
      </c>
    </row>
    <row r="1784" spans="1:16" ht="14.4" x14ac:dyDescent="0.2">
      <c r="A1784" s="47" t="s">
        <v>722</v>
      </c>
      <c r="B1784" s="47" t="s">
        <v>723</v>
      </c>
      <c r="C1784" s="77"/>
      <c r="D1784" s="47" t="s">
        <v>685</v>
      </c>
      <c r="E1784" s="47" t="s">
        <v>506</v>
      </c>
      <c r="F1784" s="47" t="s">
        <v>507</v>
      </c>
      <c r="G1784" s="46">
        <v>5339766</v>
      </c>
      <c r="H1784" s="46">
        <v>5339766</v>
      </c>
      <c r="I1784" s="46">
        <v>5339766</v>
      </c>
      <c r="J1784" s="46">
        <v>0</v>
      </c>
      <c r="K1784" s="46">
        <v>0</v>
      </c>
      <c r="L1784" s="46">
        <v>0</v>
      </c>
      <c r="M1784" s="46">
        <v>2591163</v>
      </c>
      <c r="N1784" s="46">
        <v>2591163</v>
      </c>
      <c r="O1784" s="46">
        <v>2748603</v>
      </c>
      <c r="P1784" s="78">
        <f t="shared" si="56"/>
        <v>0.4852577809589409</v>
      </c>
    </row>
    <row r="1785" spans="1:16" ht="14.4" x14ac:dyDescent="0.2">
      <c r="A1785" s="47" t="s">
        <v>722</v>
      </c>
      <c r="B1785" s="47" t="s">
        <v>723</v>
      </c>
      <c r="C1785" s="77"/>
      <c r="D1785" s="47" t="s">
        <v>685</v>
      </c>
      <c r="E1785" s="47" t="s">
        <v>508</v>
      </c>
      <c r="F1785" s="47" t="s">
        <v>509</v>
      </c>
      <c r="G1785" s="46">
        <v>8050434</v>
      </c>
      <c r="H1785" s="46">
        <v>8050434</v>
      </c>
      <c r="I1785" s="46">
        <v>8050434</v>
      </c>
      <c r="J1785" s="46">
        <v>0</v>
      </c>
      <c r="K1785" s="46">
        <v>0</v>
      </c>
      <c r="L1785" s="46">
        <v>0</v>
      </c>
      <c r="M1785" s="46">
        <v>4775430</v>
      </c>
      <c r="N1785" s="46">
        <v>4775430</v>
      </c>
      <c r="O1785" s="46">
        <v>3275004</v>
      </c>
      <c r="P1785" s="78">
        <f t="shared" si="56"/>
        <v>0.59318913738066792</v>
      </c>
    </row>
    <row r="1786" spans="1:16" ht="14.4" x14ac:dyDescent="0.2">
      <c r="A1786" s="47" t="s">
        <v>722</v>
      </c>
      <c r="B1786" s="47" t="s">
        <v>723</v>
      </c>
      <c r="C1786" s="77"/>
      <c r="D1786" s="47" t="s">
        <v>685</v>
      </c>
      <c r="E1786" s="47" t="s">
        <v>510</v>
      </c>
      <c r="F1786" s="47" t="s">
        <v>511</v>
      </c>
      <c r="G1786" s="46">
        <v>6004259</v>
      </c>
      <c r="H1786" s="46">
        <v>6004259</v>
      </c>
      <c r="I1786" s="46">
        <v>6004259</v>
      </c>
      <c r="J1786" s="46">
        <v>0</v>
      </c>
      <c r="K1786" s="46">
        <v>0</v>
      </c>
      <c r="L1786" s="46">
        <v>0</v>
      </c>
      <c r="M1786" s="46">
        <v>3769732</v>
      </c>
      <c r="N1786" s="46">
        <v>3769732</v>
      </c>
      <c r="O1786" s="46">
        <v>2234527</v>
      </c>
      <c r="P1786" s="78">
        <f t="shared" si="56"/>
        <v>0.62784300277519678</v>
      </c>
    </row>
    <row r="1787" spans="1:16" ht="14.4" x14ac:dyDescent="0.2">
      <c r="A1787" s="47" t="s">
        <v>722</v>
      </c>
      <c r="B1787" s="47" t="s">
        <v>723</v>
      </c>
      <c r="C1787" s="77"/>
      <c r="D1787" s="47" t="s">
        <v>685</v>
      </c>
      <c r="E1787" s="47" t="s">
        <v>512</v>
      </c>
      <c r="F1787" s="47" t="s">
        <v>513</v>
      </c>
      <c r="G1787" s="46">
        <v>5786486</v>
      </c>
      <c r="H1787" s="46">
        <v>5786486</v>
      </c>
      <c r="I1787" s="46">
        <v>5786486</v>
      </c>
      <c r="J1787" s="46">
        <v>0</v>
      </c>
      <c r="K1787" s="46">
        <v>0</v>
      </c>
      <c r="L1787" s="46">
        <v>0</v>
      </c>
      <c r="M1787" s="46">
        <v>3255101</v>
      </c>
      <c r="N1787" s="46">
        <v>3255101</v>
      </c>
      <c r="O1787" s="46">
        <v>2531385</v>
      </c>
      <c r="P1787" s="78">
        <f t="shared" si="56"/>
        <v>0.56253501693428443</v>
      </c>
    </row>
    <row r="1788" spans="1:16" ht="14.4" x14ac:dyDescent="0.2">
      <c r="A1788" s="47" t="s">
        <v>722</v>
      </c>
      <c r="B1788" s="47" t="s">
        <v>723</v>
      </c>
      <c r="C1788" s="77"/>
      <c r="D1788" s="47" t="s">
        <v>685</v>
      </c>
      <c r="E1788" s="47" t="s">
        <v>514</v>
      </c>
      <c r="F1788" s="47" t="s">
        <v>515</v>
      </c>
      <c r="G1788" s="46">
        <v>5024210</v>
      </c>
      <c r="H1788" s="46">
        <v>5024210</v>
      </c>
      <c r="I1788" s="46">
        <v>5024210</v>
      </c>
      <c r="J1788" s="46">
        <v>0</v>
      </c>
      <c r="K1788" s="46">
        <v>0</v>
      </c>
      <c r="L1788" s="46">
        <v>0</v>
      </c>
      <c r="M1788" s="46">
        <v>2646655</v>
      </c>
      <c r="N1788" s="46">
        <v>2646655</v>
      </c>
      <c r="O1788" s="46">
        <v>2377555</v>
      </c>
      <c r="P1788" s="78">
        <f t="shared" si="56"/>
        <v>0.52678032964386445</v>
      </c>
    </row>
    <row r="1789" spans="1:16" ht="14.4" x14ac:dyDescent="0.2">
      <c r="A1789" s="47" t="s">
        <v>722</v>
      </c>
      <c r="B1789" s="47" t="s">
        <v>723</v>
      </c>
      <c r="C1789" s="77"/>
      <c r="D1789" s="47" t="s">
        <v>685</v>
      </c>
      <c r="E1789" s="47" t="s">
        <v>516</v>
      </c>
      <c r="F1789" s="47" t="s">
        <v>517</v>
      </c>
      <c r="G1789" s="46">
        <v>4809583</v>
      </c>
      <c r="H1789" s="46">
        <v>4809583</v>
      </c>
      <c r="I1789" s="46">
        <v>4809583</v>
      </c>
      <c r="J1789" s="46">
        <v>0</v>
      </c>
      <c r="K1789" s="46">
        <v>0</v>
      </c>
      <c r="L1789" s="46">
        <v>0</v>
      </c>
      <c r="M1789" s="46">
        <v>2236077</v>
      </c>
      <c r="N1789" s="46">
        <v>2236077</v>
      </c>
      <c r="O1789" s="46">
        <v>2573506</v>
      </c>
      <c r="P1789" s="78">
        <f t="shared" si="56"/>
        <v>0.46492117923736842</v>
      </c>
    </row>
    <row r="1790" spans="1:16" ht="14.4" x14ac:dyDescent="0.2">
      <c r="A1790" s="47" t="s">
        <v>722</v>
      </c>
      <c r="B1790" s="47" t="s">
        <v>723</v>
      </c>
      <c r="C1790" s="77"/>
      <c r="D1790" s="47" t="s">
        <v>685</v>
      </c>
      <c r="E1790" s="47" t="s">
        <v>518</v>
      </c>
      <c r="F1790" s="47" t="s">
        <v>519</v>
      </c>
      <c r="G1790" s="46">
        <v>7076015</v>
      </c>
      <c r="H1790" s="46">
        <v>7076015</v>
      </c>
      <c r="I1790" s="46">
        <v>7076015</v>
      </c>
      <c r="J1790" s="46">
        <v>0</v>
      </c>
      <c r="K1790" s="46">
        <v>0</v>
      </c>
      <c r="L1790" s="46">
        <v>0</v>
      </c>
      <c r="M1790" s="46">
        <v>4654479</v>
      </c>
      <c r="N1790" s="46">
        <v>4654479</v>
      </c>
      <c r="O1790" s="46">
        <v>2421536</v>
      </c>
      <c r="P1790" s="78">
        <f t="shared" si="56"/>
        <v>0.65778252307266161</v>
      </c>
    </row>
    <row r="1791" spans="1:16" ht="14.4" x14ac:dyDescent="0.2">
      <c r="A1791" s="47" t="s">
        <v>722</v>
      </c>
      <c r="B1791" s="47" t="s">
        <v>723</v>
      </c>
      <c r="C1791" s="77"/>
      <c r="D1791" s="47" t="s">
        <v>685</v>
      </c>
      <c r="E1791" s="47" t="s">
        <v>520</v>
      </c>
      <c r="F1791" s="47" t="s">
        <v>521</v>
      </c>
      <c r="G1791" s="46">
        <v>7216063</v>
      </c>
      <c r="H1791" s="46">
        <v>7216063</v>
      </c>
      <c r="I1791" s="46">
        <v>7216063</v>
      </c>
      <c r="J1791" s="46">
        <v>0</v>
      </c>
      <c r="K1791" s="46">
        <v>0</v>
      </c>
      <c r="L1791" s="46">
        <v>0</v>
      </c>
      <c r="M1791" s="46">
        <v>3157945</v>
      </c>
      <c r="N1791" s="46">
        <v>3157945</v>
      </c>
      <c r="O1791" s="46">
        <v>4058118</v>
      </c>
      <c r="P1791" s="78">
        <f t="shared" si="56"/>
        <v>0.43762713823313348</v>
      </c>
    </row>
    <row r="1792" spans="1:16" ht="14.4" x14ac:dyDescent="0.2">
      <c r="A1792" s="47" t="s">
        <v>722</v>
      </c>
      <c r="B1792" s="47" t="s">
        <v>723</v>
      </c>
      <c r="C1792" s="77"/>
      <c r="D1792" s="47" t="s">
        <v>685</v>
      </c>
      <c r="E1792" s="47" t="s">
        <v>522</v>
      </c>
      <c r="F1792" s="47" t="s">
        <v>523</v>
      </c>
      <c r="G1792" s="46">
        <v>6016076</v>
      </c>
      <c r="H1792" s="46">
        <v>6016076</v>
      </c>
      <c r="I1792" s="46">
        <v>6016076</v>
      </c>
      <c r="J1792" s="46">
        <v>0</v>
      </c>
      <c r="K1792" s="46">
        <v>0</v>
      </c>
      <c r="L1792" s="46">
        <v>0</v>
      </c>
      <c r="M1792" s="46">
        <v>3027693</v>
      </c>
      <c r="N1792" s="46">
        <v>3027693</v>
      </c>
      <c r="O1792" s="46">
        <v>2988383</v>
      </c>
      <c r="P1792" s="78">
        <f t="shared" si="56"/>
        <v>0.50326707973768947</v>
      </c>
    </row>
    <row r="1793" spans="1:16" ht="14.4" x14ac:dyDescent="0.2">
      <c r="A1793" s="47" t="s">
        <v>722</v>
      </c>
      <c r="B1793" s="47" t="s">
        <v>723</v>
      </c>
      <c r="C1793" s="77"/>
      <c r="D1793" s="47" t="s">
        <v>685</v>
      </c>
      <c r="E1793" s="47" t="s">
        <v>524</v>
      </c>
      <c r="F1793" s="47" t="s">
        <v>525</v>
      </c>
      <c r="G1793" s="46">
        <v>6841595</v>
      </c>
      <c r="H1793" s="46">
        <v>6841595</v>
      </c>
      <c r="I1793" s="46">
        <v>6841595</v>
      </c>
      <c r="J1793" s="46">
        <v>0</v>
      </c>
      <c r="K1793" s="46">
        <v>0</v>
      </c>
      <c r="L1793" s="46">
        <v>0</v>
      </c>
      <c r="M1793" s="46">
        <v>3505496</v>
      </c>
      <c r="N1793" s="46">
        <v>3505496</v>
      </c>
      <c r="O1793" s="46">
        <v>3336099</v>
      </c>
      <c r="P1793" s="78">
        <f t="shared" si="56"/>
        <v>0.51237993479590649</v>
      </c>
    </row>
    <row r="1794" spans="1:16" ht="14.4" x14ac:dyDescent="0.2">
      <c r="A1794" s="47" t="s">
        <v>722</v>
      </c>
      <c r="B1794" s="47" t="s">
        <v>723</v>
      </c>
      <c r="C1794" s="77"/>
      <c r="D1794" s="47" t="s">
        <v>685</v>
      </c>
      <c r="E1794" s="47" t="s">
        <v>526</v>
      </c>
      <c r="F1794" s="47" t="s">
        <v>527</v>
      </c>
      <c r="G1794" s="46">
        <v>5872672</v>
      </c>
      <c r="H1794" s="46">
        <v>5872672</v>
      </c>
      <c r="I1794" s="46">
        <v>5872672</v>
      </c>
      <c r="J1794" s="46">
        <v>0</v>
      </c>
      <c r="K1794" s="46">
        <v>0</v>
      </c>
      <c r="L1794" s="46">
        <v>0</v>
      </c>
      <c r="M1794" s="46">
        <v>3180699</v>
      </c>
      <c r="N1794" s="46">
        <v>3180699</v>
      </c>
      <c r="O1794" s="46">
        <v>2691973</v>
      </c>
      <c r="P1794" s="78">
        <f t="shared" si="56"/>
        <v>0.54161019038693115</v>
      </c>
    </row>
    <row r="1795" spans="1:16" ht="14.4" x14ac:dyDescent="0.2">
      <c r="A1795" s="47" t="s">
        <v>722</v>
      </c>
      <c r="B1795" s="47" t="s">
        <v>723</v>
      </c>
      <c r="C1795" s="77"/>
      <c r="D1795" s="47" t="s">
        <v>685</v>
      </c>
      <c r="E1795" s="47" t="s">
        <v>528</v>
      </c>
      <c r="F1795" s="47" t="s">
        <v>529</v>
      </c>
      <c r="G1795" s="46">
        <v>5464097</v>
      </c>
      <c r="H1795" s="46">
        <v>5464097</v>
      </c>
      <c r="I1795" s="46">
        <v>5464097</v>
      </c>
      <c r="J1795" s="46">
        <v>0</v>
      </c>
      <c r="K1795" s="46">
        <v>0</v>
      </c>
      <c r="L1795" s="46">
        <v>0</v>
      </c>
      <c r="M1795" s="46">
        <v>2763089</v>
      </c>
      <c r="N1795" s="46">
        <v>2763089</v>
      </c>
      <c r="O1795" s="46">
        <v>2701008</v>
      </c>
      <c r="P1795" s="78">
        <f t="shared" si="56"/>
        <v>0.5056808105712618</v>
      </c>
    </row>
    <row r="1796" spans="1:16" ht="14.4" x14ac:dyDescent="0.2">
      <c r="A1796" s="47" t="s">
        <v>722</v>
      </c>
      <c r="B1796" s="47" t="s">
        <v>723</v>
      </c>
      <c r="C1796" s="77"/>
      <c r="D1796" s="47" t="s">
        <v>685</v>
      </c>
      <c r="E1796" s="47" t="s">
        <v>530</v>
      </c>
      <c r="F1796" s="47" t="s">
        <v>531</v>
      </c>
      <c r="G1796" s="46">
        <v>7898015</v>
      </c>
      <c r="H1796" s="46">
        <v>7898015</v>
      </c>
      <c r="I1796" s="46">
        <v>7898015</v>
      </c>
      <c r="J1796" s="46">
        <v>0</v>
      </c>
      <c r="K1796" s="46">
        <v>0</v>
      </c>
      <c r="L1796" s="46">
        <v>0</v>
      </c>
      <c r="M1796" s="46">
        <v>3463898</v>
      </c>
      <c r="N1796" s="46">
        <v>3463898</v>
      </c>
      <c r="O1796" s="46">
        <v>4434117</v>
      </c>
      <c r="P1796" s="78">
        <f t="shared" si="56"/>
        <v>0.43857830100348</v>
      </c>
    </row>
    <row r="1797" spans="1:16" ht="14.4" x14ac:dyDescent="0.2">
      <c r="A1797" s="47" t="s">
        <v>722</v>
      </c>
      <c r="B1797" s="47" t="s">
        <v>723</v>
      </c>
      <c r="C1797" s="77"/>
      <c r="D1797" s="47" t="s">
        <v>685</v>
      </c>
      <c r="E1797" s="47" t="s">
        <v>532</v>
      </c>
      <c r="F1797" s="47" t="s">
        <v>533</v>
      </c>
      <c r="G1797" s="46">
        <v>4696599</v>
      </c>
      <c r="H1797" s="46">
        <v>4696599</v>
      </c>
      <c r="I1797" s="46">
        <v>4696599</v>
      </c>
      <c r="J1797" s="46">
        <v>0</v>
      </c>
      <c r="K1797" s="46">
        <v>0</v>
      </c>
      <c r="L1797" s="46">
        <v>0</v>
      </c>
      <c r="M1797" s="46">
        <v>2054569</v>
      </c>
      <c r="N1797" s="46">
        <v>2054569</v>
      </c>
      <c r="O1797" s="46">
        <v>2642030</v>
      </c>
      <c r="P1797" s="78">
        <f t="shared" si="56"/>
        <v>0.43745889312670722</v>
      </c>
    </row>
    <row r="1798" spans="1:16" ht="14.4" x14ac:dyDescent="0.2">
      <c r="A1798" s="47" t="s">
        <v>722</v>
      </c>
      <c r="B1798" s="47" t="s">
        <v>723</v>
      </c>
      <c r="C1798" s="77"/>
      <c r="D1798" s="47" t="s">
        <v>685</v>
      </c>
      <c r="E1798" s="47" t="s">
        <v>534</v>
      </c>
      <c r="F1798" s="47" t="s">
        <v>535</v>
      </c>
      <c r="G1798" s="46">
        <v>6325814</v>
      </c>
      <c r="H1798" s="46">
        <v>6325814</v>
      </c>
      <c r="I1798" s="46">
        <v>6325814</v>
      </c>
      <c r="J1798" s="46">
        <v>0</v>
      </c>
      <c r="K1798" s="46">
        <v>0</v>
      </c>
      <c r="L1798" s="46">
        <v>0</v>
      </c>
      <c r="M1798" s="46">
        <v>3610489</v>
      </c>
      <c r="N1798" s="46">
        <v>3610489</v>
      </c>
      <c r="O1798" s="46">
        <v>2715325</v>
      </c>
      <c r="P1798" s="78">
        <f t="shared" ref="P1798:P1836" si="57">+IFERROR(M1798/H1798,0)</f>
        <v>0.57075484672802579</v>
      </c>
    </row>
    <row r="1799" spans="1:16" ht="14.4" x14ac:dyDescent="0.2">
      <c r="A1799" s="47" t="s">
        <v>722</v>
      </c>
      <c r="B1799" s="47" t="s">
        <v>723</v>
      </c>
      <c r="C1799" s="77"/>
      <c r="D1799" s="47" t="s">
        <v>685</v>
      </c>
      <c r="E1799" s="47" t="s">
        <v>536</v>
      </c>
      <c r="F1799" s="47" t="s">
        <v>537</v>
      </c>
      <c r="G1799" s="46">
        <v>6168131</v>
      </c>
      <c r="H1799" s="46">
        <v>6168131</v>
      </c>
      <c r="I1799" s="46">
        <v>6168131</v>
      </c>
      <c r="J1799" s="46">
        <v>0</v>
      </c>
      <c r="K1799" s="46">
        <v>0</v>
      </c>
      <c r="L1799" s="46">
        <v>0</v>
      </c>
      <c r="M1799" s="46">
        <v>3324175</v>
      </c>
      <c r="N1799" s="46">
        <v>3324175</v>
      </c>
      <c r="O1799" s="46">
        <v>2843956</v>
      </c>
      <c r="P1799" s="78">
        <f t="shared" si="57"/>
        <v>0.53892743198871751</v>
      </c>
    </row>
    <row r="1800" spans="1:16" ht="14.4" x14ac:dyDescent="0.2">
      <c r="A1800" s="47" t="s">
        <v>722</v>
      </c>
      <c r="B1800" s="47" t="s">
        <v>723</v>
      </c>
      <c r="C1800" s="77"/>
      <c r="D1800" s="47" t="s">
        <v>685</v>
      </c>
      <c r="E1800" s="47" t="s">
        <v>538</v>
      </c>
      <c r="F1800" s="47" t="s">
        <v>539</v>
      </c>
      <c r="G1800" s="46">
        <v>9248919</v>
      </c>
      <c r="H1800" s="46">
        <v>9248919</v>
      </c>
      <c r="I1800" s="46">
        <v>9248919</v>
      </c>
      <c r="J1800" s="46">
        <v>0</v>
      </c>
      <c r="K1800" s="46">
        <v>0</v>
      </c>
      <c r="L1800" s="46">
        <v>0</v>
      </c>
      <c r="M1800" s="46">
        <v>6121494</v>
      </c>
      <c r="N1800" s="46">
        <v>6121494</v>
      </c>
      <c r="O1800" s="46">
        <v>3127425</v>
      </c>
      <c r="P1800" s="78">
        <f t="shared" si="57"/>
        <v>0.66186048337108372</v>
      </c>
    </row>
    <row r="1801" spans="1:16" ht="14.4" x14ac:dyDescent="0.2">
      <c r="A1801" s="47" t="s">
        <v>722</v>
      </c>
      <c r="B1801" s="47" t="s">
        <v>723</v>
      </c>
      <c r="C1801" s="77"/>
      <c r="D1801" s="47" t="s">
        <v>685</v>
      </c>
      <c r="E1801" s="47" t="s">
        <v>540</v>
      </c>
      <c r="F1801" s="47" t="s">
        <v>541</v>
      </c>
      <c r="G1801" s="46">
        <v>4609750</v>
      </c>
      <c r="H1801" s="46">
        <v>4609750</v>
      </c>
      <c r="I1801" s="46">
        <v>4609750</v>
      </c>
      <c r="J1801" s="46">
        <v>0</v>
      </c>
      <c r="K1801" s="46">
        <v>0</v>
      </c>
      <c r="L1801" s="46">
        <v>0</v>
      </c>
      <c r="M1801" s="46">
        <v>2452531</v>
      </c>
      <c r="N1801" s="46">
        <v>2452531</v>
      </c>
      <c r="O1801" s="46">
        <v>2157219</v>
      </c>
      <c r="P1801" s="78">
        <f t="shared" si="57"/>
        <v>0.53203123813655839</v>
      </c>
    </row>
    <row r="1802" spans="1:16" ht="14.4" x14ac:dyDescent="0.2">
      <c r="A1802" s="47" t="s">
        <v>722</v>
      </c>
      <c r="B1802" s="47" t="s">
        <v>723</v>
      </c>
      <c r="C1802" s="77"/>
      <c r="D1802" s="47" t="s">
        <v>685</v>
      </c>
      <c r="E1802" s="47" t="s">
        <v>542</v>
      </c>
      <c r="F1802" s="47" t="s">
        <v>543</v>
      </c>
      <c r="G1802" s="46">
        <v>8643397</v>
      </c>
      <c r="H1802" s="46">
        <v>8643397</v>
      </c>
      <c r="I1802" s="46">
        <v>8643397</v>
      </c>
      <c r="J1802" s="46">
        <v>0</v>
      </c>
      <c r="K1802" s="46">
        <v>0</v>
      </c>
      <c r="L1802" s="46">
        <v>0</v>
      </c>
      <c r="M1802" s="46">
        <v>6254738</v>
      </c>
      <c r="N1802" s="46">
        <v>6254738</v>
      </c>
      <c r="O1802" s="46">
        <v>2388659</v>
      </c>
      <c r="P1802" s="78">
        <f t="shared" si="57"/>
        <v>0.72364349340889933</v>
      </c>
    </row>
    <row r="1803" spans="1:16" ht="14.4" x14ac:dyDescent="0.2">
      <c r="A1803" s="47" t="s">
        <v>722</v>
      </c>
      <c r="B1803" s="47" t="s">
        <v>723</v>
      </c>
      <c r="C1803" s="77"/>
      <c r="D1803" s="47" t="s">
        <v>685</v>
      </c>
      <c r="E1803" s="47" t="s">
        <v>544</v>
      </c>
      <c r="F1803" s="47" t="s">
        <v>545</v>
      </c>
      <c r="G1803" s="46">
        <v>4873539</v>
      </c>
      <c r="H1803" s="46">
        <v>4873539</v>
      </c>
      <c r="I1803" s="46">
        <v>4873539</v>
      </c>
      <c r="J1803" s="46">
        <v>0</v>
      </c>
      <c r="K1803" s="46">
        <v>0</v>
      </c>
      <c r="L1803" s="46">
        <v>0</v>
      </c>
      <c r="M1803" s="46">
        <v>2217022</v>
      </c>
      <c r="N1803" s="46">
        <v>2217022</v>
      </c>
      <c r="O1803" s="46">
        <v>2656517</v>
      </c>
      <c r="P1803" s="78">
        <f t="shared" si="57"/>
        <v>0.45491007664040445</v>
      </c>
    </row>
    <row r="1804" spans="1:16" ht="14.4" x14ac:dyDescent="0.2">
      <c r="A1804" s="47" t="s">
        <v>722</v>
      </c>
      <c r="B1804" s="47" t="s">
        <v>723</v>
      </c>
      <c r="C1804" s="77"/>
      <c r="D1804" s="47" t="s">
        <v>685</v>
      </c>
      <c r="E1804" s="47" t="s">
        <v>546</v>
      </c>
      <c r="F1804" s="47" t="s">
        <v>547</v>
      </c>
      <c r="G1804" s="46">
        <v>4744061</v>
      </c>
      <c r="H1804" s="46">
        <v>4744061</v>
      </c>
      <c r="I1804" s="46">
        <v>4744061</v>
      </c>
      <c r="J1804" s="46">
        <v>0</v>
      </c>
      <c r="K1804" s="46">
        <v>0</v>
      </c>
      <c r="L1804" s="46">
        <v>0</v>
      </c>
      <c r="M1804" s="46">
        <v>2566153</v>
      </c>
      <c r="N1804" s="46">
        <v>2566153</v>
      </c>
      <c r="O1804" s="46">
        <v>2177908</v>
      </c>
      <c r="P1804" s="78">
        <f t="shared" si="57"/>
        <v>0.54091905647924843</v>
      </c>
    </row>
    <row r="1805" spans="1:16" ht="14.4" x14ac:dyDescent="0.2">
      <c r="A1805" s="47" t="s">
        <v>722</v>
      </c>
      <c r="B1805" s="47" t="s">
        <v>723</v>
      </c>
      <c r="C1805" s="77"/>
      <c r="D1805" s="47" t="s">
        <v>685</v>
      </c>
      <c r="E1805" s="47" t="s">
        <v>548</v>
      </c>
      <c r="F1805" s="47" t="s">
        <v>549</v>
      </c>
      <c r="G1805" s="46">
        <v>5710300</v>
      </c>
      <c r="H1805" s="46">
        <v>5710300</v>
      </c>
      <c r="I1805" s="46">
        <v>5710300</v>
      </c>
      <c r="J1805" s="46">
        <v>0</v>
      </c>
      <c r="K1805" s="46">
        <v>0</v>
      </c>
      <c r="L1805" s="46">
        <v>0</v>
      </c>
      <c r="M1805" s="46">
        <v>2702769</v>
      </c>
      <c r="N1805" s="46">
        <v>2702769</v>
      </c>
      <c r="O1805" s="46">
        <v>3007531</v>
      </c>
      <c r="P1805" s="78">
        <f t="shared" si="57"/>
        <v>0.47331471201162811</v>
      </c>
    </row>
    <row r="1806" spans="1:16" ht="14.4" x14ac:dyDescent="0.2">
      <c r="A1806" s="47" t="s">
        <v>722</v>
      </c>
      <c r="B1806" s="47" t="s">
        <v>723</v>
      </c>
      <c r="C1806" s="77"/>
      <c r="D1806" s="47" t="s">
        <v>685</v>
      </c>
      <c r="E1806" s="47" t="s">
        <v>550</v>
      </c>
      <c r="F1806" s="47" t="s">
        <v>551</v>
      </c>
      <c r="G1806" s="46">
        <v>10228119</v>
      </c>
      <c r="H1806" s="46">
        <v>10228119</v>
      </c>
      <c r="I1806" s="46">
        <v>10228119</v>
      </c>
      <c r="J1806" s="46">
        <v>0</v>
      </c>
      <c r="K1806" s="46">
        <v>0</v>
      </c>
      <c r="L1806" s="46">
        <v>0</v>
      </c>
      <c r="M1806" s="46">
        <v>5822906</v>
      </c>
      <c r="N1806" s="46">
        <v>5822906</v>
      </c>
      <c r="O1806" s="46">
        <v>4405213</v>
      </c>
      <c r="P1806" s="78">
        <f t="shared" si="57"/>
        <v>0.56930370090531801</v>
      </c>
    </row>
    <row r="1807" spans="1:16" ht="14.4" x14ac:dyDescent="0.2">
      <c r="A1807" s="47" t="s">
        <v>722</v>
      </c>
      <c r="B1807" s="47" t="s">
        <v>723</v>
      </c>
      <c r="C1807" s="77"/>
      <c r="D1807" s="47" t="s">
        <v>685</v>
      </c>
      <c r="E1807" s="47" t="s">
        <v>552</v>
      </c>
      <c r="F1807" s="47" t="s">
        <v>553</v>
      </c>
      <c r="G1807" s="46">
        <v>4822867</v>
      </c>
      <c r="H1807" s="46">
        <v>4822867</v>
      </c>
      <c r="I1807" s="46">
        <v>4822867</v>
      </c>
      <c r="J1807" s="46">
        <v>0</v>
      </c>
      <c r="K1807" s="46">
        <v>0</v>
      </c>
      <c r="L1807" s="46">
        <v>0</v>
      </c>
      <c r="M1807" s="46">
        <v>2089300</v>
      </c>
      <c r="N1807" s="46">
        <v>2089300</v>
      </c>
      <c r="O1807" s="46">
        <v>2733567</v>
      </c>
      <c r="P1807" s="78">
        <f t="shared" si="57"/>
        <v>0.43320705298321516</v>
      </c>
    </row>
    <row r="1808" spans="1:16" ht="14.4" x14ac:dyDescent="0.2">
      <c r="A1808" s="47" t="s">
        <v>722</v>
      </c>
      <c r="B1808" s="47" t="s">
        <v>723</v>
      </c>
      <c r="C1808" s="77"/>
      <c r="D1808" s="47" t="s">
        <v>685</v>
      </c>
      <c r="E1808" s="47" t="s">
        <v>554</v>
      </c>
      <c r="F1808" s="47" t="s">
        <v>555</v>
      </c>
      <c r="G1808" s="46">
        <v>7014903</v>
      </c>
      <c r="H1808" s="46">
        <v>7014903</v>
      </c>
      <c r="I1808" s="46">
        <v>7014903</v>
      </c>
      <c r="J1808" s="46">
        <v>0</v>
      </c>
      <c r="K1808" s="46">
        <v>0</v>
      </c>
      <c r="L1808" s="46">
        <v>0</v>
      </c>
      <c r="M1808" s="46">
        <v>3605089</v>
      </c>
      <c r="N1808" s="46">
        <v>3605089</v>
      </c>
      <c r="O1808" s="46">
        <v>3409814</v>
      </c>
      <c r="P1808" s="78">
        <f t="shared" si="57"/>
        <v>0.51391858162543369</v>
      </c>
    </row>
    <row r="1809" spans="1:16" ht="14.4" x14ac:dyDescent="0.2">
      <c r="A1809" s="47" t="s">
        <v>722</v>
      </c>
      <c r="B1809" s="47" t="s">
        <v>723</v>
      </c>
      <c r="C1809" s="77"/>
      <c r="D1809" s="47" t="s">
        <v>685</v>
      </c>
      <c r="E1809" s="47" t="s">
        <v>556</v>
      </c>
      <c r="F1809" s="47" t="s">
        <v>557</v>
      </c>
      <c r="G1809" s="46">
        <v>6240193</v>
      </c>
      <c r="H1809" s="46">
        <v>6240193</v>
      </c>
      <c r="I1809" s="46">
        <v>6240193</v>
      </c>
      <c r="J1809" s="46">
        <v>0</v>
      </c>
      <c r="K1809" s="46">
        <v>0</v>
      </c>
      <c r="L1809" s="46">
        <v>0</v>
      </c>
      <c r="M1809" s="46">
        <v>2281845</v>
      </c>
      <c r="N1809" s="46">
        <v>2281845</v>
      </c>
      <c r="O1809" s="46">
        <v>3958348</v>
      </c>
      <c r="P1809" s="78">
        <f t="shared" si="57"/>
        <v>0.36566897850755575</v>
      </c>
    </row>
    <row r="1810" spans="1:16" ht="14.4" x14ac:dyDescent="0.2">
      <c r="A1810" s="47" t="s">
        <v>722</v>
      </c>
      <c r="B1810" s="47" t="s">
        <v>723</v>
      </c>
      <c r="C1810" s="77"/>
      <c r="D1810" s="47" t="s">
        <v>685</v>
      </c>
      <c r="E1810" s="47" t="s">
        <v>558</v>
      </c>
      <c r="F1810" s="47" t="s">
        <v>559</v>
      </c>
      <c r="G1810" s="46">
        <v>5365038</v>
      </c>
      <c r="H1810" s="46">
        <v>5365038</v>
      </c>
      <c r="I1810" s="46">
        <v>5365038</v>
      </c>
      <c r="J1810" s="46">
        <v>0</v>
      </c>
      <c r="K1810" s="46">
        <v>0</v>
      </c>
      <c r="L1810" s="46">
        <v>0</v>
      </c>
      <c r="M1810" s="46">
        <v>2591463</v>
      </c>
      <c r="N1810" s="46">
        <v>2591463</v>
      </c>
      <c r="O1810" s="46">
        <v>2773575</v>
      </c>
      <c r="P1810" s="78">
        <f t="shared" si="57"/>
        <v>0.48302789281268838</v>
      </c>
    </row>
    <row r="1811" spans="1:16" ht="14.4" x14ac:dyDescent="0.2">
      <c r="A1811" s="47" t="s">
        <v>722</v>
      </c>
      <c r="B1811" s="47" t="s">
        <v>723</v>
      </c>
      <c r="C1811" s="77"/>
      <c r="D1811" s="47" t="s">
        <v>685</v>
      </c>
      <c r="E1811" s="47" t="s">
        <v>560</v>
      </c>
      <c r="F1811" s="47" t="s">
        <v>561</v>
      </c>
      <c r="G1811" s="46">
        <v>6641376</v>
      </c>
      <c r="H1811" s="46">
        <v>6641376</v>
      </c>
      <c r="I1811" s="46">
        <v>6641376</v>
      </c>
      <c r="J1811" s="46">
        <v>0</v>
      </c>
      <c r="K1811" s="46">
        <v>0</v>
      </c>
      <c r="L1811" s="46">
        <v>0</v>
      </c>
      <c r="M1811" s="46">
        <v>3613613</v>
      </c>
      <c r="N1811" s="46">
        <v>3613613</v>
      </c>
      <c r="O1811" s="46">
        <v>3027763</v>
      </c>
      <c r="P1811" s="78">
        <f t="shared" si="57"/>
        <v>0.5441060707901495</v>
      </c>
    </row>
    <row r="1812" spans="1:16" ht="14.4" x14ac:dyDescent="0.2">
      <c r="A1812" s="47" t="s">
        <v>722</v>
      </c>
      <c r="B1812" s="47" t="s">
        <v>723</v>
      </c>
      <c r="C1812" s="77"/>
      <c r="D1812" s="47" t="s">
        <v>685</v>
      </c>
      <c r="E1812" s="47" t="s">
        <v>562</v>
      </c>
      <c r="F1812" s="47" t="s">
        <v>563</v>
      </c>
      <c r="G1812" s="46">
        <v>6080033</v>
      </c>
      <c r="H1812" s="46">
        <v>6080033</v>
      </c>
      <c r="I1812" s="46">
        <v>6080033</v>
      </c>
      <c r="J1812" s="46">
        <v>0</v>
      </c>
      <c r="K1812" s="46">
        <v>0</v>
      </c>
      <c r="L1812" s="46">
        <v>0</v>
      </c>
      <c r="M1812" s="46">
        <v>1801596</v>
      </c>
      <c r="N1812" s="46">
        <v>1801596</v>
      </c>
      <c r="O1812" s="46">
        <v>4278437</v>
      </c>
      <c r="P1812" s="78">
        <f t="shared" si="57"/>
        <v>0.29631352329831107</v>
      </c>
    </row>
    <row r="1813" spans="1:16" ht="14.4" x14ac:dyDescent="0.2">
      <c r="A1813" s="47" t="s">
        <v>722</v>
      </c>
      <c r="B1813" s="47" t="s">
        <v>723</v>
      </c>
      <c r="C1813" s="77"/>
      <c r="D1813" s="47" t="s">
        <v>685</v>
      </c>
      <c r="E1813" s="47" t="s">
        <v>564</v>
      </c>
      <c r="F1813" s="47" t="s">
        <v>565</v>
      </c>
      <c r="G1813" s="46">
        <v>6078361</v>
      </c>
      <c r="H1813" s="46">
        <v>6078361</v>
      </c>
      <c r="I1813" s="46">
        <v>6078361</v>
      </c>
      <c r="J1813" s="46">
        <v>0</v>
      </c>
      <c r="K1813" s="46">
        <v>0</v>
      </c>
      <c r="L1813" s="46">
        <v>0</v>
      </c>
      <c r="M1813" s="46">
        <v>2326149</v>
      </c>
      <c r="N1813" s="46">
        <v>2326149</v>
      </c>
      <c r="O1813" s="46">
        <v>3752212</v>
      </c>
      <c r="P1813" s="78">
        <f t="shared" si="57"/>
        <v>0.38269345963492463</v>
      </c>
    </row>
    <row r="1814" spans="1:16" ht="14.4" x14ac:dyDescent="0.2">
      <c r="A1814" s="47" t="s">
        <v>722</v>
      </c>
      <c r="B1814" s="47" t="s">
        <v>723</v>
      </c>
      <c r="C1814" s="77"/>
      <c r="D1814" s="47" t="s">
        <v>685</v>
      </c>
      <c r="E1814" s="47" t="s">
        <v>566</v>
      </c>
      <c r="F1814" s="47" t="s">
        <v>567</v>
      </c>
      <c r="G1814" s="46">
        <v>7640299</v>
      </c>
      <c r="H1814" s="46">
        <v>7640299</v>
      </c>
      <c r="I1814" s="46">
        <v>7640299</v>
      </c>
      <c r="J1814" s="46">
        <v>0</v>
      </c>
      <c r="K1814" s="46">
        <v>0</v>
      </c>
      <c r="L1814" s="46">
        <v>0</v>
      </c>
      <c r="M1814" s="46">
        <v>4729303</v>
      </c>
      <c r="N1814" s="46">
        <v>4729303</v>
      </c>
      <c r="O1814" s="46">
        <v>2910996</v>
      </c>
      <c r="P1814" s="78">
        <f t="shared" si="57"/>
        <v>0.61899449223125957</v>
      </c>
    </row>
    <row r="1815" spans="1:16" ht="14.4" x14ac:dyDescent="0.2">
      <c r="A1815" s="47" t="s">
        <v>722</v>
      </c>
      <c r="B1815" s="47" t="s">
        <v>723</v>
      </c>
      <c r="C1815" s="77"/>
      <c r="D1815" s="47" t="s">
        <v>685</v>
      </c>
      <c r="E1815" s="47" t="s">
        <v>568</v>
      </c>
      <c r="F1815" s="47" t="s">
        <v>569</v>
      </c>
      <c r="G1815" s="46">
        <v>8738601</v>
      </c>
      <c r="H1815" s="46">
        <v>8738601</v>
      </c>
      <c r="I1815" s="46">
        <v>8738601</v>
      </c>
      <c r="J1815" s="46">
        <v>0</v>
      </c>
      <c r="K1815" s="46">
        <v>0</v>
      </c>
      <c r="L1815" s="46">
        <v>0</v>
      </c>
      <c r="M1815" s="46">
        <v>5397968</v>
      </c>
      <c r="N1815" s="46">
        <v>5397968</v>
      </c>
      <c r="O1815" s="46">
        <v>3340633</v>
      </c>
      <c r="P1815" s="78">
        <f t="shared" si="57"/>
        <v>0.61771535283508194</v>
      </c>
    </row>
    <row r="1816" spans="1:16" ht="14.4" x14ac:dyDescent="0.2">
      <c r="A1816" s="47" t="s">
        <v>722</v>
      </c>
      <c r="B1816" s="47" t="s">
        <v>723</v>
      </c>
      <c r="C1816" s="77"/>
      <c r="D1816" s="47" t="s">
        <v>685</v>
      </c>
      <c r="E1816" s="47" t="s">
        <v>570</v>
      </c>
      <c r="F1816" s="47" t="s">
        <v>571</v>
      </c>
      <c r="G1816" s="46">
        <v>7450743</v>
      </c>
      <c r="H1816" s="46">
        <v>7450743</v>
      </c>
      <c r="I1816" s="46">
        <v>7450743</v>
      </c>
      <c r="J1816" s="46">
        <v>0</v>
      </c>
      <c r="K1816" s="46">
        <v>0</v>
      </c>
      <c r="L1816" s="46">
        <v>0</v>
      </c>
      <c r="M1816" s="46">
        <v>4434757</v>
      </c>
      <c r="N1816" s="46">
        <v>4434757</v>
      </c>
      <c r="O1816" s="46">
        <v>3015986</v>
      </c>
      <c r="P1816" s="78">
        <f t="shared" si="57"/>
        <v>0.59521003475760736</v>
      </c>
    </row>
    <row r="1817" spans="1:16" ht="14.4" x14ac:dyDescent="0.2">
      <c r="A1817" s="47" t="s">
        <v>722</v>
      </c>
      <c r="B1817" s="47" t="s">
        <v>723</v>
      </c>
      <c r="C1817" s="77"/>
      <c r="D1817" s="47" t="s">
        <v>685</v>
      </c>
      <c r="E1817" s="47" t="s">
        <v>572</v>
      </c>
      <c r="F1817" s="47" t="s">
        <v>573</v>
      </c>
      <c r="G1817" s="46">
        <v>7672515</v>
      </c>
      <c r="H1817" s="46">
        <v>7672515</v>
      </c>
      <c r="I1817" s="46">
        <v>7672515</v>
      </c>
      <c r="J1817" s="46">
        <v>0</v>
      </c>
      <c r="K1817" s="46">
        <v>0</v>
      </c>
      <c r="L1817" s="46">
        <v>0</v>
      </c>
      <c r="M1817" s="46">
        <v>4975453</v>
      </c>
      <c r="N1817" s="46">
        <v>4975453</v>
      </c>
      <c r="O1817" s="46">
        <v>2697062</v>
      </c>
      <c r="P1817" s="78">
        <f t="shared" si="57"/>
        <v>0.64847745491537001</v>
      </c>
    </row>
    <row r="1818" spans="1:16" ht="14.4" x14ac:dyDescent="0.2">
      <c r="A1818" s="47" t="s">
        <v>722</v>
      </c>
      <c r="B1818" s="47" t="s">
        <v>723</v>
      </c>
      <c r="C1818" s="77"/>
      <c r="D1818" s="47" t="s">
        <v>685</v>
      </c>
      <c r="E1818" s="47" t="s">
        <v>574</v>
      </c>
      <c r="F1818" s="47" t="s">
        <v>575</v>
      </c>
      <c r="G1818" s="46">
        <v>9143081</v>
      </c>
      <c r="H1818" s="46">
        <v>9143081</v>
      </c>
      <c r="I1818" s="46">
        <v>9143081</v>
      </c>
      <c r="J1818" s="46">
        <v>0</v>
      </c>
      <c r="K1818" s="46">
        <v>0</v>
      </c>
      <c r="L1818" s="46">
        <v>0</v>
      </c>
      <c r="M1818" s="46">
        <v>5341945</v>
      </c>
      <c r="N1818" s="46">
        <v>5341945</v>
      </c>
      <c r="O1818" s="46">
        <v>3801136</v>
      </c>
      <c r="P1818" s="78">
        <f t="shared" si="57"/>
        <v>0.58426092911131378</v>
      </c>
    </row>
    <row r="1819" spans="1:16" ht="14.4" x14ac:dyDescent="0.2">
      <c r="A1819" s="47" t="s">
        <v>722</v>
      </c>
      <c r="B1819" s="47" t="s">
        <v>723</v>
      </c>
      <c r="C1819" s="77"/>
      <c r="D1819" s="47" t="s">
        <v>685</v>
      </c>
      <c r="E1819" s="47" t="s">
        <v>576</v>
      </c>
      <c r="F1819" s="47" t="s">
        <v>577</v>
      </c>
      <c r="G1819" s="46">
        <v>8038669</v>
      </c>
      <c r="H1819" s="46">
        <v>8038669</v>
      </c>
      <c r="I1819" s="46">
        <v>8038669</v>
      </c>
      <c r="J1819" s="46">
        <v>0</v>
      </c>
      <c r="K1819" s="46">
        <v>0</v>
      </c>
      <c r="L1819" s="46">
        <v>0</v>
      </c>
      <c r="M1819" s="46">
        <v>4349862</v>
      </c>
      <c r="N1819" s="46">
        <v>4349862</v>
      </c>
      <c r="O1819" s="46">
        <v>3688807</v>
      </c>
      <c r="P1819" s="78">
        <f t="shared" si="57"/>
        <v>0.54111719241083323</v>
      </c>
    </row>
    <row r="1820" spans="1:16" ht="14.4" x14ac:dyDescent="0.2">
      <c r="A1820" s="47" t="s">
        <v>722</v>
      </c>
      <c r="B1820" s="47" t="s">
        <v>723</v>
      </c>
      <c r="D1820" s="47" t="s">
        <v>685</v>
      </c>
      <c r="E1820" s="47" t="s">
        <v>578</v>
      </c>
      <c r="F1820" s="47" t="s">
        <v>579</v>
      </c>
      <c r="G1820" s="46">
        <v>9416009</v>
      </c>
      <c r="H1820" s="46">
        <v>9416009</v>
      </c>
      <c r="I1820" s="46">
        <v>9416009</v>
      </c>
      <c r="J1820" s="46">
        <v>0</v>
      </c>
      <c r="K1820" s="46">
        <v>0</v>
      </c>
      <c r="L1820" s="46">
        <v>0</v>
      </c>
      <c r="M1820" s="46">
        <v>6340273</v>
      </c>
      <c r="N1820" s="46">
        <v>6340273</v>
      </c>
      <c r="O1820" s="46">
        <v>3075736</v>
      </c>
      <c r="P1820" s="78">
        <f t="shared" si="57"/>
        <v>0.67335035469910876</v>
      </c>
    </row>
    <row r="1821" spans="1:16" ht="14.4" x14ac:dyDescent="0.2">
      <c r="A1821" s="47" t="s">
        <v>722</v>
      </c>
      <c r="B1821" s="47" t="s">
        <v>723</v>
      </c>
      <c r="D1821" s="47" t="s">
        <v>685</v>
      </c>
      <c r="E1821" s="47" t="s">
        <v>580</v>
      </c>
      <c r="F1821" s="47" t="s">
        <v>581</v>
      </c>
      <c r="G1821" s="46">
        <v>7351233</v>
      </c>
      <c r="H1821" s="46">
        <v>7351233</v>
      </c>
      <c r="I1821" s="46">
        <v>7351233</v>
      </c>
      <c r="J1821" s="46">
        <v>0</v>
      </c>
      <c r="K1821" s="46">
        <v>0</v>
      </c>
      <c r="L1821" s="46">
        <v>0</v>
      </c>
      <c r="M1821" s="46">
        <v>3770383</v>
      </c>
      <c r="N1821" s="46">
        <v>3770383</v>
      </c>
      <c r="O1821" s="46">
        <v>3580850</v>
      </c>
      <c r="P1821" s="78">
        <f t="shared" si="57"/>
        <v>0.51289123878946563</v>
      </c>
    </row>
    <row r="1822" spans="1:16" ht="14.4" x14ac:dyDescent="0.2">
      <c r="A1822" s="47" t="s">
        <v>722</v>
      </c>
      <c r="B1822" s="47" t="s">
        <v>723</v>
      </c>
      <c r="D1822" s="47" t="s">
        <v>685</v>
      </c>
      <c r="E1822" s="47" t="s">
        <v>582</v>
      </c>
      <c r="F1822" s="47" t="s">
        <v>583</v>
      </c>
      <c r="G1822" s="46">
        <v>4271632</v>
      </c>
      <c r="H1822" s="46">
        <v>4271632</v>
      </c>
      <c r="I1822" s="46">
        <v>4271632</v>
      </c>
      <c r="J1822" s="46">
        <v>0</v>
      </c>
      <c r="K1822" s="46">
        <v>0</v>
      </c>
      <c r="L1822" s="46">
        <v>0</v>
      </c>
      <c r="M1822" s="46">
        <v>2271632</v>
      </c>
      <c r="N1822" s="46">
        <v>2271632</v>
      </c>
      <c r="O1822" s="46">
        <v>2000000</v>
      </c>
      <c r="P1822" s="78">
        <f t="shared" si="57"/>
        <v>0.53179487371571332</v>
      </c>
    </row>
    <row r="1823" spans="1:16" ht="14.4" x14ac:dyDescent="0.2">
      <c r="A1823" s="47" t="s">
        <v>722</v>
      </c>
      <c r="B1823" s="47" t="s">
        <v>723</v>
      </c>
      <c r="D1823" s="47" t="s">
        <v>685</v>
      </c>
      <c r="E1823" s="47" t="s">
        <v>584</v>
      </c>
      <c r="F1823" s="47" t="s">
        <v>585</v>
      </c>
      <c r="G1823" s="46">
        <v>7107463</v>
      </c>
      <c r="H1823" s="46">
        <v>7107463</v>
      </c>
      <c r="I1823" s="46">
        <v>7107463</v>
      </c>
      <c r="J1823" s="46">
        <v>0</v>
      </c>
      <c r="K1823" s="46">
        <v>0</v>
      </c>
      <c r="L1823" s="46">
        <v>0</v>
      </c>
      <c r="M1823" s="46">
        <v>5107463</v>
      </c>
      <c r="N1823" s="46">
        <v>5107463</v>
      </c>
      <c r="O1823" s="46">
        <v>2000000</v>
      </c>
      <c r="P1823" s="78">
        <f t="shared" si="57"/>
        <v>0.71860564029668528</v>
      </c>
    </row>
    <row r="1824" spans="1:16" ht="14.4" x14ac:dyDescent="0.2">
      <c r="A1824" s="47" t="s">
        <v>722</v>
      </c>
      <c r="B1824" s="47" t="s">
        <v>723</v>
      </c>
      <c r="D1824" s="47" t="s">
        <v>685</v>
      </c>
      <c r="E1824" s="47" t="s">
        <v>586</v>
      </c>
      <c r="F1824" s="47" t="s">
        <v>587</v>
      </c>
      <c r="G1824" s="46">
        <v>4755365</v>
      </c>
      <c r="H1824" s="46">
        <v>4755365</v>
      </c>
      <c r="I1824" s="46">
        <v>4755365</v>
      </c>
      <c r="J1824" s="46">
        <v>0</v>
      </c>
      <c r="K1824" s="46">
        <v>0</v>
      </c>
      <c r="L1824" s="46">
        <v>0</v>
      </c>
      <c r="M1824" s="46">
        <v>2755365</v>
      </c>
      <c r="N1824" s="46">
        <v>2755365</v>
      </c>
      <c r="O1824" s="46">
        <v>2000000</v>
      </c>
      <c r="P1824" s="78">
        <f t="shared" si="57"/>
        <v>0.57942239975270038</v>
      </c>
    </row>
    <row r="1825" spans="1:16" ht="14.4" x14ac:dyDescent="0.2">
      <c r="A1825" s="47" t="s">
        <v>722</v>
      </c>
      <c r="B1825" s="47" t="s">
        <v>723</v>
      </c>
      <c r="D1825" s="47" t="s">
        <v>685</v>
      </c>
      <c r="E1825" s="47" t="s">
        <v>588</v>
      </c>
      <c r="F1825" s="47" t="s">
        <v>589</v>
      </c>
      <c r="G1825" s="46">
        <v>5598578</v>
      </c>
      <c r="H1825" s="46">
        <v>5598578</v>
      </c>
      <c r="I1825" s="46">
        <v>5598578</v>
      </c>
      <c r="J1825" s="46">
        <v>0</v>
      </c>
      <c r="K1825" s="46">
        <v>0</v>
      </c>
      <c r="L1825" s="46">
        <v>0</v>
      </c>
      <c r="M1825" s="46">
        <v>3598578</v>
      </c>
      <c r="N1825" s="46">
        <v>3598578</v>
      </c>
      <c r="O1825" s="46">
        <v>2000000</v>
      </c>
      <c r="P1825" s="78">
        <f t="shared" si="57"/>
        <v>0.64276643104731235</v>
      </c>
    </row>
    <row r="1826" spans="1:16" ht="14.4" x14ac:dyDescent="0.2">
      <c r="A1826" s="47" t="s">
        <v>722</v>
      </c>
      <c r="B1826" s="47" t="s">
        <v>723</v>
      </c>
      <c r="D1826" s="47" t="s">
        <v>685</v>
      </c>
      <c r="E1826" s="47" t="s">
        <v>590</v>
      </c>
      <c r="F1826" s="47" t="s">
        <v>591</v>
      </c>
      <c r="G1826" s="46">
        <v>6175189</v>
      </c>
      <c r="H1826" s="46">
        <v>6175189</v>
      </c>
      <c r="I1826" s="46">
        <v>6175189</v>
      </c>
      <c r="J1826" s="46">
        <v>0</v>
      </c>
      <c r="K1826" s="46">
        <v>0</v>
      </c>
      <c r="L1826" s="46">
        <v>0</v>
      </c>
      <c r="M1826" s="46">
        <v>4175189</v>
      </c>
      <c r="N1826" s="46">
        <v>4175189</v>
      </c>
      <c r="O1826" s="46">
        <v>2000000</v>
      </c>
      <c r="P1826" s="78">
        <f t="shared" si="57"/>
        <v>0.67612327331195854</v>
      </c>
    </row>
    <row r="1827" spans="1:16" ht="14.4" x14ac:dyDescent="0.2">
      <c r="A1827" s="47" t="s">
        <v>722</v>
      </c>
      <c r="B1827" s="47" t="s">
        <v>723</v>
      </c>
      <c r="D1827" s="47" t="s">
        <v>685</v>
      </c>
      <c r="E1827" s="47" t="s">
        <v>592</v>
      </c>
      <c r="F1827" s="47" t="s">
        <v>593</v>
      </c>
      <c r="G1827" s="46">
        <v>4797950</v>
      </c>
      <c r="H1827" s="46">
        <v>4797950</v>
      </c>
      <c r="I1827" s="46">
        <v>4797950</v>
      </c>
      <c r="J1827" s="46">
        <v>0</v>
      </c>
      <c r="K1827" s="46">
        <v>0</v>
      </c>
      <c r="L1827" s="46">
        <v>0</v>
      </c>
      <c r="M1827" s="46">
        <v>2797950</v>
      </c>
      <c r="N1827" s="46">
        <v>2797950</v>
      </c>
      <c r="O1827" s="46">
        <v>2000000</v>
      </c>
      <c r="P1827" s="78">
        <f t="shared" si="57"/>
        <v>0.5831553059118999</v>
      </c>
    </row>
    <row r="1828" spans="1:16" ht="14.4" x14ac:dyDescent="0.2">
      <c r="A1828" s="47" t="s">
        <v>722</v>
      </c>
      <c r="B1828" s="47" t="s">
        <v>723</v>
      </c>
      <c r="D1828" s="47" t="s">
        <v>685</v>
      </c>
      <c r="E1828" s="47" t="s">
        <v>594</v>
      </c>
      <c r="F1828" s="47" t="s">
        <v>595</v>
      </c>
      <c r="G1828" s="46">
        <v>4868635</v>
      </c>
      <c r="H1828" s="46">
        <v>4868635</v>
      </c>
      <c r="I1828" s="46">
        <v>4868635</v>
      </c>
      <c r="J1828" s="46">
        <v>0</v>
      </c>
      <c r="K1828" s="46">
        <v>0</v>
      </c>
      <c r="L1828" s="46">
        <v>0</v>
      </c>
      <c r="M1828" s="46">
        <v>0</v>
      </c>
      <c r="N1828" s="46">
        <v>0</v>
      </c>
      <c r="O1828" s="46">
        <v>4868635</v>
      </c>
      <c r="P1828" s="78">
        <f t="shared" si="57"/>
        <v>0</v>
      </c>
    </row>
    <row r="1829" spans="1:16" ht="14.4" x14ac:dyDescent="0.2">
      <c r="A1829" s="47" t="s">
        <v>722</v>
      </c>
      <c r="B1829" s="47" t="s">
        <v>723</v>
      </c>
      <c r="D1829" s="47" t="s">
        <v>685</v>
      </c>
      <c r="E1829" s="47" t="s">
        <v>596</v>
      </c>
      <c r="F1829" s="47" t="s">
        <v>597</v>
      </c>
      <c r="G1829" s="46">
        <v>4848637</v>
      </c>
      <c r="H1829" s="46">
        <v>4848637</v>
      </c>
      <c r="I1829" s="46">
        <v>4848637</v>
      </c>
      <c r="J1829" s="46">
        <v>0</v>
      </c>
      <c r="K1829" s="46">
        <v>0</v>
      </c>
      <c r="L1829" s="46">
        <v>0</v>
      </c>
      <c r="M1829" s="46">
        <v>0</v>
      </c>
      <c r="N1829" s="46">
        <v>0</v>
      </c>
      <c r="O1829" s="46">
        <v>4848637</v>
      </c>
      <c r="P1829" s="78">
        <f t="shared" si="57"/>
        <v>0</v>
      </c>
    </row>
    <row r="1830" spans="1:16" ht="14.4" x14ac:dyDescent="0.2">
      <c r="A1830" s="47" t="s">
        <v>722</v>
      </c>
      <c r="B1830" s="47" t="s">
        <v>723</v>
      </c>
      <c r="D1830" s="47" t="s">
        <v>685</v>
      </c>
      <c r="E1830" s="47" t="s">
        <v>598</v>
      </c>
      <c r="F1830" s="47" t="s">
        <v>599</v>
      </c>
      <c r="G1830" s="46">
        <v>4644946</v>
      </c>
      <c r="H1830" s="46">
        <v>4644946</v>
      </c>
      <c r="I1830" s="46">
        <v>4644946</v>
      </c>
      <c r="J1830" s="46">
        <v>0</v>
      </c>
      <c r="K1830" s="46">
        <v>0</v>
      </c>
      <c r="L1830" s="46">
        <v>0</v>
      </c>
      <c r="M1830" s="46">
        <v>0</v>
      </c>
      <c r="N1830" s="46">
        <v>0</v>
      </c>
      <c r="O1830" s="46">
        <v>4644946</v>
      </c>
      <c r="P1830" s="78">
        <f t="shared" si="57"/>
        <v>0</v>
      </c>
    </row>
    <row r="1831" spans="1:16" ht="14.4" x14ac:dyDescent="0.2">
      <c r="A1831" s="47" t="s">
        <v>722</v>
      </c>
      <c r="B1831" s="47" t="s">
        <v>723</v>
      </c>
      <c r="D1831" s="47" t="s">
        <v>685</v>
      </c>
      <c r="E1831" s="47" t="s">
        <v>608</v>
      </c>
      <c r="F1831" s="47" t="s">
        <v>609</v>
      </c>
      <c r="G1831" s="46">
        <v>4000000</v>
      </c>
      <c r="H1831" s="46">
        <v>5758295</v>
      </c>
      <c r="I1831" s="46">
        <v>5758295</v>
      </c>
      <c r="J1831" s="46">
        <v>0</v>
      </c>
      <c r="K1831" s="46">
        <v>0</v>
      </c>
      <c r="L1831" s="46">
        <v>0</v>
      </c>
      <c r="M1831" s="46">
        <v>3759162.3</v>
      </c>
      <c r="N1831" s="46">
        <v>3759162.3</v>
      </c>
      <c r="O1831" s="46">
        <v>1999132.7</v>
      </c>
      <c r="P1831" s="78">
        <f t="shared" si="57"/>
        <v>0.65282558465656937</v>
      </c>
    </row>
    <row r="1832" spans="1:16" ht="14.4" x14ac:dyDescent="0.2">
      <c r="A1832" s="47" t="s">
        <v>722</v>
      </c>
      <c r="B1832" s="47" t="s">
        <v>723</v>
      </c>
      <c r="D1832" s="47" t="s">
        <v>685</v>
      </c>
      <c r="E1832" s="47" t="s">
        <v>610</v>
      </c>
      <c r="F1832" s="47" t="s">
        <v>611</v>
      </c>
      <c r="G1832" s="46">
        <v>0</v>
      </c>
      <c r="H1832" s="46">
        <v>1758295</v>
      </c>
      <c r="I1832" s="46">
        <v>1758295</v>
      </c>
      <c r="J1832" s="46">
        <v>0</v>
      </c>
      <c r="K1832" s="46">
        <v>0</v>
      </c>
      <c r="L1832" s="46">
        <v>0</v>
      </c>
      <c r="M1832" s="46">
        <v>1637162.24</v>
      </c>
      <c r="N1832" s="46">
        <v>1637162.24</v>
      </c>
      <c r="O1832" s="46">
        <v>121132.76</v>
      </c>
      <c r="P1832" s="78">
        <f t="shared" si="57"/>
        <v>0.93110782889105637</v>
      </c>
    </row>
    <row r="1833" spans="1:16" ht="14.4" x14ac:dyDescent="0.2">
      <c r="A1833" s="47" t="s">
        <v>722</v>
      </c>
      <c r="B1833" s="47" t="s">
        <v>723</v>
      </c>
      <c r="D1833" s="47" t="s">
        <v>685</v>
      </c>
      <c r="E1833" s="47" t="s">
        <v>612</v>
      </c>
      <c r="F1833" s="47" t="s">
        <v>613</v>
      </c>
      <c r="G1833" s="46">
        <v>4000000</v>
      </c>
      <c r="H1833" s="46">
        <v>4000000</v>
      </c>
      <c r="I1833" s="46">
        <v>4000000</v>
      </c>
      <c r="J1833" s="46">
        <v>0</v>
      </c>
      <c r="K1833" s="46">
        <v>0</v>
      </c>
      <c r="L1833" s="46">
        <v>0</v>
      </c>
      <c r="M1833" s="46">
        <v>2122000.06</v>
      </c>
      <c r="N1833" s="46">
        <v>2122000.06</v>
      </c>
      <c r="O1833" s="46">
        <v>1877999.94</v>
      </c>
      <c r="P1833" s="78">
        <f t="shared" si="57"/>
        <v>0.53050001499999999</v>
      </c>
    </row>
    <row r="1834" spans="1:16" ht="14.4" x14ac:dyDescent="0.2">
      <c r="A1834" s="47" t="s">
        <v>722</v>
      </c>
      <c r="B1834" s="47" t="s">
        <v>723</v>
      </c>
      <c r="D1834" s="47" t="s">
        <v>689</v>
      </c>
      <c r="E1834" s="47" t="s">
        <v>336</v>
      </c>
      <c r="F1834" s="47" t="s">
        <v>337</v>
      </c>
      <c r="G1834" s="46">
        <v>1500000</v>
      </c>
      <c r="H1834" s="46">
        <v>1500000</v>
      </c>
      <c r="I1834" s="46">
        <v>1500000</v>
      </c>
      <c r="J1834" s="46">
        <v>0</v>
      </c>
      <c r="K1834" s="46">
        <v>0</v>
      </c>
      <c r="L1834" s="46">
        <v>0</v>
      </c>
      <c r="M1834" s="46">
        <v>1197397.27</v>
      </c>
      <c r="N1834" s="46">
        <v>1176204.3999999999</v>
      </c>
      <c r="O1834" s="46">
        <v>302602.73</v>
      </c>
      <c r="P1834" s="78">
        <f t="shared" si="57"/>
        <v>0.79826484666666664</v>
      </c>
    </row>
    <row r="1835" spans="1:16" ht="14.4" x14ac:dyDescent="0.2">
      <c r="A1835" s="47" t="s">
        <v>722</v>
      </c>
      <c r="B1835" s="47" t="s">
        <v>723</v>
      </c>
      <c r="D1835" s="47" t="s">
        <v>689</v>
      </c>
      <c r="E1835" s="47" t="s">
        <v>364</v>
      </c>
      <c r="F1835" s="47" t="s">
        <v>365</v>
      </c>
      <c r="G1835" s="46">
        <v>1500000</v>
      </c>
      <c r="H1835" s="46">
        <v>1500000</v>
      </c>
      <c r="I1835" s="46">
        <v>1500000</v>
      </c>
      <c r="J1835" s="46">
        <v>0</v>
      </c>
      <c r="K1835" s="46">
        <v>0</v>
      </c>
      <c r="L1835" s="46">
        <v>0</v>
      </c>
      <c r="M1835" s="46">
        <v>1197397.27</v>
      </c>
      <c r="N1835" s="46">
        <v>1176204.3999999999</v>
      </c>
      <c r="O1835" s="46">
        <v>302602.73</v>
      </c>
      <c r="P1835" s="78">
        <f t="shared" si="57"/>
        <v>0.79826484666666664</v>
      </c>
    </row>
    <row r="1836" spans="1:16" ht="14.4" x14ac:dyDescent="0.2">
      <c r="A1836" s="47" t="s">
        <v>722</v>
      </c>
      <c r="B1836" s="47" t="s">
        <v>723</v>
      </c>
      <c r="D1836" s="47" t="s">
        <v>689</v>
      </c>
      <c r="E1836" s="47" t="s">
        <v>368</v>
      </c>
      <c r="F1836" s="47" t="s">
        <v>369</v>
      </c>
      <c r="G1836" s="46">
        <v>1500000</v>
      </c>
      <c r="H1836" s="46">
        <v>1500000</v>
      </c>
      <c r="I1836" s="46">
        <v>1500000</v>
      </c>
      <c r="J1836" s="46">
        <v>0</v>
      </c>
      <c r="K1836" s="46">
        <v>0</v>
      </c>
      <c r="L1836" s="46">
        <v>0</v>
      </c>
      <c r="M1836" s="46">
        <v>1197397.27</v>
      </c>
      <c r="N1836" s="46">
        <v>1176204.3999999999</v>
      </c>
      <c r="O1836" s="46">
        <v>302602.73</v>
      </c>
      <c r="P1836" s="78">
        <f t="shared" si="57"/>
        <v>0.79826484666666664</v>
      </c>
    </row>
    <row r="1837" spans="1:16" ht="14.4" x14ac:dyDescent="0.25">
      <c r="A1837" s="97"/>
      <c r="B1837" s="97"/>
    </row>
  </sheetData>
  <autoFilter ref="A5:P1836" xr:uid="{00000000-0009-0000-0000-000001000000}"/>
  <mergeCells count="2">
    <mergeCell ref="A2:P2"/>
    <mergeCell ref="A3:P3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7DF5-916E-49AF-B444-3F516ACE30D2}">
  <dimension ref="A1:Q3"/>
  <sheetViews>
    <sheetView workbookViewId="0">
      <selection sqref="A1:Q3"/>
    </sheetView>
  </sheetViews>
  <sheetFormatPr baseColWidth="10" defaultColWidth="11.44140625" defaultRowHeight="14.4" x14ac:dyDescent="0.3"/>
  <cols>
    <col min="1" max="1" width="15.109375" customWidth="1"/>
    <col min="2" max="2" width="20.33203125" customWidth="1"/>
    <col min="3" max="3" width="31.109375" customWidth="1"/>
    <col min="6" max="6" width="24.88671875" customWidth="1"/>
    <col min="7" max="7" width="20.44140625" customWidth="1"/>
    <col min="8" max="8" width="20.33203125" customWidth="1"/>
    <col min="9" max="9" width="17.88671875" customWidth="1"/>
    <col min="10" max="10" width="11.88671875" customWidth="1"/>
    <col min="11" max="11" width="16.5546875" customWidth="1"/>
    <col min="12" max="12" width="21.88671875" customWidth="1"/>
    <col min="13" max="13" width="13.109375" customWidth="1"/>
    <col min="15" max="15" width="24.33203125" customWidth="1"/>
    <col min="16" max="16" width="20.88671875" customWidth="1"/>
    <col min="17" max="17" width="13.5546875" customWidth="1"/>
  </cols>
  <sheetData>
    <row r="1" spans="1:17" x14ac:dyDescent="0.3">
      <c r="A1" t="s">
        <v>676</v>
      </c>
      <c r="B1" t="s">
        <v>677</v>
      </c>
      <c r="C1" t="s">
        <v>678</v>
      </c>
      <c r="D1" t="s">
        <v>679</v>
      </c>
      <c r="E1" t="s">
        <v>1</v>
      </c>
      <c r="F1" t="s">
        <v>2</v>
      </c>
      <c r="G1" t="s">
        <v>3</v>
      </c>
      <c r="H1" t="s">
        <v>4</v>
      </c>
      <c r="I1" t="s">
        <v>680</v>
      </c>
      <c r="J1" t="s">
        <v>681</v>
      </c>
      <c r="K1" t="s">
        <v>682</v>
      </c>
      <c r="L1" t="s">
        <v>683</v>
      </c>
      <c r="M1" t="s">
        <v>5</v>
      </c>
      <c r="N1" t="s">
        <v>6</v>
      </c>
      <c r="O1" t="s">
        <v>7</v>
      </c>
      <c r="P1" t="s">
        <v>724</v>
      </c>
      <c r="Q1" t="s">
        <v>8</v>
      </c>
    </row>
    <row r="2" spans="1:17" x14ac:dyDescent="0.3">
      <c r="A2" t="s">
        <v>722</v>
      </c>
      <c r="B2" t="s">
        <v>723</v>
      </c>
      <c r="C2" t="s">
        <v>725</v>
      </c>
      <c r="D2" t="s">
        <v>685</v>
      </c>
      <c r="E2" t="s">
        <v>686</v>
      </c>
      <c r="F2" t="s">
        <v>686</v>
      </c>
      <c r="G2">
        <v>1723675819</v>
      </c>
      <c r="H2">
        <v>1616054279</v>
      </c>
      <c r="I2">
        <v>1616054279</v>
      </c>
      <c r="J2">
        <v>0</v>
      </c>
      <c r="K2">
        <v>0</v>
      </c>
      <c r="L2">
        <v>0</v>
      </c>
      <c r="M2">
        <v>1396499207.76</v>
      </c>
      <c r="N2">
        <v>1376932671.6800001</v>
      </c>
      <c r="O2">
        <v>219555071.24000001</v>
      </c>
      <c r="P2">
        <v>219555071.24000001</v>
      </c>
      <c r="Q2">
        <v>0.86414127663096885</v>
      </c>
    </row>
    <row r="3" spans="1:17" x14ac:dyDescent="0.3">
      <c r="A3" t="s">
        <v>722</v>
      </c>
      <c r="B3" t="s">
        <v>723</v>
      </c>
      <c r="C3" t="s">
        <v>725</v>
      </c>
      <c r="D3" t="s">
        <v>685</v>
      </c>
      <c r="E3" t="s">
        <v>686</v>
      </c>
      <c r="F3" t="s">
        <v>686</v>
      </c>
      <c r="G3">
        <v>2156302815</v>
      </c>
      <c r="H3">
        <v>2156302815</v>
      </c>
      <c r="I3">
        <v>1612706012.3900001</v>
      </c>
      <c r="J3">
        <v>0</v>
      </c>
      <c r="K3">
        <v>0</v>
      </c>
      <c r="L3">
        <v>0</v>
      </c>
      <c r="M3">
        <v>85063684.569999993</v>
      </c>
      <c r="N3">
        <v>62689500.140000001</v>
      </c>
      <c r="O3">
        <v>2071239130.4300001</v>
      </c>
      <c r="P3">
        <v>1527642327.8199999</v>
      </c>
      <c r="Q3">
        <v>3.9448858471206882E-2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N32"/>
  <sheetViews>
    <sheetView showGridLines="0" tabSelected="1" topLeftCell="A4" zoomScale="90" zoomScaleNormal="90" workbookViewId="0">
      <selection activeCell="B9" sqref="B9:E30"/>
    </sheetView>
  </sheetViews>
  <sheetFormatPr baseColWidth="10" defaultColWidth="11.44140625" defaultRowHeight="14.4" x14ac:dyDescent="0.3"/>
  <cols>
    <col min="1" max="1" width="3.88671875" customWidth="1"/>
    <col min="2" max="2" width="51.109375" customWidth="1"/>
    <col min="3" max="4" width="18.77734375" bestFit="1" customWidth="1"/>
    <col min="5" max="5" width="13" bestFit="1" customWidth="1"/>
    <col min="6" max="6" width="22.44140625" hidden="1" customWidth="1"/>
    <col min="7" max="7" width="17.6640625" style="26" hidden="1" customWidth="1"/>
    <col min="8" max="8" width="21.88671875" hidden="1" customWidth="1"/>
    <col min="9" max="9" width="6.33203125" customWidth="1"/>
    <col min="10" max="10" width="10.88671875" style="26" customWidth="1"/>
    <col min="11" max="11" width="11.21875" style="26" customWidth="1"/>
    <col min="12" max="12" width="9.88671875" customWidth="1"/>
    <col min="13" max="13" width="11.6640625" bestFit="1" customWidth="1"/>
    <col min="14" max="14" width="17.6640625" customWidth="1"/>
  </cols>
  <sheetData>
    <row r="6" spans="2:14" x14ac:dyDescent="0.3">
      <c r="B6" s="113" t="s">
        <v>776</v>
      </c>
      <c r="C6" s="113"/>
      <c r="D6" s="113"/>
      <c r="E6" s="113"/>
    </row>
    <row r="7" spans="2:14" hidden="1" x14ac:dyDescent="0.3">
      <c r="B7" s="2" t="s">
        <v>1</v>
      </c>
    </row>
    <row r="8" spans="2:14" x14ac:dyDescent="0.3">
      <c r="J8" s="114" t="s">
        <v>777</v>
      </c>
      <c r="K8" s="114"/>
      <c r="L8" s="114"/>
    </row>
    <row r="9" spans="2:14" ht="15.6" x14ac:dyDescent="0.3">
      <c r="B9" s="106" t="s">
        <v>678</v>
      </c>
      <c r="C9" s="106" t="s">
        <v>726</v>
      </c>
      <c r="D9" s="106" t="s">
        <v>727</v>
      </c>
      <c r="E9" s="106" t="s">
        <v>728</v>
      </c>
      <c r="F9" s="16" t="s">
        <v>729</v>
      </c>
      <c r="G9" s="16" t="s">
        <v>730</v>
      </c>
      <c r="H9" s="16" t="s">
        <v>731</v>
      </c>
      <c r="J9" s="59" t="s">
        <v>732</v>
      </c>
      <c r="K9" s="59" t="s">
        <v>733</v>
      </c>
      <c r="L9" s="67" t="s">
        <v>763</v>
      </c>
    </row>
    <row r="10" spans="2:14" x14ac:dyDescent="0.3">
      <c r="B10" t="s">
        <v>778</v>
      </c>
      <c r="C10" s="7">
        <v>48994626030.300003</v>
      </c>
      <c r="D10" s="7">
        <v>45286309468.460007</v>
      </c>
      <c r="E10" s="105">
        <v>0.9243117692224726</v>
      </c>
      <c r="F10" s="25">
        <v>0.9</v>
      </c>
      <c r="G10" s="27">
        <f>+E10-F10</f>
        <v>2.4311769222472579E-2</v>
      </c>
      <c r="H10" s="7">
        <f>+G10*C10</f>
        <v>1191146041.1900015</v>
      </c>
      <c r="I10" s="20"/>
      <c r="J10" s="68">
        <v>92.43</v>
      </c>
      <c r="K10" s="69">
        <f>7.5*12</f>
        <v>90</v>
      </c>
      <c r="L10" s="70">
        <f>+J10-K10</f>
        <v>2.4300000000000068</v>
      </c>
    </row>
    <row r="11" spans="2:14" x14ac:dyDescent="0.3">
      <c r="B11" t="s">
        <v>735</v>
      </c>
      <c r="C11" s="7">
        <v>9355978711.5</v>
      </c>
      <c r="D11" s="7">
        <v>8811527606.6499996</v>
      </c>
      <c r="E11" s="105">
        <v>0.94180714582208458</v>
      </c>
      <c r="F11" s="25">
        <v>0.9</v>
      </c>
      <c r="G11" s="27">
        <f>+E11-F11</f>
        <v>4.1807145822084557E-2</v>
      </c>
      <c r="H11" s="7">
        <f t="shared" ref="H11:H30" si="0">+G11*C11</f>
        <v>391146766.2999993</v>
      </c>
      <c r="I11" s="20"/>
      <c r="K11" s="60"/>
      <c r="L11" s="4"/>
      <c r="M11" s="43"/>
    </row>
    <row r="12" spans="2:14" x14ac:dyDescent="0.3">
      <c r="B12" t="s">
        <v>760</v>
      </c>
      <c r="C12" s="7">
        <v>2345318604</v>
      </c>
      <c r="D12" s="7">
        <v>2246977051.5500002</v>
      </c>
      <c r="E12" s="105">
        <v>0.95806900082475965</v>
      </c>
      <c r="F12" s="29">
        <v>0.9</v>
      </c>
      <c r="G12" s="30">
        <f t="shared" ref="G12:G30" si="1">+E12-F12</f>
        <v>5.8069000824759631E-2</v>
      </c>
      <c r="H12" s="28">
        <f t="shared" si="0"/>
        <v>136190307.95000011</v>
      </c>
      <c r="I12" s="20"/>
      <c r="K12" s="60"/>
      <c r="L12" s="4"/>
      <c r="M12" s="43"/>
      <c r="N12" s="44"/>
    </row>
    <row r="13" spans="2:14" x14ac:dyDescent="0.3">
      <c r="B13" t="s">
        <v>736</v>
      </c>
      <c r="C13" s="7">
        <v>3514364518</v>
      </c>
      <c r="D13" s="7">
        <v>3293306226.4899998</v>
      </c>
      <c r="E13" s="105">
        <v>0.93709864461191328</v>
      </c>
      <c r="F13" s="25">
        <v>0.9</v>
      </c>
      <c r="G13" s="27">
        <f t="shared" si="1"/>
        <v>3.7098644611913256E-2</v>
      </c>
      <c r="H13" s="7">
        <f t="shared" si="0"/>
        <v>130378160.28999983</v>
      </c>
      <c r="I13" s="20"/>
      <c r="K13" s="60"/>
      <c r="L13" s="4"/>
      <c r="M13" s="43"/>
      <c r="N13" s="44"/>
    </row>
    <row r="14" spans="2:14" x14ac:dyDescent="0.3">
      <c r="B14" t="s">
        <v>737</v>
      </c>
      <c r="C14" s="7">
        <v>1689526049</v>
      </c>
      <c r="D14" s="7">
        <v>1473545847.1300001</v>
      </c>
      <c r="E14" s="105">
        <v>0.87216521343495435</v>
      </c>
      <c r="F14" s="25">
        <v>0.9</v>
      </c>
      <c r="G14" s="27">
        <f t="shared" si="1"/>
        <v>-2.7834786565045677E-2</v>
      </c>
      <c r="H14" s="7">
        <f t="shared" si="0"/>
        <v>-47027596.969999902</v>
      </c>
      <c r="I14" s="20"/>
      <c r="K14" s="60"/>
      <c r="L14" s="4"/>
      <c r="M14" s="43"/>
      <c r="N14" s="44"/>
    </row>
    <row r="15" spans="2:14" x14ac:dyDescent="0.3">
      <c r="B15" t="s">
        <v>738</v>
      </c>
      <c r="C15" s="7">
        <v>533308312</v>
      </c>
      <c r="D15" s="7">
        <v>504817538.48000002</v>
      </c>
      <c r="E15" s="105">
        <v>0.94657729332371632</v>
      </c>
      <c r="F15" s="25">
        <v>0.9</v>
      </c>
      <c r="G15" s="27">
        <f t="shared" si="1"/>
        <v>4.6577293323716296E-2</v>
      </c>
      <c r="H15" s="7">
        <f t="shared" si="0"/>
        <v>24840057.680000007</v>
      </c>
      <c r="I15" s="20"/>
      <c r="K15" s="60"/>
      <c r="L15" s="4"/>
      <c r="M15" s="43"/>
      <c r="N15" s="44"/>
    </row>
    <row r="16" spans="2:14" x14ac:dyDescent="0.3">
      <c r="B16" t="s">
        <v>739</v>
      </c>
      <c r="C16" s="7">
        <v>358960319</v>
      </c>
      <c r="D16" s="7">
        <v>317269410.73000002</v>
      </c>
      <c r="E16" s="105">
        <v>0.88385649871789873</v>
      </c>
      <c r="F16" s="25">
        <v>0.9</v>
      </c>
      <c r="G16" s="27">
        <f t="shared" si="1"/>
        <v>-1.6143501282101291E-2</v>
      </c>
      <c r="H16" s="7">
        <f t="shared" si="0"/>
        <v>-5794876.3699999889</v>
      </c>
      <c r="I16" s="20"/>
      <c r="K16" s="60"/>
      <c r="L16" s="4"/>
      <c r="M16" s="43"/>
      <c r="N16" s="44"/>
    </row>
    <row r="17" spans="2:14" x14ac:dyDescent="0.3">
      <c r="B17" t="s">
        <v>740</v>
      </c>
      <c r="C17" s="7">
        <v>396434051</v>
      </c>
      <c r="D17" s="7">
        <v>373191104.56999999</v>
      </c>
      <c r="E17" s="105">
        <v>0.94136995454510031</v>
      </c>
      <c r="F17" s="29">
        <v>0.9</v>
      </c>
      <c r="G17" s="30">
        <f t="shared" si="1"/>
        <v>4.1369954545100285E-2</v>
      </c>
      <c r="H17" s="28">
        <f t="shared" si="0"/>
        <v>16400458.669999968</v>
      </c>
      <c r="I17" s="20"/>
      <c r="K17" s="60"/>
      <c r="L17" s="4"/>
      <c r="M17" s="43"/>
      <c r="N17" s="44"/>
    </row>
    <row r="18" spans="2:14" x14ac:dyDescent="0.3">
      <c r="B18" t="s">
        <v>741</v>
      </c>
      <c r="C18" s="7">
        <v>151918193</v>
      </c>
      <c r="D18" s="7">
        <v>144874489.22999999</v>
      </c>
      <c r="E18" s="105">
        <v>0.9536348897330551</v>
      </c>
      <c r="F18" s="25">
        <v>0.9</v>
      </c>
      <c r="G18" s="27">
        <f t="shared" si="1"/>
        <v>5.363488973305508E-2</v>
      </c>
      <c r="H18" s="7">
        <f t="shared" si="0"/>
        <v>8148115.5299999798</v>
      </c>
      <c r="I18" s="20"/>
      <c r="K18" s="60"/>
      <c r="L18" s="4"/>
      <c r="M18" s="43"/>
      <c r="N18" s="44"/>
    </row>
    <row r="19" spans="2:14" x14ac:dyDescent="0.3">
      <c r="B19" t="s">
        <v>742</v>
      </c>
      <c r="C19" s="7">
        <v>150876979</v>
      </c>
      <c r="D19" s="7">
        <v>133403142.93000001</v>
      </c>
      <c r="E19" s="105">
        <v>0.88418487574568949</v>
      </c>
      <c r="F19" s="25">
        <v>0.9</v>
      </c>
      <c r="G19" s="27">
        <f t="shared" si="1"/>
        <v>-1.5815124254310531E-2</v>
      </c>
      <c r="H19" s="7">
        <f t="shared" si="0"/>
        <v>-2386138.1700000004</v>
      </c>
      <c r="I19" s="20"/>
      <c r="K19" s="60"/>
      <c r="L19" s="4"/>
      <c r="M19" s="43"/>
      <c r="N19" s="44"/>
    </row>
    <row r="20" spans="2:14" x14ac:dyDescent="0.3">
      <c r="B20" t="s">
        <v>743</v>
      </c>
      <c r="C20" s="7">
        <v>2429739222</v>
      </c>
      <c r="D20" s="7">
        <v>2125184883.23</v>
      </c>
      <c r="E20" s="105">
        <v>0.87465554491921516</v>
      </c>
      <c r="F20" s="25">
        <v>0.9</v>
      </c>
      <c r="G20" s="27">
        <f t="shared" si="1"/>
        <v>-2.5344455080784867E-2</v>
      </c>
      <c r="H20" s="7">
        <f t="shared" si="0"/>
        <v>-61580416.570000172</v>
      </c>
      <c r="I20" s="20"/>
      <c r="K20" s="60"/>
      <c r="L20" s="4"/>
      <c r="M20" s="43"/>
      <c r="N20" s="44"/>
    </row>
    <row r="21" spans="2:14" x14ac:dyDescent="0.3">
      <c r="B21" t="s">
        <v>768</v>
      </c>
      <c r="C21" s="7">
        <v>3281074824</v>
      </c>
      <c r="D21" s="7">
        <v>2980944180.4200001</v>
      </c>
      <c r="E21" s="105">
        <v>0.90852672990428585</v>
      </c>
      <c r="F21" s="25">
        <v>0.9</v>
      </c>
      <c r="G21" s="27">
        <f t="shared" si="1"/>
        <v>8.5267299042858236E-3</v>
      </c>
      <c r="H21" s="7">
        <f t="shared" si="0"/>
        <v>27976838.820000146</v>
      </c>
      <c r="I21" s="20"/>
      <c r="K21" s="60"/>
      <c r="L21" s="4"/>
      <c r="M21" s="43"/>
    </row>
    <row r="22" spans="2:14" x14ac:dyDescent="0.3">
      <c r="B22" t="s">
        <v>770</v>
      </c>
      <c r="C22" s="7">
        <v>3692310693</v>
      </c>
      <c r="D22" s="7">
        <v>3503428529.0700002</v>
      </c>
      <c r="E22" s="105">
        <v>0.94884445550909657</v>
      </c>
      <c r="F22" s="25">
        <v>0.9</v>
      </c>
      <c r="G22" s="27">
        <f t="shared" si="1"/>
        <v>4.8844455509096552E-2</v>
      </c>
      <c r="H22" s="7">
        <f t="shared" si="0"/>
        <v>180348905.36999995</v>
      </c>
      <c r="I22" s="20"/>
      <c r="K22" s="60"/>
      <c r="L22" s="4"/>
      <c r="M22" s="43"/>
      <c r="N22" s="44"/>
    </row>
    <row r="23" spans="2:14" x14ac:dyDescent="0.3">
      <c r="B23" t="s">
        <v>744</v>
      </c>
      <c r="C23" s="7">
        <v>3025042767</v>
      </c>
      <c r="D23" s="7">
        <v>2803654166.1300001</v>
      </c>
      <c r="E23" s="105">
        <v>0.92681472034540668</v>
      </c>
      <c r="F23" s="25">
        <v>0.9</v>
      </c>
      <c r="G23" s="27">
        <f t="shared" si="1"/>
        <v>2.6814720345406662E-2</v>
      </c>
      <c r="H23" s="7">
        <f t="shared" si="0"/>
        <v>81115675.830000162</v>
      </c>
      <c r="I23" s="20"/>
      <c r="K23" s="60"/>
      <c r="L23" s="4"/>
      <c r="M23" s="43"/>
      <c r="N23" s="44"/>
    </row>
    <row r="24" spans="2:14" x14ac:dyDescent="0.3">
      <c r="B24" t="s">
        <v>745</v>
      </c>
      <c r="C24" s="7">
        <v>3128782638</v>
      </c>
      <c r="D24" s="7">
        <v>2943908764.4400001</v>
      </c>
      <c r="E24" s="105">
        <v>0.94091188332655284</v>
      </c>
      <c r="F24" s="25">
        <v>0.9</v>
      </c>
      <c r="G24" s="27">
        <f t="shared" si="1"/>
        <v>4.0911883326552823E-2</v>
      </c>
      <c r="H24" s="7">
        <f t="shared" si="0"/>
        <v>128004390.24000016</v>
      </c>
      <c r="I24" s="20"/>
      <c r="K24" s="60"/>
      <c r="L24" s="4"/>
      <c r="M24" s="43"/>
      <c r="N24" s="44"/>
    </row>
    <row r="25" spans="2:14" x14ac:dyDescent="0.3">
      <c r="B25" t="s">
        <v>746</v>
      </c>
      <c r="C25" s="7">
        <v>3621763889</v>
      </c>
      <c r="D25" s="7">
        <v>3231614946.3699999</v>
      </c>
      <c r="E25" s="105">
        <v>0.89227653856316858</v>
      </c>
      <c r="F25" s="25">
        <v>0.9</v>
      </c>
      <c r="G25" s="27">
        <f t="shared" si="1"/>
        <v>-7.7234614368314469E-3</v>
      </c>
      <c r="H25" s="7">
        <f t="shared" si="0"/>
        <v>-27972553.73000019</v>
      </c>
      <c r="I25" s="20"/>
      <c r="K25" s="60"/>
      <c r="L25" s="4"/>
      <c r="M25" s="43"/>
    </row>
    <row r="26" spans="2:14" x14ac:dyDescent="0.3">
      <c r="B26" t="s">
        <v>747</v>
      </c>
      <c r="C26" s="7">
        <v>3317967258</v>
      </c>
      <c r="D26" s="7">
        <v>3201439771.9099998</v>
      </c>
      <c r="E26" s="105">
        <v>0.96487985654197195</v>
      </c>
      <c r="F26" s="25">
        <v>0.9</v>
      </c>
      <c r="G26" s="27">
        <f t="shared" si="1"/>
        <v>6.4879856541971925E-2</v>
      </c>
      <c r="H26" s="7">
        <f t="shared" si="0"/>
        <v>215269239.70999995</v>
      </c>
      <c r="I26" s="20"/>
      <c r="K26" s="60"/>
      <c r="L26" s="4"/>
      <c r="M26" s="43"/>
    </row>
    <row r="27" spans="2:14" x14ac:dyDescent="0.3">
      <c r="B27" t="s">
        <v>769</v>
      </c>
      <c r="C27" s="7">
        <v>1230845553.8</v>
      </c>
      <c r="D27" s="7">
        <v>1204244681.6600001</v>
      </c>
      <c r="E27" s="105">
        <v>0.97838813159142934</v>
      </c>
      <c r="F27" s="25">
        <v>0.9</v>
      </c>
      <c r="G27" s="27">
        <f t="shared" si="1"/>
        <v>7.8388131591429322E-2</v>
      </c>
      <c r="H27" s="7">
        <f t="shared" si="0"/>
        <v>96483683.240000099</v>
      </c>
      <c r="I27" s="20"/>
      <c r="K27" s="60"/>
      <c r="L27" s="4"/>
      <c r="M27" s="43"/>
    </row>
    <row r="28" spans="2:14" x14ac:dyDescent="0.3">
      <c r="B28" t="s">
        <v>749</v>
      </c>
      <c r="C28" s="7">
        <v>1156309204</v>
      </c>
      <c r="D28" s="7">
        <v>1045579075.7</v>
      </c>
      <c r="E28" s="105">
        <v>0.90423830588137399</v>
      </c>
      <c r="F28" s="29">
        <v>0.9</v>
      </c>
      <c r="G28" s="30">
        <f t="shared" si="1"/>
        <v>4.2383058813739716E-3</v>
      </c>
      <c r="H28" s="28">
        <f t="shared" si="0"/>
        <v>4900792.1000000555</v>
      </c>
      <c r="I28" s="20"/>
      <c r="K28" s="60"/>
      <c r="L28" s="4"/>
      <c r="M28" s="43"/>
    </row>
    <row r="29" spans="2:14" x14ac:dyDescent="0.3">
      <c r="B29" t="s">
        <v>750</v>
      </c>
      <c r="C29" s="7">
        <v>3775496934</v>
      </c>
      <c r="D29" s="7">
        <v>3574573846.98</v>
      </c>
      <c r="E29" s="105">
        <v>0.94678234665995886</v>
      </c>
      <c r="F29" s="25">
        <v>0.9</v>
      </c>
      <c r="G29" s="27">
        <f t="shared" si="1"/>
        <v>4.678234665995884E-2</v>
      </c>
      <c r="H29" s="7">
        <f t="shared" si="0"/>
        <v>176626606.37999973</v>
      </c>
      <c r="I29" s="20"/>
      <c r="K29" s="60"/>
      <c r="L29" s="4"/>
      <c r="M29" s="43"/>
    </row>
    <row r="30" spans="2:14" x14ac:dyDescent="0.3">
      <c r="B30" t="s">
        <v>725</v>
      </c>
      <c r="C30" s="7">
        <v>1838607311</v>
      </c>
      <c r="D30" s="7">
        <v>1372824204.79</v>
      </c>
      <c r="E30" s="115">
        <v>0.74666525939317341</v>
      </c>
      <c r="F30" s="25">
        <v>0.9</v>
      </c>
      <c r="G30" s="27">
        <f t="shared" si="1"/>
        <v>-0.15333474060682661</v>
      </c>
      <c r="H30" s="7">
        <f t="shared" si="0"/>
        <v>-281922375.11000001</v>
      </c>
      <c r="I30" s="20"/>
      <c r="K30" s="60"/>
      <c r="L30" s="4"/>
      <c r="M30" s="43"/>
    </row>
    <row r="32" spans="2:14" x14ac:dyDescent="0.3">
      <c r="K32" s="60"/>
      <c r="L32" s="4"/>
      <c r="M32" s="4"/>
    </row>
  </sheetData>
  <sortState xmlns:xlrd2="http://schemas.microsoft.com/office/spreadsheetml/2017/richdata2" ref="J11:M30">
    <sortCondition ref="M11:M30"/>
  </sortState>
  <mergeCells count="2">
    <mergeCell ref="B6:E6"/>
    <mergeCell ref="J8:L8"/>
  </mergeCells>
  <conditionalFormatting pivot="1" sqref="E10:E30">
    <cfRule type="cellIs" dxfId="47" priority="2" operator="lessThan">
      <formula>0.7</formula>
    </cfRule>
  </conditionalFormatting>
  <conditionalFormatting pivot="1" sqref="E10:E29">
    <cfRule type="cellIs" dxfId="46" priority="1" operator="lessThan">
      <formula>0.9</formula>
    </cfRule>
  </conditionalFormatting>
  <pageMargins left="0.7" right="0.7" top="0.75" bottom="0.75" header="0.3" footer="0.3"/>
  <pageSetup scale="6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54.5546875" bestFit="1" customWidth="1"/>
    <col min="2" max="3" width="17.5546875" bestFit="1" customWidth="1"/>
    <col min="4" max="4" width="13.109375" bestFit="1" customWidth="1"/>
    <col min="6" max="6" width="14.109375" bestFit="1" customWidth="1"/>
    <col min="7" max="7" width="15.5546875" bestFit="1" customWidth="1"/>
  </cols>
  <sheetData>
    <row r="1" spans="1:8" ht="15" thickBot="1" x14ac:dyDescent="0.35">
      <c r="A1" s="17" t="s">
        <v>678</v>
      </c>
      <c r="B1" s="18" t="s">
        <v>726</v>
      </c>
      <c r="C1" s="18" t="s">
        <v>727</v>
      </c>
      <c r="D1" s="19" t="s">
        <v>728</v>
      </c>
      <c r="E1" s="16" t="s">
        <v>751</v>
      </c>
      <c r="F1" s="16" t="s">
        <v>752</v>
      </c>
    </row>
    <row r="2" spans="1:8" x14ac:dyDescent="0.3">
      <c r="A2" s="10" t="s">
        <v>750</v>
      </c>
      <c r="B2" s="11">
        <v>3031963841</v>
      </c>
      <c r="C2" s="11">
        <v>1490036876.1500001</v>
      </c>
      <c r="D2" s="12">
        <v>0.49144282527411581</v>
      </c>
      <c r="E2" s="20">
        <f t="shared" ref="E2:E22" si="0">7.5%*7</f>
        <v>0.52500000000000002</v>
      </c>
      <c r="F2" s="22">
        <f t="shared" ref="F2:F22" si="1">+D2-E2</f>
        <v>-3.3557174725884209E-2</v>
      </c>
      <c r="G2" t="s">
        <v>753</v>
      </c>
    </row>
    <row r="3" spans="1:8" x14ac:dyDescent="0.3">
      <c r="A3" s="10" t="s">
        <v>754</v>
      </c>
      <c r="B3" s="11">
        <v>3635826436</v>
      </c>
      <c r="C3" s="11">
        <v>1689816444.5699999</v>
      </c>
      <c r="D3" s="12">
        <v>0.46476818250682855</v>
      </c>
      <c r="E3" s="20">
        <f t="shared" si="0"/>
        <v>0.52500000000000002</v>
      </c>
      <c r="F3" s="22">
        <f t="shared" si="1"/>
        <v>-6.0231817493171469E-2</v>
      </c>
      <c r="G3" t="s">
        <v>753</v>
      </c>
    </row>
    <row r="4" spans="1:8" x14ac:dyDescent="0.3">
      <c r="A4" s="10" t="s">
        <v>745</v>
      </c>
      <c r="B4" s="11">
        <v>3113779167</v>
      </c>
      <c r="C4" s="11">
        <v>1440522423.5599999</v>
      </c>
      <c r="D4" s="12">
        <v>0.46262831957601058</v>
      </c>
      <c r="E4" s="20">
        <f t="shared" si="0"/>
        <v>0.52500000000000002</v>
      </c>
      <c r="F4" s="22">
        <f t="shared" si="1"/>
        <v>-6.237168042398944E-2</v>
      </c>
      <c r="G4" t="s">
        <v>753</v>
      </c>
    </row>
    <row r="5" spans="1:8" x14ac:dyDescent="0.3">
      <c r="A5" s="10" t="s">
        <v>744</v>
      </c>
      <c r="B5" s="11">
        <v>3080984340</v>
      </c>
      <c r="C5" s="11">
        <v>1408784326.77</v>
      </c>
      <c r="D5" s="12">
        <v>0.45725137530884041</v>
      </c>
      <c r="E5" s="20">
        <f t="shared" si="0"/>
        <v>0.52500000000000002</v>
      </c>
      <c r="F5" s="22">
        <f t="shared" si="1"/>
        <v>-6.7748624691159609E-2</v>
      </c>
      <c r="G5" t="s">
        <v>753</v>
      </c>
    </row>
    <row r="6" spans="1:8" x14ac:dyDescent="0.3">
      <c r="A6" s="10" t="s">
        <v>739</v>
      </c>
      <c r="B6" s="11">
        <v>323147285</v>
      </c>
      <c r="C6" s="11">
        <v>144404339.84</v>
      </c>
      <c r="D6" s="12">
        <v>0.44686849168483656</v>
      </c>
      <c r="E6" s="20">
        <f t="shared" si="0"/>
        <v>0.52500000000000002</v>
      </c>
      <c r="F6" s="22">
        <f t="shared" si="1"/>
        <v>-7.8131508315163467E-2</v>
      </c>
      <c r="G6" t="s">
        <v>753</v>
      </c>
    </row>
    <row r="7" spans="1:8" x14ac:dyDescent="0.3">
      <c r="A7" s="10" t="s">
        <v>736</v>
      </c>
      <c r="B7" s="11">
        <v>3619463091</v>
      </c>
      <c r="C7" s="11">
        <v>1613390691.21</v>
      </c>
      <c r="D7" s="12">
        <v>0.44575414934380386</v>
      </c>
      <c r="E7" s="20">
        <f t="shared" si="0"/>
        <v>0.52500000000000002</v>
      </c>
      <c r="F7" s="22">
        <f t="shared" si="1"/>
        <v>-7.924585065619616E-2</v>
      </c>
      <c r="G7" t="s">
        <v>753</v>
      </c>
    </row>
    <row r="8" spans="1:8" x14ac:dyDescent="0.3">
      <c r="A8" s="10" t="s">
        <v>755</v>
      </c>
      <c r="B8" s="11">
        <v>10033763839</v>
      </c>
      <c r="C8" s="11">
        <v>4451587403.6300001</v>
      </c>
      <c r="D8" s="12">
        <v>0.44366077127779607</v>
      </c>
      <c r="E8" s="20">
        <f t="shared" si="0"/>
        <v>0.52500000000000002</v>
      </c>
      <c r="F8" s="22">
        <f t="shared" si="1"/>
        <v>-8.1339228722203949E-2</v>
      </c>
      <c r="G8" t="s">
        <v>753</v>
      </c>
    </row>
    <row r="9" spans="1:8" x14ac:dyDescent="0.3">
      <c r="A9" s="10" t="s">
        <v>756</v>
      </c>
      <c r="B9" s="11">
        <v>3378919875</v>
      </c>
      <c r="C9" s="11">
        <v>1495226568.04</v>
      </c>
      <c r="D9" s="12">
        <v>0.44251613632596126</v>
      </c>
      <c r="E9" s="20">
        <f t="shared" si="0"/>
        <v>0.52500000000000002</v>
      </c>
      <c r="F9" s="22">
        <f t="shared" si="1"/>
        <v>-8.248386367403876E-2</v>
      </c>
      <c r="G9" t="s">
        <v>753</v>
      </c>
    </row>
    <row r="10" spans="1:8" x14ac:dyDescent="0.3">
      <c r="A10" s="10" t="s">
        <v>741</v>
      </c>
      <c r="B10" s="11">
        <v>195962331</v>
      </c>
      <c r="C10" s="11">
        <v>85703563.439999998</v>
      </c>
      <c r="D10" s="12">
        <v>0.43734713198527936</v>
      </c>
      <c r="E10" s="20">
        <f t="shared" si="0"/>
        <v>0.52500000000000002</v>
      </c>
      <c r="F10" s="22">
        <f t="shared" si="1"/>
        <v>-8.7652868014720664E-2</v>
      </c>
      <c r="G10" t="s">
        <v>753</v>
      </c>
      <c r="H10" t="s">
        <v>757</v>
      </c>
    </row>
    <row r="11" spans="1:8" hidden="1" x14ac:dyDescent="0.3">
      <c r="A11" s="10" t="s">
        <v>734</v>
      </c>
      <c r="B11" s="11">
        <v>48807045414</v>
      </c>
      <c r="C11" s="11">
        <v>20556239759.68</v>
      </c>
      <c r="D11" s="12">
        <v>0.42117361510646922</v>
      </c>
      <c r="E11" s="20">
        <f t="shared" si="0"/>
        <v>0.52500000000000002</v>
      </c>
      <c r="F11" s="21">
        <f t="shared" si="1"/>
        <v>-0.1038263848935308</v>
      </c>
      <c r="G11" t="s">
        <v>758</v>
      </c>
    </row>
    <row r="12" spans="1:8" x14ac:dyDescent="0.3">
      <c r="A12" s="10" t="s">
        <v>759</v>
      </c>
      <c r="B12" s="11">
        <v>2037574566</v>
      </c>
      <c r="C12" s="11">
        <v>831938220.63</v>
      </c>
      <c r="D12" s="12">
        <v>0.40829829470397894</v>
      </c>
      <c r="E12" s="20">
        <f t="shared" si="0"/>
        <v>0.52500000000000002</v>
      </c>
      <c r="F12" s="21">
        <f t="shared" si="1"/>
        <v>-0.11670170529602109</v>
      </c>
      <c r="G12" t="s">
        <v>758</v>
      </c>
    </row>
    <row r="13" spans="1:8" x14ac:dyDescent="0.3">
      <c r="A13" s="10" t="s">
        <v>747</v>
      </c>
      <c r="B13" s="11">
        <v>3312103187</v>
      </c>
      <c r="C13" s="11">
        <v>1332814055.1900001</v>
      </c>
      <c r="D13" s="12">
        <v>0.40240716545948607</v>
      </c>
      <c r="E13" s="20">
        <f t="shared" si="0"/>
        <v>0.52500000000000002</v>
      </c>
      <c r="F13" s="21">
        <f t="shared" si="1"/>
        <v>-0.12259283454051395</v>
      </c>
      <c r="G13" t="s">
        <v>758</v>
      </c>
    </row>
    <row r="14" spans="1:8" x14ac:dyDescent="0.3">
      <c r="A14" s="10" t="s">
        <v>737</v>
      </c>
      <c r="B14" s="11">
        <v>1894508352</v>
      </c>
      <c r="C14" s="11">
        <v>741558475.74000001</v>
      </c>
      <c r="D14" s="12">
        <v>0.39142528717656455</v>
      </c>
      <c r="E14" s="20">
        <f t="shared" si="0"/>
        <v>0.52500000000000002</v>
      </c>
      <c r="F14" s="21">
        <f t="shared" si="1"/>
        <v>-0.13357471282343547</v>
      </c>
      <c r="G14" t="s">
        <v>758</v>
      </c>
    </row>
    <row r="15" spans="1:8" x14ac:dyDescent="0.3">
      <c r="A15" s="10" t="s">
        <v>738</v>
      </c>
      <c r="B15" s="11">
        <v>567505798</v>
      </c>
      <c r="C15" s="11">
        <v>221339761.63999999</v>
      </c>
      <c r="D15" s="12">
        <v>0.39002202694676258</v>
      </c>
      <c r="E15" s="20">
        <f t="shared" si="0"/>
        <v>0.52500000000000002</v>
      </c>
      <c r="F15" s="21">
        <f t="shared" si="1"/>
        <v>-0.13497797305323744</v>
      </c>
      <c r="G15" t="s">
        <v>758</v>
      </c>
    </row>
    <row r="16" spans="1:8" x14ac:dyDescent="0.3">
      <c r="A16" s="10" t="s">
        <v>746</v>
      </c>
      <c r="B16" s="11">
        <v>3501399645</v>
      </c>
      <c r="C16" s="11">
        <v>1355495365.6600001</v>
      </c>
      <c r="D16" s="12">
        <v>0.38712957762352207</v>
      </c>
      <c r="E16" s="20">
        <f t="shared" si="0"/>
        <v>0.52500000000000002</v>
      </c>
      <c r="F16" s="21">
        <f t="shared" si="1"/>
        <v>-0.13787042237647795</v>
      </c>
      <c r="G16" t="s">
        <v>758</v>
      </c>
    </row>
    <row r="17" spans="1:8" x14ac:dyDescent="0.3">
      <c r="A17" s="10" t="s">
        <v>725</v>
      </c>
      <c r="B17" s="11">
        <v>1723675819</v>
      </c>
      <c r="C17" s="11">
        <v>654492559.66999996</v>
      </c>
      <c r="D17" s="12">
        <v>0.37970745569181763</v>
      </c>
      <c r="E17" s="20">
        <f t="shared" si="0"/>
        <v>0.52500000000000002</v>
      </c>
      <c r="F17" s="21">
        <f t="shared" si="1"/>
        <v>-0.14529254430818239</v>
      </c>
      <c r="G17" t="s">
        <v>758</v>
      </c>
    </row>
    <row r="18" spans="1:8" x14ac:dyDescent="0.3">
      <c r="A18" s="10" t="s">
        <v>760</v>
      </c>
      <c r="B18" s="11">
        <v>2132452939</v>
      </c>
      <c r="C18" s="11">
        <v>800354523.17999995</v>
      </c>
      <c r="D18" s="12">
        <v>0.37532107205860354</v>
      </c>
      <c r="E18" s="20">
        <f t="shared" si="0"/>
        <v>0.52500000000000002</v>
      </c>
      <c r="F18" s="21">
        <f t="shared" si="1"/>
        <v>-0.14967892794139648</v>
      </c>
      <c r="G18" t="s">
        <v>758</v>
      </c>
    </row>
    <row r="19" spans="1:8" x14ac:dyDescent="0.3">
      <c r="A19" s="10" t="s">
        <v>742</v>
      </c>
      <c r="B19" s="11">
        <v>135351146</v>
      </c>
      <c r="C19" s="11">
        <v>48726440.219999999</v>
      </c>
      <c r="D19" s="12">
        <v>0.36000020435733882</v>
      </c>
      <c r="E19" s="20">
        <f t="shared" si="0"/>
        <v>0.52500000000000002</v>
      </c>
      <c r="F19" s="21">
        <f t="shared" si="1"/>
        <v>-0.16499979564266121</v>
      </c>
      <c r="G19" t="s">
        <v>758</v>
      </c>
    </row>
    <row r="20" spans="1:8" x14ac:dyDescent="0.3">
      <c r="A20" s="10" t="s">
        <v>740</v>
      </c>
      <c r="B20" s="11">
        <v>355711642</v>
      </c>
      <c r="C20" s="11">
        <v>124799075.97</v>
      </c>
      <c r="D20" s="12">
        <v>0.35084338333239035</v>
      </c>
      <c r="E20" s="20">
        <f t="shared" si="0"/>
        <v>0.52500000000000002</v>
      </c>
      <c r="F20" s="21">
        <f t="shared" si="1"/>
        <v>-0.17415661666760968</v>
      </c>
      <c r="G20" t="s">
        <v>758</v>
      </c>
      <c r="H20" t="s">
        <v>757</v>
      </c>
    </row>
    <row r="21" spans="1:8" x14ac:dyDescent="0.3">
      <c r="A21" s="10" t="s">
        <v>748</v>
      </c>
      <c r="B21" s="11">
        <v>1171626652</v>
      </c>
      <c r="C21" s="11">
        <v>349037026.88</v>
      </c>
      <c r="D21" s="12">
        <v>0.29790806336146747</v>
      </c>
      <c r="E21" s="20">
        <f t="shared" si="0"/>
        <v>0.52500000000000002</v>
      </c>
      <c r="F21" s="23">
        <f t="shared" si="1"/>
        <v>-0.22709193663853255</v>
      </c>
      <c r="G21" t="s">
        <v>761</v>
      </c>
    </row>
    <row r="22" spans="1:8" x14ac:dyDescent="0.3">
      <c r="A22" s="13" t="s">
        <v>749</v>
      </c>
      <c r="B22" s="14">
        <v>1561325463</v>
      </c>
      <c r="C22" s="14">
        <v>276211617.69</v>
      </c>
      <c r="D22" s="15">
        <v>0.17690841803045648</v>
      </c>
      <c r="E22" s="20">
        <f t="shared" si="0"/>
        <v>0.52500000000000002</v>
      </c>
      <c r="F22" s="23">
        <f t="shared" si="1"/>
        <v>-0.34809158196954354</v>
      </c>
      <c r="G22" t="s">
        <v>761</v>
      </c>
      <c r="H22" t="s">
        <v>762</v>
      </c>
    </row>
  </sheetData>
  <autoFilter ref="A1:F22" xr:uid="{00000000-0009-0000-0000-000003000000}">
    <sortState xmlns:xlrd2="http://schemas.microsoft.com/office/spreadsheetml/2017/richdata2" ref="A2:F22">
      <sortCondition descending="1" ref="F1:F22"/>
    </sortState>
  </autoFilter>
  <conditionalFormatting sqref="D2:D22">
    <cfRule type="cellIs" dxfId="8" priority="1" operator="between">
      <formula>0.4</formula>
      <formula>0.3</formula>
    </cfRule>
    <cfRule type="cellIs" dxfId="7" priority="2" operator="lessThan">
      <formula>0.3</formula>
    </cfRule>
    <cfRule type="cellIs" dxfId="6" priority="3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213 MCJ</vt:lpstr>
      <vt:lpstr>POR PROGRAMA</vt:lpstr>
      <vt:lpstr>Hoja2</vt:lpstr>
      <vt:lpstr>RESUMEN 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Hernández</dc:creator>
  <cp:keywords/>
  <dc:description/>
  <cp:lastModifiedBy>Marilyn Cárdenas Mora</cp:lastModifiedBy>
  <cp:revision/>
  <dcterms:created xsi:type="dcterms:W3CDTF">2023-04-18T01:36:13Z</dcterms:created>
  <dcterms:modified xsi:type="dcterms:W3CDTF">2026-01-14T17:22:35Z</dcterms:modified>
  <cp:category/>
  <cp:contentStatus/>
</cp:coreProperties>
</file>