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mcardenas_mcj_go_cr/Documents/2. FINANCIERO/3. EJECUCIÓN PRESUP/2025/3. LIQUIDACIÓN MENSUAL/9. SETIEMBRE/"/>
    </mc:Choice>
  </mc:AlternateContent>
  <xr:revisionPtr revIDLastSave="234" documentId="8_{339E6556-F862-431F-9A60-2500239BF0A6}" xr6:coauthVersionLast="47" xr6:coauthVersionMax="47" xr10:uidLastSave="{5483E2B4-BBB8-445D-BF8C-22FF5A8129DA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-24120" yWindow="-990" windowWidth="24240" windowHeight="13020" activeTab="3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PROGRAMA'!$A$5:$P$1836</definedName>
  </definedNames>
  <calcPr calcId="191028"/>
  <pivotCaches>
    <pivotCache cacheId="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/>
  <c r="J6" i="2"/>
  <c r="K6" i="2"/>
  <c r="L6" i="2"/>
  <c r="M6" i="2"/>
  <c r="N6" i="2"/>
  <c r="O6" i="2"/>
  <c r="G6" i="2"/>
  <c r="P1826" i="2"/>
  <c r="P1827" i="2"/>
  <c r="P1828" i="2"/>
  <c r="P1829" i="2"/>
  <c r="P1830" i="2"/>
  <c r="P1831" i="2"/>
  <c r="P1832" i="2"/>
  <c r="P1833" i="2"/>
  <c r="P1834" i="2"/>
  <c r="P1835" i="2"/>
  <c r="P1836" i="2"/>
  <c r="K10" i="4"/>
  <c r="L10" i="4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C117" i="2"/>
  <c r="P117" i="2"/>
  <c r="P1820" i="2"/>
  <c r="P1821" i="2"/>
  <c r="P1822" i="2"/>
  <c r="P1823" i="2"/>
  <c r="P1824" i="2"/>
  <c r="P1825" i="2"/>
  <c r="D6" i="1"/>
  <c r="E6" i="1"/>
  <c r="F6" i="1"/>
  <c r="G6" i="1"/>
  <c r="C6" i="1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<sst xmlns="http://schemas.openxmlformats.org/spreadsheetml/2006/main" count="10108" uniqueCount="777">
  <si>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</si>
  <si>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</si>
  <si>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</si>
  <si>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</si>
  <si>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</si>
  <si>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</si>
  <si>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</si>
  <si>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</si>
  <si>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</si>
  <si>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</si>
  <si>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</si>
  <si>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</si>
  <si>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</si>
  <si>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</si>
  <si>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</si>
  <si>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</si>
  <si>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</si>
  <si>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</si>
  <si>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</si>
  <si>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</si>
  <si>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</si>
  <si>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</si>
  <si>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</si>
  <si>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</si>
  <si>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</si>
  <si>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</si>
  <si>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</si>
  <si>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</si>
  <si>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</si>
  <si>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</si>
  <si>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</si>
  <si>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</si>
  <si>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</si>
  <si>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</si>
  <si>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</si>
  <si>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</si>
  <si>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</si>
  <si>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</si>
  <si>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</si>
  <si>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</si>
  <si>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</si>
  <si>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</si>
  <si>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</si>
  <si>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</si>
  <si>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</si>
  <si>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</si>
  <si>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</si>
  <si>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</si>
  <si>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</si>
  <si>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</si>
  <si>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</si>
  <si>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</si>
  <si>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</si>
  <si>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</si>
  <si>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</si>
  <si>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</si>
  <si>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</si>
  <si>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</si>
  <si>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</si>
  <si>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</si>
  <si>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</si>
  <si>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</si>
  <si>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</si>
  <si>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</si>
  <si>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</si>
  <si>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</si>
  <si>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</si>
  <si>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</si>
  <si>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</si>
  <si>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</si>
  <si>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</si>
  <si>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</si>
  <si>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</si>
  <si>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</si>
  <si>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</si>
  <si>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</si>
  <si>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</si>
  <si>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</si>
  <si>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</si>
  <si>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</si>
  <si>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</si>
  <si>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</si>
  <si>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</si>
  <si>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</si>
  <si>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</si>
  <si>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</si>
  <si>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</si>
  <si>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</si>
  <si>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</si>
  <si>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</si>
  <si>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</si>
  <si>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</si>
  <si>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</si>
  <si>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</si>
  <si>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</si>
  <si>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</si>
  <si>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</si>
  <si>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</si>
  <si>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</si>
  <si>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</si>
  <si>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</si>
  <si>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</si>
  <si>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</si>
  <si>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</si>
  <si>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</si>
  <si>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</si>
  <si>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</si>
  <si>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</si>
  <si>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</si>
  <si>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</si>
  <si>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</si>
  <si>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</si>
  <si>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</si>
  <si>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</si>
  <si>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</si>
  <si>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</si>
  <si>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</si>
  <si>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</si>
  <si>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</si>
  <si>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</si>
  <si>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</si>
  <si>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</si>
  <si>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</si>
  <si>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</si>
  <si>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</si>
  <si>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</si>
  <si>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</si>
  <si>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</si>
  <si>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</si>
  <si>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</si>
  <si>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</si>
  <si>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</si>
  <si>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</si>
  <si>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</si>
  <si>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</si>
  <si>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</si>
  <si>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</si>
  <si>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</si>
  <si>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</si>
  <si>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</si>
  <si>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</si>
  <si>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</si>
  <si>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</si>
  <si>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</si>
  <si>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</si>
  <si>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</si>
  <si>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</si>
  <si>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</si>
  <si>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</si>
  <si>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</si>
  <si>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</si>
  <si>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</si>
  <si>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</si>
  <si>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</si>
  <si>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</si>
  <si>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</si>
  <si>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</si>
  <si>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</si>
  <si>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</si>
  <si>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</si>
  <si>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</si>
  <si>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</si>
  <si>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</si>
  <si>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</si>
  <si>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</si>
  <si>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</si>
  <si>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</si>
  <si>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</si>
  <si>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</si>
  <si>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</si>
  <si>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</si>
  <si>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</si>
  <si>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</si>
  <si>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</si>
  <si>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</si>
  <si>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</si>
  <si>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</si>
  <si>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</si>
  <si>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</si>
  <si>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</si>
  <si>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</si>
  <si>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</si>
  <si>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</si>
  <si>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</si>
  <si>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</si>
  <si>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</si>
  <si>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</si>
  <si>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</si>
  <si>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</si>
  <si>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</si>
  <si>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</si>
  <si>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</si>
  <si>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</si>
  <si>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</si>
  <si>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</si>
  <si>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</si>
  <si>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</si>
  <si>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</si>
  <si>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</si>
  <si>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</si>
  <si>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</si>
  <si>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</si>
  <si>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</si>
  <si>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</si>
  <si>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</si>
  <si>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</si>
  <si>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</si>
  <si>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</si>
  <si>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</si>
  <si>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</si>
  <si>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</si>
  <si>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</si>
  <si>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</si>
  <si>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</si>
  <si>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</si>
  <si>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</si>
  <si>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</si>
  <si>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</si>
  <si>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</si>
  <si>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</si>
  <si>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</si>
  <si>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</si>
  <si>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</si>
  <si>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</si>
  <si>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</si>
  <si>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</si>
  <si>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</si>
  <si>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</si>
  <si>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</si>
  <si>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</si>
  <si>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</si>
  <si>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</si>
  <si>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</si>
  <si>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</si>
  <si>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</si>
  <si>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</si>
  <si>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</si>
  <si>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</si>
  <si>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</si>
  <si>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</si>
  <si>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</si>
  <si>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</si>
  <si>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</si>
  <si>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</si>
  <si>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</si>
  <si>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</si>
  <si>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</si>
  <si>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</si>
  <si>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</si>
  <si>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</si>
  <si>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</si>
  <si>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</si>
  <si>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</si>
  <si>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</si>
  <si>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</si>
  <si>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</si>
  <si>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</si>
  <si>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</si>
  <si>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</si>
  <si>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</si>
  <si>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</si>
  <si>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</si>
  <si>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</si>
  <si>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</si>
  <si>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</si>
  <si>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</si>
  <si>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</si>
  <si>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</si>
  <si>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</si>
  <si>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</si>
  <si>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</si>
  <si>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</si>
  <si>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</si>
  <si>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</si>
  <si>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</si>
  <si>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</si>
  <si>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</si>
  <si>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</si>
  <si>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</si>
  <si>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</si>
  <si>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</si>
  <si>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</si>
  <si>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</si>
  <si>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</si>
  <si>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</si>
  <si>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</si>
  <si>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</si>
  <si>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</si>
  <si>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</si>
  <si>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</si>
  <si>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</si>
  <si>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</si>
  <si>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</si>
  <si>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</si>
  <si>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</si>
  <si>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</si>
  <si>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</si>
  <si>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</si>
  <si>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</si>
  <si>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</si>
  <si>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</si>
  <si>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</si>
  <si>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</si>
  <si>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</si>
  <si>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</si>
  <si>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</si>
  <si>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</si>
  <si>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</si>
  <si>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</si>
  <si>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</si>
  <si>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</si>
  <si>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</si>
  <si>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</si>
  <si>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</si>
  <si>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</si>
  <si>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</si>
  <si>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</si>
  <si>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</si>
  <si>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</si>
  <si>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</si>
  <si>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</si>
  <si>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</si>
  <si>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</si>
  <si>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</si>
  <si>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</si>
  <si>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</si>
  <si>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</si>
  <si>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</si>
  <si>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</si>
  <si>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</si>
  <si>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</si>
  <si>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</si>
  <si>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</si>
  <si>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</si>
  <si>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</si>
  <si>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</si>
  <si>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</si>
  <si>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</si>
  <si>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</si>
  <si>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</si>
  <si>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</si>
  <si>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</si>
  <si>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</si>
  <si>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</si>
  <si>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</si>
  <si>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</si>
  <si>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</si>
  <si>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</si>
  <si>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</si>
  <si>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</si>
  <si>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</si>
  <si>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</si>
  <si>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</si>
  <si>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</si>
  <si>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</si>
  <si>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</si>
  <si>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</si>
  <si>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</si>
  <si>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</si>
  <si>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</si>
  <si>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</si>
  <si>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</si>
  <si>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</si>
  <si>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</si>
  <si>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</si>
  <si>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</si>
  <si>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</si>
  <si>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</si>
  <si>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</si>
  <si>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</si>
  <si>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</si>
  <si>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</si>
  <si>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</si>
  <si>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</si>
  <si>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</si>
  <si>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</si>
  <si>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</si>
  <si>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</si>
  <si>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</si>
  <si>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</si>
  <si>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</si>
  <si>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</si>
  <si>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</si>
  <si>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</si>
  <si>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</si>
  <si>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</si>
  <si>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</si>
  <si>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</si>
  <si>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</si>
  <si>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</si>
  <si>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</si>
  <si>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</si>
  <si>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</si>
  <si>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</si>
  <si>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</si>
  <si>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</si>
  <si>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</si>
  <si>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</si>
  <si>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</si>
  <si>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</si>
  <si>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</si>
  <si>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</si>
  <si>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</si>
  <si>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</si>
  <si>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</si>
  <si>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</si>
  <si>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</si>
  <si>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</si>
  <si>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</si>
  <si>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</si>
  <si>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</si>
  <si>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</si>
  <si>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</si>
  <si>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</si>
  <si>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</si>
  <si>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</si>
  <si>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</si>
  <si>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</si>
  <si>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</si>
  <si>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</si>
  <si>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</si>
  <si>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</si>
  <si>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</si>
  <si>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</si>
  <si>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</si>
  <si>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</si>
  <si>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</si>
  <si>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</si>
  <si>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</si>
  <si>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</si>
  <si>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</si>
  <si>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</si>
  <si>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</si>
  <si>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</si>
  <si>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</si>
  <si>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</si>
  <si>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</si>
  <si>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</si>
  <si>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</si>
  <si>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</si>
  <si>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</si>
  <si>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</si>
  <si>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</si>
  <si>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</si>
  <si>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</si>
  <si>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</si>
  <si>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</si>
  <si>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</si>
  <si>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</si>
  <si>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</si>
  <si>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</si>
  <si>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</si>
  <si>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</si>
  <si>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</si>
  <si>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</si>
  <si>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</si>
  <si>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</si>
  <si>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</si>
  <si>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</si>
  <si>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</si>
  <si>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</si>
  <si>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</si>
  <si>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</si>
  <si>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</si>
  <si>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</si>
  <si>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</si>
  <si>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</si>
  <si>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</si>
  <si>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</si>
  <si>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</si>
  <si>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</si>
  <si>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</si>
  <si>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</si>
  <si>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</si>
  <si>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</si>
  <si>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</si>
  <si>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</si>
  <si>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</si>
  <si>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</si>
  <si>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</si>
  <si>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</si>
  <si>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</si>
  <si>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</si>
  <si>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</si>
  <si>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</si>
  <si>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</si>
  <si>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</si>
  <si>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</si>
  <si>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</si>
  <si>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</si>
  <si>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</si>
  <si>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</si>
  <si>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</si>
  <si>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</si>
  <si>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</si>
  <si>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</si>
  <si>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</si>
  <si>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</si>
  <si>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</si>
  <si>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</si>
  <si>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</si>
  <si>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</si>
  <si>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</si>
  <si>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</si>
  <si>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</si>
  <si>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</si>
  <si>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</si>
  <si>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</si>
  <si>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</si>
  <si>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</si>
  <si>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</si>
  <si>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</si>
  <si>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</si>
  <si>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</si>
  <si>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</si>
  <si>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</si>
  <si>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</si>
  <si>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</si>
  <si>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</si>
  <si>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</si>
  <si>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</si>
  <si>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</si>
  <si>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</si>
  <si>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</si>
  <si>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</si>
  <si>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</si>
  <si>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</si>
  <si>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</si>
  <si>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</si>
  <si>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</si>
  <si>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</si>
  <si>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</si>
  <si>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</si>
  <si>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</si>
  <si>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</si>
  <si>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</si>
  <si>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</si>
  <si>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</si>
  <si>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</si>
  <si>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</si>
  <si>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</si>
  <si>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</si>
  <si>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</si>
  <si>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</si>
  <si>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</si>
  <si>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</si>
  <si>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</si>
  <si>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</si>
  <si>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</si>
  <si>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</si>
  <si>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</si>
  <si>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</si>
  <si>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</si>
  <si>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</si>
  <si>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</si>
  <si>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</si>
  <si>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</si>
  <si>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</si>
  <si>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</si>
  <si>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</si>
  <si>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</si>
  <si>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</si>
  <si>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</si>
  <si>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</si>
  <si>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</si>
  <si>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</si>
  <si>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</si>
  <si>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</si>
  <si>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</si>
  <si>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</si>
  <si>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</si>
  <si>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</si>
  <si>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</si>
  <si>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</si>
  <si>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</si>
  <si>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</si>
  <si>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</si>
  <si>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</si>
  <si>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</si>
  <si>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</si>
  <si>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</si>
  <si>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</si>
  <si>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</si>
  <si>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</si>
  <si>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</si>
  <si>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</si>
  <si>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</si>
  <si>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</si>
  <si>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</si>
  <si>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</si>
  <si>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</si>
  <si>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</si>
  <si>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</si>
  <si>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</si>
  <si>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</si>
  <si>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</si>
  <si>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</si>
  <si>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</si>
  <si>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</si>
  <si>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</si>
  <si>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</si>
  <si>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</si>
  <si>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</si>
  <si>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</si>
  <si>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</si>
  <si>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</si>
  <si>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</si>
  <si>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</si>
  <si>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</si>
  <si>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</si>
  <si>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</si>
  <si>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</si>
  <si>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</si>
  <si>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</si>
  <si>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</si>
  <si>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</si>
  <si>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</si>
  <si>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</si>
  <si>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</si>
  <si>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</si>
  <si>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</si>
  <si>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</si>
  <si>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</si>
  <si>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</si>
  <si>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</si>
  <si>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</si>
  <si>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</si>
  <si>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</si>
  <si>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</si>
  <si>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</si>
  <si>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</si>
  <si>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</si>
  <si>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</si>
  <si>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</si>
  <si>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</si>
  <si>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</si>
  <si>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</si>
  <si>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</si>
  <si>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</si>
  <si>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</si>
  <si>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</si>
  <si>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</si>
  <si>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</si>
  <si>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</si>
  <si>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</si>
  <si>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</si>
  <si>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</si>
  <si>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</si>
  <si>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</si>
  <si>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</si>
  <si>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</si>
  <si>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</si>
  <si>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</si>
  <si>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</si>
  <si>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</si>
  <si>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</si>
  <si>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</si>
  <si>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</si>
  <si>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</si>
  <si>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</si>
  <si>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</si>
  <si>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</si>
  <si>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</si>
  <si>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</si>
  <si>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</si>
  <si>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</si>
  <si>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</si>
  <si>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</si>
  <si>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</si>
  <si>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</si>
  <si>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</si>
  <si>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</si>
  <si>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</si>
  <si>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</si>
  <si>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</si>
  <si>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</si>
  <si>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</si>
  <si>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</si>
  <si>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</si>
  <si>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</si>
  <si>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</si>
  <si>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</si>
  <si>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</si>
  <si>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</si>
  <si>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</si>
  <si>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Ministerio de Cultura Juvent. y Deportes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</si>
  <si>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</si>
  <si>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</si>
  <si>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</si>
  <si>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</si>
  <si>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</si>
  <si>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</si>
  <si>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</si>
  <si>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</si>
  <si>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</si>
  <si>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</si>
  <si>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</si>
  <si>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</si>
  <si>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</si>
  <si>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</si>
  <si>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</si>
  <si>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</si>
  <si>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</si>
  <si>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</si>
  <si>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</si>
  <si>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</si>
  <si>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</si>
  <si>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</si>
  <si>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</si>
  <si>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</si>
  <si>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</si>
  <si>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</si>
  <si>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</si>
  <si>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</si>
  <si>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</si>
  <si>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</si>
  <si>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</si>
  <si>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</si>
  <si>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</si>
  <si>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</si>
  <si>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</si>
  <si>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</si>
  <si>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</si>
  <si>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</si>
  <si>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</si>
  <si>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</si>
  <si>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</si>
  <si>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</si>
  <si>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</si>
  <si>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</si>
  <si>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</si>
  <si>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</si>
  <si>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</si>
  <si>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</si>
  <si>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</si>
  <si>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</si>
  <si>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</si>
  <si>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</si>
  <si>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</si>
  <si>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</si>
  <si>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</si>
  <si>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</si>
  <si>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</si>
  <si>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</si>
  <si>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</si>
  <si>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</si>
  <si>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</si>
  <si>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</si>
  <si>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</si>
  <si>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</si>
  <si>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</si>
  <si>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</si>
  <si>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</si>
  <si>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</si>
  <si>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</si>
  <si>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</si>
  <si>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</si>
  <si>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</si>
  <si>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</si>
  <si>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</si>
  <si>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</si>
  <si>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</si>
  <si>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</si>
  <si>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</si>
  <si>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DIF %</t>
  </si>
  <si>
    <t>CENTRO INVEST. Y CONSERVACIÓN PATRIMONIO</t>
  </si>
  <si>
    <t>SISTEMA NACIONAL DE BIBLIOTECAS</t>
  </si>
  <si>
    <t>PROMOCIÓN DE LAS ARTES</t>
  </si>
  <si>
    <t>CENTRO COSTAR. DE CINE Y AUDIOVISUAL</t>
  </si>
  <si>
    <t>21375500 SISTEMA NACIONAL DE BIBLIOTECAS</t>
  </si>
  <si>
    <t>21375805 CENTRO COSTAR. DE CINE Y AUDIOVISUAL</t>
  </si>
  <si>
    <t>21375800 PROMOCIÓN DE LAS ARTES</t>
  </si>
  <si>
    <t>Liquidación al 30 de setiembre de 2025</t>
  </si>
  <si>
    <t>LIQUIDACIÓN GENERAL PROGRAMAS Y SUBPROGRAMAS SETIEMBRE 2025</t>
  </si>
  <si>
    <t>SETIEMBRE 2025</t>
  </si>
  <si>
    <t>E-60602</t>
  </si>
  <si>
    <t>REINTEGROS O DEVOLUCIONES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</si>
</sst>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26" fillId="9" borderId="0" xfId="0" applyFont="1" applyFill="1"/>
    <xf numFmtId="165" fontId="26" fillId="9" borderId="0" xfId="0" applyNumberFormat="1" applyFont="1" applyFill="1"/>
    <xf numFmtId="10" fontId="26" fillId="9" borderId="0" xfId="0" applyNumberFormat="1" applyFont="1" applyFill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>
      <alignment horizontal="right" vertical="center"/>
    </xf>
    <xf numFmtId="0" fontId="27" fillId="14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24" fillId="12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25" fillId="0" borderId="14" xfId="0" applyFont="1" applyBorder="1" applyAlignment="1">
      <alignment vertical="top"/>
    </xf>
    <xf numFmtId="0" fontId="24" fillId="10" borderId="14" xfId="0" applyFont="1" applyFill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4" xfId="0" applyFont="1" applyBorder="1"/>
    <xf numFmtId="10" fontId="7" fillId="3" borderId="10" xfId="2" applyNumberFormat="1" applyFont="1" applyFill="1" applyBorder="1"/>
    <xf numFmtId="10" fontId="7" fillId="12" borderId="10" xfId="2" applyNumberFormat="1" applyFont="1" applyFill="1" applyBorder="1"/>
    <xf numFmtId="10" fontId="7" fillId="10" borderId="1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10" fontId="10" fillId="0" borderId="0" xfId="0" applyNumberFormat="1" applyFont="1" applyFill="1"/>
    <xf numFmtId="165" fontId="0" fillId="0" borderId="0" xfId="0" applyNumberFormat="1" applyFill="1"/>
    <xf numFmtId="0" fontId="0" fillId="0" borderId="0" xfId="0" applyFill="1"/>
    <xf numFmtId="0" fontId="24" fillId="9" borderId="14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4" fontId="10" fillId="9" borderId="1" xfId="0" applyNumberFormat="1" applyFont="1" applyFill="1" applyBorder="1" applyAlignment="1">
      <alignment horizontal="right" vertical="top"/>
    </xf>
    <xf numFmtId="0" fontId="9" fillId="9" borderId="14" xfId="0" applyFont="1" applyFill="1" applyBorder="1" applyAlignment="1">
      <alignment vertical="top"/>
    </xf>
    <xf numFmtId="0" fontId="19" fillId="8" borderId="11" xfId="0" applyFont="1" applyFill="1" applyBorder="1" applyAlignment="1">
      <alignment horizontal="left" vertical="top"/>
    </xf>
    <xf numFmtId="0" fontId="19" fillId="8" borderId="11" xfId="0" applyFont="1" applyFill="1" applyBorder="1" applyAlignment="1">
      <alignment vertical="top"/>
    </xf>
    <xf numFmtId="0" fontId="19" fillId="8" borderId="11" xfId="0" applyFont="1" applyFill="1" applyBorder="1" applyAlignment="1">
      <alignment horizontal="center" vertical="top"/>
    </xf>
    <xf numFmtId="164" fontId="19" fillId="8" borderId="11" xfId="1" applyFont="1" applyFill="1" applyBorder="1" applyAlignment="1">
      <alignment vertical="top"/>
    </xf>
    <xf numFmtId="10" fontId="5" fillId="8" borderId="11" xfId="2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vertical="top"/>
    </xf>
    <xf numFmtId="10" fontId="7" fillId="3" borderId="9" xfId="2" applyNumberFormat="1" applyFont="1" applyFill="1" applyBorder="1"/>
    <xf numFmtId="0" fontId="6" fillId="0" borderId="15" xfId="0" applyFont="1" applyBorder="1" applyAlignment="1">
      <alignment vertical="top"/>
    </xf>
    <xf numFmtId="0" fontId="9" fillId="3" borderId="13" xfId="0" applyFont="1" applyFill="1" applyBorder="1" applyAlignment="1">
      <alignment vertical="top"/>
    </xf>
    <xf numFmtId="10" fontId="7" fillId="12" borderId="16" xfId="2" applyNumberFormat="1" applyFont="1" applyFill="1" applyBorder="1"/>
    <xf numFmtId="0" fontId="25" fillId="0" borderId="13" xfId="0" applyFont="1" applyBorder="1" applyAlignment="1">
      <alignment vertical="top"/>
    </xf>
    <xf numFmtId="10" fontId="7" fillId="3" borderId="16" xfId="2" applyNumberFormat="1" applyFont="1" applyFill="1" applyBorder="1"/>
    <xf numFmtId="0" fontId="6" fillId="0" borderId="13" xfId="0" applyFont="1" applyBorder="1" applyAlignment="1">
      <alignment vertical="top"/>
    </xf>
    <xf numFmtId="10" fontId="7" fillId="9" borderId="10" xfId="2" applyNumberFormat="1" applyFont="1" applyFill="1" applyBorder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111"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7"/>
      </font>
    </dxf>
    <dxf>
      <font>
        <color theme="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sz val="12"/>
      </font>
    </dxf>
    <dxf>
      <font>
        <sz val="1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7"/>
      </font>
    </dxf>
    <dxf>
      <font>
        <color theme="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594253</xdr:colOff>
      <xdr:row>3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1197187</xdr:colOff>
      <xdr:row>3</xdr:row>
      <xdr:rowOff>211455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1085639</xdr:colOff>
      <xdr:row>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5936.58847476852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8">
        <s v="213 Ministerio de Cultura Juvent. y Deportes"/>
        <s v="21374900 ACTIVIDADES CENTRALES"/>
        <s v="21375101 CENTRO INVEST. Y CONSERVACIÓN PATRIMONIO"/>
        <s v="21375102 MUSEO NACIONAL DE COSTA RICA"/>
        <s v="21375103 MUSEO DE ARTE COSTARRICENSE"/>
        <s v="21375104 MUSEO HISTORICO CULTURAL JUAN SANTAMAR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500 SISTEMA NACIONAL DE BIBLIOTECAS"/>
        <s v="21375800 PROMOCIÓN DE LAS ARTES"/>
        <s v="21375801 CENTRO NACIONAL DE LA MÚSICA"/>
        <s v="21375802 SISTEMA NACIONAL DE EDUCACIÓN MUSICAL"/>
        <s v="21375803 TEATRO NACIONAL"/>
        <s v="21375804 TEATRO POPULAR MELICO SALAZAR"/>
        <s v="21375805 CENTRO COSTAR. DE CINE Y AUDIOVISUAL"/>
        <s v="21375806 CENTRO DE PRODUCCÓN ARTÍSTICA Y CULTURAL"/>
        <s v="21375900 DIRECCIÓN GENERAL DE ARCHIVO NACIONAL"/>
        <s v="21376000 CONSEJO NAC.POLÍTICA PÚBLICA PERSONA JOV"/>
        <s v="21375101 DIRECCIÓN DE PATRIMONIO" u="1"/>
        <s v="21375800 DIRECCIÓN DE BANDAS" u="1"/>
        <s v="21375101 DIRECCIÓN DE PATRIMONIO CULTURAL" u="1"/>
        <s v="21375101 Dirección de Patrimonio Cultural " u="1"/>
        <s v="21375300 Gestión y Desarrollo Cultural" u="1"/>
        <s v="21375500 SIST. NAC. DE BIBLIOTECAS" u="1"/>
        <s v="21375500 Información y Comunicación" u="1"/>
        <s v="21375800 Desarrollo Artístico y Extensión Musical" u="1"/>
        <s v="21375802 SIST. NAC. DE EDUCACIÓN MUSICAL" u="1"/>
        <s v="21375805 CENTRO COSTAR. PRODUCCIÓN CINEMATOGRÁFIC" u="1"/>
        <s v="21376000 CONSEJO NAC. PERSONA JOV" u="1"/>
        <s v="21375105 MUSEO DR. RAFAEL A. CALDERON GUARDIA" u="1"/>
        <s v="21375500 SIST. NAC. DE BIBILIOTECAS" u="1"/>
        <s v="21376000 CONSEJO NAC.DE LA PERSONA JOVEN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90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2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3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806"/>
        <s v="E-20102"/>
        <s v="E-20301"/>
        <s v="E-29904"/>
        <s v="E-29999"/>
        <s v="E-50102"/>
        <s v="E6010320075101"/>
        <s v="E6010320275101"/>
        <s v="E6040431675101"/>
        <s v="E6040436275101"/>
        <s v="E6070122575101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-60602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 u="1"/>
        <s v="E6010443876000" u="1"/>
        <s v="E6010443976000" u="1"/>
        <s v="E6010444076000" u="1"/>
        <s v="E6010444176000" u="1"/>
        <s v="E6010444276000" u="1"/>
        <s v="E6010444376000" u="1"/>
        <s v="E6010444476000" u="1"/>
        <s v="E6010444576000" u="1"/>
        <s v="E6010444676000" u="1"/>
        <s v="E6010444776000" u="1"/>
        <s v="E6010444876000" u="1"/>
        <s v="E6010444976000" u="1"/>
        <s v="E6010445076000" u="1"/>
        <s v="E6010445176000" u="1"/>
        <s v="E6010445276000" u="1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uestaria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9201918224.800003"/>
    </cacheField>
    <cacheField name="Cuota Liberación" numFmtId="0">
      <sharedItems containsSemiMixedTypes="0" containsString="0" containsNumber="1" minValue="0" maxValue="44046820389.710007"/>
    </cacheField>
    <cacheField name="Solicitado" numFmtId="0">
      <sharedItems containsSemiMixedTypes="0" containsString="0" containsNumber="1" minValue="0" maxValue="25658994.420000002"/>
    </cacheField>
    <cacheField name="Comprometido" numFmtId="0">
      <sharedItems containsSemiMixedTypes="0" containsString="0" containsNumber="1" minValue="0" maxValue="1658538254.3100002"/>
    </cacheField>
    <cacheField name="Recepción Mercancía" numFmtId="0">
      <sharedItems containsSemiMixedTypes="0" containsString="0" containsNumber="1" minValue="0" maxValue="125093598.8"/>
    </cacheField>
    <cacheField name="Devengado" numFmtId="0">
      <sharedItems containsSemiMixedTypes="0" containsString="0" containsNumber="1" minValue="0" maxValue="29672130214.760002"/>
    </cacheField>
    <cacheField name="Pagado" numFmtId="0">
      <sharedItems containsSemiMixedTypes="0" containsString="0" containsNumber="1" minValue="0" maxValue="29106412875.120003"/>
    </cacheField>
    <cacheField name="Disponible Presupuesto" numFmtId="0">
      <sharedItems containsSemiMixedTypes="0" containsString="0" containsNumber="1" minValue="0" maxValue="17720497162.510002"/>
    </cacheField>
    <cacheField name="% Ejecución" numFmtId="10">
      <sharedItems containsSemiMixedTypes="0" containsString="0" containsNumber="1" minValue="0" maxValue="1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. y Deportes"/>
    <x v="0"/>
    <s v="001"/>
    <x v="0"/>
    <s v=""/>
    <n v="49205644842"/>
    <n v="49201918224.800003"/>
    <n v="44046820389.710007"/>
    <n v="25658994.420000002"/>
    <n v="1658538254.3100002"/>
    <n v="125093598.8"/>
    <n v="29672130214.760002"/>
    <n v="29106412875.120003"/>
    <n v="17720497162.510002"/>
    <n v="0.60306856491224969"/>
  </r>
  <r>
    <s v="21374900"/>
    <s v="ACTIVIDADES CENTRALES"/>
    <x v="1"/>
    <s v="001"/>
    <x v="0"/>
    <s v=""/>
    <n v="9499120103"/>
    <n v="9360950119"/>
    <n v="7860884035.0600004"/>
    <n v="10295212.42"/>
    <n v="547855352.71000004"/>
    <n v="29475768.309999999"/>
    <n v="5651638105.8999996"/>
    <n v="5551482751.0500002"/>
    <n v="3121685679.6599998"/>
    <n v="0.60374620461109196"/>
  </r>
  <r>
    <s v="21374900"/>
    <s v="ACTIVIDADES CENTRALES"/>
    <x v="1"/>
    <s v="001"/>
    <x v="1"/>
    <s v="REMUNERACIONES"/>
    <n v="3521041243"/>
    <n v="3443041243"/>
    <n v="3377170173.5"/>
    <n v="0"/>
    <n v="72840642.170000002"/>
    <n v="0"/>
    <n v="2269202377.9000001"/>
    <n v="2269202377.9000001"/>
    <n v="1100998222.9300001"/>
    <n v="0.65906918266328773"/>
  </r>
  <r>
    <s v="21374900"/>
    <s v="ACTIVIDADES CENTRALES"/>
    <x v="1"/>
    <s v="001"/>
    <x v="2"/>
    <s v="REMUNERACIONES BASICAS"/>
    <n v="1590513028"/>
    <n v="1618513028"/>
    <n v="1567051255.5"/>
    <n v="0"/>
    <n v="0"/>
    <n v="0"/>
    <n v="1134805993.3299999"/>
    <n v="1134805993.3299999"/>
    <n v="483707034.67000002"/>
    <n v="0.7011410929032077"/>
  </r>
  <r>
    <s v="21374900"/>
    <s v="ACTIVIDADES CENTRALES"/>
    <x v="1"/>
    <s v="001"/>
    <x v="3"/>
    <s v="SUELDOS PARA CARGOS FIJOS"/>
    <n v="1580513028"/>
    <n v="1608513028"/>
    <n v="1557051255.5"/>
    <n v="0"/>
    <n v="0"/>
    <n v="0"/>
    <n v="1129999543.3299999"/>
    <n v="1129999543.3299999"/>
    <n v="478513484.67000002"/>
    <n v="0.70251189990983398"/>
  </r>
  <r>
    <s v="21374900"/>
    <s v="ACTIVIDADES CENTRALES"/>
    <x v="1"/>
    <s v="001"/>
    <x v="4"/>
    <s v="SUPLENCIAS"/>
    <n v="10000000"/>
    <n v="10000000"/>
    <n v="10000000"/>
    <n v="0"/>
    <n v="0"/>
    <n v="0"/>
    <n v="4806450"/>
    <n v="4806450"/>
    <n v="5193550"/>
    <n v="0.48064499999999999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14637426.460000001"/>
    <n v="14637426.460000001"/>
    <n v="5362573.54"/>
    <n v="0.73187132300000002"/>
  </r>
  <r>
    <s v="21374900"/>
    <s v="ACTIVIDADES CENTRALES"/>
    <x v="1"/>
    <s v="001"/>
    <x v="6"/>
    <s v="TIEMPO EXTRAORDINARIO"/>
    <n v="20000000"/>
    <n v="20000000"/>
    <n v="20000000"/>
    <n v="0"/>
    <n v="0"/>
    <n v="0"/>
    <n v="14637426.460000001"/>
    <n v="14637426.460000001"/>
    <n v="5362573.54"/>
    <n v="0.73187132300000002"/>
  </r>
  <r>
    <s v="21374900"/>
    <s v="ACTIVIDADES CENTRALES"/>
    <x v="1"/>
    <s v="001"/>
    <x v="7"/>
    <s v="INCENTIVOS SALARIALES"/>
    <n v="1295520669"/>
    <n v="1189520669"/>
    <n v="1185233903"/>
    <n v="0"/>
    <n v="0"/>
    <n v="0"/>
    <n v="683593563.48000002"/>
    <n v="683593563.48000002"/>
    <n v="505927105.51999998"/>
    <n v="0.57467985323422743"/>
  </r>
  <r>
    <s v="21374900"/>
    <s v="ACTIVIDADES CENTRALES"/>
    <x v="1"/>
    <s v="001"/>
    <x v="8"/>
    <s v="RETRIBUCION POR AÑOS SERVIDOS"/>
    <n v="380800000"/>
    <n v="330800000"/>
    <n v="330800000"/>
    <n v="0"/>
    <n v="0"/>
    <n v="0"/>
    <n v="213269644.80000001"/>
    <n v="213269644.80000001"/>
    <n v="117530355.2"/>
    <n v="0.64470872067714635"/>
  </r>
  <r>
    <s v="21374900"/>
    <s v="ACTIVIDADES CENTRALES"/>
    <x v="1"/>
    <s v="001"/>
    <x v="9"/>
    <s v="RESTRICCION AL EJERCICIO LIBERAL DE LA PROFESION"/>
    <n v="400205512"/>
    <n v="366205512"/>
    <n v="366205512"/>
    <n v="0"/>
    <n v="0"/>
    <n v="0"/>
    <n v="235747812.91"/>
    <n v="235747812.91"/>
    <n v="130457699.09"/>
    <n v="0.64375823188046388"/>
  </r>
  <r>
    <s v="21374900"/>
    <s v="ACTIVIDADES CENTRALES"/>
    <x v="1"/>
    <s v="001"/>
    <x v="10"/>
    <s v="DECIMOTERCER MES"/>
    <n v="223736769"/>
    <n v="223736769"/>
    <n v="219450003"/>
    <n v="0"/>
    <n v="0"/>
    <n v="0"/>
    <n v="1195714.8700000001"/>
    <n v="1195714.8700000001"/>
    <n v="222541054.13"/>
    <n v="5.3442930965003797E-3"/>
  </r>
  <r>
    <s v="21374900"/>
    <s v="ACTIVIDADES CENTRALES"/>
    <x v="1"/>
    <s v="001"/>
    <x v="11"/>
    <s v="SALARIO ESCOLAR"/>
    <n v="190478388"/>
    <n v="178478388"/>
    <n v="178478388"/>
    <n v="0"/>
    <n v="0"/>
    <n v="0"/>
    <n v="174706477.02000001"/>
    <n v="174706477.02000001"/>
    <n v="3771910.98"/>
    <n v="0.9788662872728322"/>
  </r>
  <r>
    <s v="21374900"/>
    <s v="ACTIVIDADES CENTRALES"/>
    <x v="1"/>
    <s v="001"/>
    <x v="12"/>
    <s v="OTROS INCENTIVOS SALARIALES"/>
    <n v="100300000"/>
    <n v="90300000"/>
    <n v="90300000"/>
    <n v="0"/>
    <n v="0"/>
    <n v="0"/>
    <n v="58673913.880000003"/>
    <n v="58673913.880000003"/>
    <n v="31626086.120000001"/>
    <n v="0.64976648815060911"/>
  </r>
  <r>
    <s v="21374900"/>
    <s v="ACTIVIDADES CENTRALES"/>
    <x v="1"/>
    <s v="001"/>
    <x v="13"/>
    <s v="CONTRIB. PATRONALES AL DES. Y LA SEGURIDAD SOCIAL"/>
    <n v="262713451"/>
    <n v="262713451"/>
    <n v="257695928"/>
    <n v="0"/>
    <n v="20420270.800000001"/>
    <n v="0"/>
    <n v="189750490"/>
    <n v="189750490"/>
    <n v="52542690.200000003"/>
    <n v="0.72227169670120928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9240966"/>
    <n v="244480752"/>
    <n v="0"/>
    <n v="19462296.800000001"/>
    <n v="0"/>
    <n v="179930476"/>
    <n v="179930476"/>
    <n v="49848193.200000003"/>
    <n v="0.72191373227144373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472485"/>
    <n v="13215176"/>
    <n v="0"/>
    <n v="957974"/>
    <n v="0"/>
    <n v="9820014"/>
    <n v="9820014"/>
    <n v="2694497"/>
    <n v="0.72889403847916701"/>
  </r>
  <r>
    <s v="21374900"/>
    <s v="ACTIVIDADES CENTRALES"/>
    <x v="1"/>
    <s v="001"/>
    <x v="16"/>
    <s v="CONTRIB PATRONALES A FOND PENS Y OTROS FOND CAPIT."/>
    <n v="352294095"/>
    <n v="352294095"/>
    <n v="347189087"/>
    <n v="0"/>
    <n v="52420371.369999997"/>
    <n v="0"/>
    <n v="246414904.63"/>
    <n v="246414904.63"/>
    <n v="53458819"/>
    <n v="0.69945794757076474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6041733"/>
    <n v="143252505"/>
    <n v="0"/>
    <n v="11418724.4"/>
    <n v="0"/>
    <n v="105414662"/>
    <n v="105414662"/>
    <n v="29208346.600000001"/>
    <n v="0.7218119083810105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80834908"/>
    <n v="79291055"/>
    <n v="0"/>
    <n v="7004323.4000000004"/>
    <n v="0"/>
    <n v="57663603"/>
    <n v="57663603"/>
    <n v="16166981.6"/>
    <n v="0.71335026446742533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40417454"/>
    <n v="39645527"/>
    <n v="0"/>
    <n v="2984720.2"/>
    <n v="0"/>
    <n v="29349243"/>
    <n v="29349243"/>
    <n v="8083490.7999999998"/>
    <n v="0.72615269135952998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31012603.370000001"/>
    <n v="0"/>
    <n v="53987396.630000003"/>
    <n v="53987396.630000003"/>
    <n v="0"/>
    <n v="0.63514584270588237"/>
  </r>
  <r>
    <s v="21374900"/>
    <s v="ACTIVIDADES CENTRALES"/>
    <x v="1"/>
    <s v="001"/>
    <x v="21"/>
    <s v="SERVICIOS"/>
    <n v="1713090497"/>
    <n v="1538920513"/>
    <n v="1261744942.01"/>
    <n v="9000000"/>
    <n v="421381036.33999997"/>
    <n v="21679744.530000001"/>
    <n v="710268480.45000005"/>
    <n v="612739238.53999996"/>
    <n v="376591251.68000001"/>
    <n v="0.46153682042056193"/>
  </r>
  <r>
    <s v="21374900"/>
    <s v="ACTIVIDADES CENTRALES"/>
    <x v="1"/>
    <s v="001"/>
    <x v="22"/>
    <s v="ALQUILERES"/>
    <n v="18645356"/>
    <n v="19923149"/>
    <n v="18645356"/>
    <n v="0"/>
    <n v="4885421.03"/>
    <n v="0"/>
    <n v="12136149.1"/>
    <n v="6064189.5800000001"/>
    <n v="2901578.87"/>
    <n v="0.60914813717449989"/>
  </r>
  <r>
    <s v="21374900"/>
    <s v="ACTIVIDADES CENTRALES"/>
    <x v="1"/>
    <s v="001"/>
    <x v="23"/>
    <s v="ALQUILER DE EQUIPO DE COMPUTO"/>
    <n v="18645356"/>
    <n v="19923149"/>
    <n v="18645356"/>
    <n v="0"/>
    <n v="4885421.03"/>
    <n v="0"/>
    <n v="12136149.1"/>
    <n v="6064189.5800000001"/>
    <n v="2901578.87"/>
    <n v="0.60914813717449989"/>
  </r>
  <r>
    <s v="21374900"/>
    <s v="ACTIVIDADES CENTRALES"/>
    <x v="1"/>
    <s v="001"/>
    <x v="24"/>
    <s v="SERVICIOS BASICOS"/>
    <n v="161805586"/>
    <n v="166805586"/>
    <n v="138379674.5"/>
    <n v="0"/>
    <n v="67620198.900000006"/>
    <n v="45426"/>
    <n v="54902828.640000001"/>
    <n v="54880115.640000001"/>
    <n v="44237132.460000001"/>
    <n v="0.32914262619478463"/>
  </r>
  <r>
    <s v="21374900"/>
    <s v="ACTIVIDADES CENTRALES"/>
    <x v="1"/>
    <s v="001"/>
    <x v="25"/>
    <s v="SERVICIO DE AGUA Y ALCANTARILLADO"/>
    <n v="30000000"/>
    <n v="35000000"/>
    <n v="30000000"/>
    <n v="0"/>
    <n v="12368200"/>
    <n v="0"/>
    <n v="17631800"/>
    <n v="17631800"/>
    <n v="5000000"/>
    <n v="0.50376571428571426"/>
  </r>
  <r>
    <s v="21374900"/>
    <s v="ACTIVIDADES CENTRALES"/>
    <x v="1"/>
    <s v="001"/>
    <x v="26"/>
    <s v="SERVICIO DE ENERGIA ELECTRICA"/>
    <n v="40000000"/>
    <n v="40000000"/>
    <n v="29950000"/>
    <n v="0"/>
    <n v="14717175.09"/>
    <n v="0"/>
    <n v="15182824.91"/>
    <n v="15182824.91"/>
    <n v="10100000"/>
    <n v="0.37957062275000003"/>
  </r>
  <r>
    <s v="21374900"/>
    <s v="ACTIVIDADES CENTRALES"/>
    <x v="1"/>
    <s v="001"/>
    <x v="27"/>
    <s v="SERVICIO DE TELECOMUNICACIONES"/>
    <n v="73475053"/>
    <n v="73475053"/>
    <n v="64106289.75"/>
    <n v="0"/>
    <n v="40043483.369999997"/>
    <n v="0"/>
    <n v="12052630.279999999"/>
    <n v="12052630.279999999"/>
    <n v="21378939.350000001"/>
    <n v="0.16403704098042637"/>
  </r>
  <r>
    <s v="21374900"/>
    <s v="ACTIVIDADES CENTRALES"/>
    <x v="1"/>
    <s v="001"/>
    <x v="28"/>
    <s v="OTROS SERVICIOS BASICOS"/>
    <n v="18330533"/>
    <n v="18330533"/>
    <n v="14323384.75"/>
    <n v="0"/>
    <n v="491340.44"/>
    <n v="45426"/>
    <n v="10035573.449999999"/>
    <n v="10012860.449999999"/>
    <n v="7758193.1100000003"/>
    <n v="0.54747854031303944"/>
  </r>
  <r>
    <s v="21374900"/>
    <s v="ACTIVIDADES CENTRALES"/>
    <x v="1"/>
    <s v="001"/>
    <x v="29"/>
    <s v="SERVICIOS COMERCIALES Y FINANCIEROS"/>
    <n v="255057513"/>
    <n v="221606096"/>
    <n v="157384259.75"/>
    <n v="9000000"/>
    <n v="108058564.17"/>
    <n v="4168900.13"/>
    <n v="24240250.140000001"/>
    <n v="24240250.140000001"/>
    <n v="76138381.560000002"/>
    <n v="0.10938440132080121"/>
  </r>
  <r>
    <s v="21374900"/>
    <s v="ACTIVIDADES CENTRALES"/>
    <x v="1"/>
    <s v="001"/>
    <x v="30"/>
    <s v="INFORMACION"/>
    <n v="2212330"/>
    <n v="2212330"/>
    <n v="1688247.5"/>
    <n v="0"/>
    <n v="393241.66"/>
    <n v="0"/>
    <n v="159691.6"/>
    <n v="159691.6"/>
    <n v="1659396.74"/>
    <n v="7.2182540579389151E-2"/>
  </r>
  <r>
    <s v="21374900"/>
    <s v="ACTIVIDADES CENTRALES"/>
    <x v="1"/>
    <s v="001"/>
    <x v="31"/>
    <s v="PUBLICIDAD Y PROPAGANDA"/>
    <n v="44000000"/>
    <n v="44000000"/>
    <n v="32201182"/>
    <n v="9000000"/>
    <n v="18885181.210000001"/>
    <n v="0"/>
    <n v="4316000"/>
    <n v="4316000"/>
    <n v="11798818.789999999"/>
    <n v="9.809090909090909E-2"/>
  </r>
  <r>
    <s v="21374900"/>
    <s v="ACTIVIDADES CENTRALES"/>
    <x v="1"/>
    <s v="001"/>
    <x v="32"/>
    <s v="IMPRESION, ENCUADERNACION Y OTROS"/>
    <n v="350000"/>
    <n v="0"/>
    <n v="0"/>
    <n v="0"/>
    <n v="0"/>
    <n v="0"/>
    <n v="0"/>
    <n v="0"/>
    <n v="0"/>
    <n v="0"/>
  </r>
  <r>
    <s v="21374900"/>
    <s v="ACTIVIDADES CENTRALES"/>
    <x v="1"/>
    <s v="001"/>
    <x v="33"/>
    <s v="COMIS. Y GASTOS POR SERV. FINANCIEROS Y COMERCIAL."/>
    <n v="22447434"/>
    <n v="21856045"/>
    <n v="21856045"/>
    <n v="0"/>
    <n v="16350539.949999999"/>
    <n v="0"/>
    <n v="5012975.54"/>
    <n v="5012975.54"/>
    <n v="492529.51"/>
    <n v="0.22936334272737818"/>
  </r>
  <r>
    <s v="21374900"/>
    <s v="ACTIVIDADES CENTRALES"/>
    <x v="1"/>
    <s v="001"/>
    <x v="34"/>
    <s v="SERVICIOS DE TECNOLOGIAS DE INFORMACION"/>
    <n v="186047749"/>
    <n v="153537721"/>
    <n v="101638785.25"/>
    <n v="0"/>
    <n v="72429601.349999994"/>
    <n v="4168900.13"/>
    <n v="14751583"/>
    <n v="14751583"/>
    <n v="62187636.520000003"/>
    <n v="9.6077907786582289E-2"/>
  </r>
  <r>
    <s v="21374900"/>
    <s v="ACTIVIDADES CENTRALES"/>
    <x v="1"/>
    <s v="001"/>
    <x v="35"/>
    <s v="SERVICIOS DE GESTION Y APOYO"/>
    <n v="930238522"/>
    <n v="606453156"/>
    <n v="510257688.75999999"/>
    <n v="0"/>
    <n v="195236151.66999999"/>
    <n v="70600"/>
    <n v="297509428.30000001"/>
    <n v="297509428.30000001"/>
    <n v="113636976.03"/>
    <n v="0.49057280905633543"/>
  </r>
  <r>
    <s v="21374900"/>
    <s v="ACTIVIDADES CENTRALES"/>
    <x v="1"/>
    <s v="001"/>
    <x v="36"/>
    <s v="SERVICIOS EN CIENCIAS ECONOMICAS Y SOCIALES"/>
    <n v="206250000"/>
    <n v="15000000"/>
    <n v="15000000"/>
    <n v="0"/>
    <n v="4499794.24"/>
    <n v="0"/>
    <n v="10499519.9"/>
    <n v="10499519.9"/>
    <n v="685.86"/>
    <n v="0.69996799333333337"/>
  </r>
  <r>
    <s v="21374900"/>
    <s v="ACTIVIDADES CENTRALES"/>
    <x v="1"/>
    <s v="001"/>
    <x v="37"/>
    <s v="SERVICIOS INFORMATICOS"/>
    <n v="8508900"/>
    <n v="28081205.530000001"/>
    <n v="28081205.530000001"/>
    <n v="0"/>
    <n v="22408605.530000001"/>
    <n v="0"/>
    <n v="5672600"/>
    <n v="5672600"/>
    <n v="0"/>
    <n v="0.20200699695530486"/>
  </r>
  <r>
    <s v="21374900"/>
    <s v="ACTIVIDADES CENTRALES"/>
    <x v="1"/>
    <s v="001"/>
    <x v="38"/>
    <s v="SERVICIOS GENERALES"/>
    <n v="599759994"/>
    <n v="521844056.47000003"/>
    <n v="454648589.23000002"/>
    <n v="0"/>
    <n v="168177406.12"/>
    <n v="0"/>
    <n v="280342706.95999998"/>
    <n v="280342706.95999998"/>
    <n v="73323943.390000001"/>
    <n v="0.53721548321613666"/>
  </r>
  <r>
    <s v="21374900"/>
    <s v="ACTIVIDADES CENTRALES"/>
    <x v="1"/>
    <s v="001"/>
    <x v="39"/>
    <s v="OTROS SERVICIOS DE GESTION Y APOYO"/>
    <n v="115719628"/>
    <n v="41527894"/>
    <n v="12527894"/>
    <n v="0"/>
    <n v="150345.78"/>
    <n v="70600"/>
    <n v="994601.44"/>
    <n v="994601.44"/>
    <n v="40312346.780000001"/>
    <n v="2.3950201760773129E-2"/>
  </r>
  <r>
    <s v="21374900"/>
    <s v="ACTIVIDADES CENTRALES"/>
    <x v="1"/>
    <s v="001"/>
    <x v="40"/>
    <s v="GASTOS DE VIAJE Y DE TRANSPORTE"/>
    <n v="36522600"/>
    <n v="42522600"/>
    <n v="37822600"/>
    <n v="0"/>
    <n v="11199757.57"/>
    <n v="0"/>
    <n v="19945992.43"/>
    <n v="19945992.43"/>
    <n v="11376850"/>
    <n v="0.46906803511544448"/>
  </r>
  <r>
    <s v="21374900"/>
    <s v="ACTIVIDADES CENTRALES"/>
    <x v="1"/>
    <s v="001"/>
    <x v="41"/>
    <s v="TRANSPORTE DENTRO DEL PAIS"/>
    <n v="650000"/>
    <n v="650000"/>
    <n v="650000"/>
    <n v="0"/>
    <n v="189670"/>
    <n v="0"/>
    <n v="460330"/>
    <n v="460330"/>
    <n v="0"/>
    <n v="0.70820000000000005"/>
  </r>
  <r>
    <s v="21374900"/>
    <s v="ACTIVIDADES CENTRALES"/>
    <x v="1"/>
    <s v="001"/>
    <x v="42"/>
    <s v="VIATICOS DENTRO DEL PAIS"/>
    <n v="29372600"/>
    <n v="35372600"/>
    <n v="31372600"/>
    <n v="0"/>
    <n v="9979950"/>
    <n v="0"/>
    <n v="16015800"/>
    <n v="16015800"/>
    <n v="9376850"/>
    <n v="0.45277418114585866"/>
  </r>
  <r>
    <s v="21374900"/>
    <s v="ACTIVIDADES CENTRALES"/>
    <x v="1"/>
    <s v="001"/>
    <x v="43"/>
    <s v="TRANSPORTE EN EL EXTERIOR"/>
    <n v="3500000"/>
    <n v="3500000"/>
    <n v="2800000"/>
    <n v="0"/>
    <n v="644201.38"/>
    <n v="0"/>
    <n v="855798.62"/>
    <n v="855798.62"/>
    <n v="2000000"/>
    <n v="0.24451389142857144"/>
  </r>
  <r>
    <s v="21374900"/>
    <s v="ACTIVIDADES CENTRALES"/>
    <x v="1"/>
    <s v="001"/>
    <x v="44"/>
    <s v="VIATICOS EN EL EXTERIOR"/>
    <n v="3000000"/>
    <n v="3000000"/>
    <n v="3000000"/>
    <n v="0"/>
    <n v="385936.19"/>
    <n v="0"/>
    <n v="2614063.81"/>
    <n v="2614063.81"/>
    <n v="0"/>
    <n v="0.87135460333333337"/>
  </r>
  <r>
    <s v="21374900"/>
    <s v="ACTIVIDADES CENTRALES"/>
    <x v="1"/>
    <s v="001"/>
    <x v="45"/>
    <s v="SEGUROS, REASEGUROS Y OTRAS OBLIGACIONES"/>
    <n v="69468039"/>
    <n v="69468039"/>
    <n v="58788881"/>
    <n v="0"/>
    <n v="1388588"/>
    <n v="0"/>
    <n v="26068391"/>
    <n v="26068391"/>
    <n v="42011060"/>
    <n v="0.3752573323683428"/>
  </r>
  <r>
    <s v="21374900"/>
    <s v="ACTIVIDADES CENTRALES"/>
    <x v="1"/>
    <s v="001"/>
    <x v="46"/>
    <s v="SEGUROS"/>
    <n v="69468039"/>
    <n v="69468039"/>
    <n v="58788881"/>
    <n v="0"/>
    <n v="1388588"/>
    <n v="0"/>
    <n v="26068391"/>
    <n v="26068391"/>
    <n v="42011060"/>
    <n v="0.3752573323683428"/>
  </r>
  <r>
    <s v="21374900"/>
    <s v="ACTIVIDADES CENTRALES"/>
    <x v="1"/>
    <s v="001"/>
    <x v="47"/>
    <s v="CAPACITACION Y PROTOCOLO"/>
    <n v="5600000"/>
    <n v="2600000"/>
    <n v="1900000"/>
    <n v="0"/>
    <n v="572121.57999999996"/>
    <n v="0"/>
    <n v="261900"/>
    <n v="261900"/>
    <n v="1765978.42"/>
    <n v="0.10073076923076923"/>
  </r>
  <r>
    <s v="21374900"/>
    <s v="ACTIVIDADES CENTRALES"/>
    <x v="1"/>
    <s v="001"/>
    <x v="48"/>
    <s v="ACTIVIDADES DE CAPACITACION"/>
    <n v="4500000"/>
    <n v="1500000"/>
    <n v="1500000"/>
    <n v="0"/>
    <n v="535121.57999999996"/>
    <n v="0"/>
    <n v="198900"/>
    <n v="198900"/>
    <n v="765978.42"/>
    <n v="0.1326"/>
  </r>
  <r>
    <s v="21374900"/>
    <s v="ACTIVIDADES CENTRALES"/>
    <x v="1"/>
    <s v="001"/>
    <x v="49"/>
    <s v="ACTIVIDADES PROTOCOLARIAS Y SOCIALES"/>
    <n v="0"/>
    <n v="0"/>
    <n v="0"/>
    <n v="0"/>
    <n v="0"/>
    <n v="0"/>
    <n v="0"/>
    <n v="0"/>
    <n v="0"/>
    <n v="0"/>
  </r>
  <r>
    <s v="21374900"/>
    <s v="ACTIVIDADES CENTRALES"/>
    <x v="1"/>
    <s v="001"/>
    <x v="50"/>
    <s v="GASTOS DE REPRESENTACION INSTITUCIONAL"/>
    <n v="1100000"/>
    <n v="1100000"/>
    <n v="400000"/>
    <n v="0"/>
    <n v="37000"/>
    <n v="0"/>
    <n v="63000"/>
    <n v="63000"/>
    <n v="1000000"/>
    <n v="5.7272727272727274E-2"/>
  </r>
  <r>
    <s v="21374900"/>
    <s v="ACTIVIDADES CENTRALES"/>
    <x v="1"/>
    <s v="001"/>
    <x v="51"/>
    <s v="MANTENIMIENTO Y REPARACION"/>
    <n v="233952881"/>
    <n v="407741887"/>
    <n v="337966482"/>
    <n v="0"/>
    <n v="32420233.420000002"/>
    <n v="17394818.399999999"/>
    <n v="274603540.83999997"/>
    <n v="183168971.44999999"/>
    <n v="83323294.340000004"/>
    <n v="0.67347395397716392"/>
  </r>
  <r>
    <s v="21374900"/>
    <s v="ACTIVIDADES CENTRALES"/>
    <x v="1"/>
    <s v="001"/>
    <x v="52"/>
    <s v="MANTENIMIENTO DE EDIFICIOS, LOCALES Y TERRENOS"/>
    <n v="119905573"/>
    <n v="295140309"/>
    <n v="295140309"/>
    <n v="0"/>
    <n v="11207648.98"/>
    <n v="17286818.399999999"/>
    <n v="264621319.74000001"/>
    <n v="174435133.53999999"/>
    <n v="2024521.88"/>
    <n v="0.89659498099935919"/>
  </r>
  <r>
    <s v="21374900"/>
    <s v="ACTIVIDADES CENTRALES"/>
    <x v="1"/>
    <s v="001"/>
    <x v="53"/>
    <s v="MANT. Y REPARACION DE MAQUINARIA Y EQUIPO DE PROD."/>
    <n v="733456"/>
    <n v="4552851"/>
    <n v="733456"/>
    <n v="0"/>
    <n v="183363.97"/>
    <n v="0"/>
    <n v="183363.97"/>
    <n v="183363.97"/>
    <n v="4186123.06"/>
    <n v="4.0274537866492884E-2"/>
  </r>
  <r>
    <s v="21374900"/>
    <s v="ACTIVIDADES CENTRALES"/>
    <x v="1"/>
    <s v="001"/>
    <x v="54"/>
    <s v="MANT. Y REPARACION DE EQUIPO DE TRANSPORTE"/>
    <n v="10000000"/>
    <n v="10000000"/>
    <n v="8000000"/>
    <n v="0"/>
    <n v="3226697.95"/>
    <n v="108000"/>
    <n v="3912272.4"/>
    <n v="3912272.4"/>
    <n v="2753029.65"/>
    <n v="0.39122723999999998"/>
  </r>
  <r>
    <s v="21374900"/>
    <s v="ACTIVIDADES CENTRALES"/>
    <x v="1"/>
    <s v="001"/>
    <x v="55"/>
    <s v="MANT. Y REPARACION DE EQUIPO Y MOBILIARIO DE OFIC."/>
    <n v="1853722"/>
    <n v="4901097"/>
    <n v="3915869.5"/>
    <n v="0"/>
    <n v="852678.84"/>
    <n v="0"/>
    <n v="856298.72"/>
    <n v="856298.72"/>
    <n v="3192119.44"/>
    <n v="0.17471572588749007"/>
  </r>
  <r>
    <s v="21374900"/>
    <s v="ACTIVIDADES CENTRALES"/>
    <x v="1"/>
    <s v="001"/>
    <x v="56"/>
    <s v="MANT. Y REP. DE EQUIPO DE COMPUTO Y SIST. DE INF."/>
    <n v="100859286"/>
    <n v="92546786"/>
    <n v="29876214.5"/>
    <n v="0"/>
    <n v="16949843.68"/>
    <n v="0"/>
    <n v="5030286.01"/>
    <n v="3781902.82"/>
    <n v="70566656.310000002"/>
    <n v="5.4353978429893826E-2"/>
  </r>
  <r>
    <s v="21374900"/>
    <s v="ACTIVIDADES CENTRALES"/>
    <x v="1"/>
    <s v="001"/>
    <x v="57"/>
    <s v="MANTENIMIENTO Y REPARACION DE OTROS EQUIPOS"/>
    <n v="600844"/>
    <n v="600844"/>
    <n v="300633"/>
    <n v="0"/>
    <n v="0"/>
    <n v="0"/>
    <n v="0"/>
    <n v="0"/>
    <n v="600844"/>
    <n v="0"/>
  </r>
  <r>
    <s v="21374900"/>
    <s v="ACTIVIDADES CENTRALES"/>
    <x v="1"/>
    <s v="001"/>
    <x v="58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60"/>
    <s v="SERVICIOS DIVERSOS"/>
    <n v="1200000"/>
    <n v="1200000"/>
    <n v="0"/>
    <n v="0"/>
    <n v="0"/>
    <n v="0"/>
    <n v="0"/>
    <n v="0"/>
    <n v="1200000"/>
    <n v="0"/>
  </r>
  <r>
    <s v="21374900"/>
    <s v="ACTIVIDADES CENTRALES"/>
    <x v="1"/>
    <s v="001"/>
    <x v="61"/>
    <s v="DEDUCIBLES"/>
    <n v="1200000"/>
    <n v="1200000"/>
    <n v="0"/>
    <n v="0"/>
    <n v="0"/>
    <n v="0"/>
    <n v="0"/>
    <n v="0"/>
    <n v="1200000"/>
    <n v="0"/>
  </r>
  <r>
    <s v="21374900"/>
    <s v="ACTIVIDADES CENTRALES"/>
    <x v="1"/>
    <s v="001"/>
    <x v="62"/>
    <s v="MATERIALES Y SUMINISTROS"/>
    <n v="25524367"/>
    <n v="25524367"/>
    <n v="20922454"/>
    <n v="124399.42"/>
    <n v="4363359.5199999996"/>
    <n v="0"/>
    <n v="13745032.25"/>
    <n v="11718919.310000001"/>
    <n v="7291575.8099999996"/>
    <n v="0.53850629282990636"/>
  </r>
  <r>
    <s v="21374900"/>
    <s v="ACTIVIDADES CENTRALES"/>
    <x v="1"/>
    <s v="001"/>
    <x v="63"/>
    <s v="PRODUCTOS QUIMICOS Y CONEXOS"/>
    <n v="14450000"/>
    <n v="17320715"/>
    <n v="17320715"/>
    <n v="0"/>
    <n v="2955302.15"/>
    <n v="0"/>
    <n v="13211666.25"/>
    <n v="11185553.310000001"/>
    <n v="1153746.6000000001"/>
    <n v="0.76276679398050251"/>
  </r>
  <r>
    <s v="21374900"/>
    <s v="ACTIVIDADES CENTRALES"/>
    <x v="1"/>
    <s v="001"/>
    <x v="64"/>
    <s v="COMBUSTIBLES Y LUBRICANTES"/>
    <n v="10000000"/>
    <n v="13000000"/>
    <n v="13000000"/>
    <n v="0"/>
    <n v="2955302.15"/>
    <n v="0"/>
    <n v="10044697.85"/>
    <n v="10044697.85"/>
    <n v="0"/>
    <n v="0.77266906538461533"/>
  </r>
  <r>
    <s v="21374900"/>
    <s v="ACTIVIDADES CENTRALES"/>
    <x v="1"/>
    <s v="001"/>
    <x v="65"/>
    <s v="TINTAS, PINTURAS Y DILUYENTES"/>
    <n v="4450000"/>
    <n v="4320715"/>
    <n v="4320715"/>
    <n v="0"/>
    <n v="0"/>
    <n v="0"/>
    <n v="3166968.4"/>
    <n v="1140855.46"/>
    <n v="1153746.6000000001"/>
    <n v="0.73297322318181135"/>
  </r>
  <r>
    <s v="21374900"/>
    <s v="ACTIVIDADES CENTRALES"/>
    <x v="1"/>
    <s v="001"/>
    <x v="66"/>
    <s v="ALIMENTOS Y PRODUCTOS AGROPECUARIOS"/>
    <n v="2370715"/>
    <n v="2100000"/>
    <n v="0"/>
    <n v="0"/>
    <n v="0"/>
    <n v="0"/>
    <n v="0"/>
    <n v="0"/>
    <n v="2100000"/>
    <n v="0"/>
  </r>
  <r>
    <s v="21374900"/>
    <s v="ACTIVIDADES CENTRALES"/>
    <x v="1"/>
    <s v="001"/>
    <x v="67"/>
    <s v="PRODUCTOS AGROFORESTALES"/>
    <n v="270715"/>
    <n v="0"/>
    <n v="0"/>
    <n v="0"/>
    <n v="0"/>
    <n v="0"/>
    <n v="0"/>
    <n v="0"/>
    <n v="0"/>
    <n v="0"/>
  </r>
  <r>
    <s v="21374900"/>
    <s v="ACTIVIDADES CENTRALES"/>
    <x v="1"/>
    <s v="001"/>
    <x v="68"/>
    <s v="ALIMENTOS Y BEBIDAS"/>
    <n v="2100000"/>
    <n v="2100000"/>
    <n v="0"/>
    <n v="0"/>
    <n v="0"/>
    <n v="0"/>
    <n v="0"/>
    <n v="0"/>
    <n v="2100000"/>
    <n v="0"/>
  </r>
  <r>
    <s v="21374900"/>
    <s v="ACTIVIDADES CENTRALES"/>
    <x v="1"/>
    <s v="001"/>
    <x v="69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1"/>
    <s v="HERRAMIENTAS, REPUESTOS Y ACCESORIOS"/>
    <n v="1403652"/>
    <n v="1403652"/>
    <n v="731239"/>
    <n v="0"/>
    <n v="644891"/>
    <n v="0"/>
    <n v="58760"/>
    <n v="58760"/>
    <n v="700001"/>
    <n v="4.1862227959636719E-2"/>
  </r>
  <r>
    <s v="21374900"/>
    <s v="ACTIVIDADES CENTRALES"/>
    <x v="1"/>
    <s v="001"/>
    <x v="72"/>
    <s v="HERRAMIENTAS E INSTRUMENTOS"/>
    <n v="100000"/>
    <n v="100000"/>
    <n v="0"/>
    <n v="0"/>
    <n v="0"/>
    <n v="0"/>
    <n v="0"/>
    <n v="0"/>
    <n v="100000"/>
    <n v="0"/>
  </r>
  <r>
    <s v="21374900"/>
    <s v="ACTIVIDADES CENTRALES"/>
    <x v="1"/>
    <s v="001"/>
    <x v="73"/>
    <s v="REPUESTOS Y ACCESORIOS"/>
    <n v="1303652"/>
    <n v="1303652"/>
    <n v="731239"/>
    <n v="0"/>
    <n v="644891"/>
    <n v="0"/>
    <n v="58760"/>
    <n v="58760"/>
    <n v="600001"/>
    <n v="4.5073378478305559E-2"/>
  </r>
  <r>
    <s v="21374900"/>
    <s v="ACTIVIDADES CENTRALES"/>
    <x v="1"/>
    <s v="001"/>
    <x v="74"/>
    <s v="UTILES, MATERIALES Y SUMINISTROS DIVERSOS"/>
    <n v="4300000"/>
    <n v="4700000"/>
    <n v="2870500"/>
    <n v="124399.42"/>
    <n v="763166.37"/>
    <n v="0"/>
    <n v="474606"/>
    <n v="474606"/>
    <n v="3337828.21"/>
    <n v="0.10098"/>
  </r>
  <r>
    <s v="21374900"/>
    <s v="ACTIVIDADES CENTRALES"/>
    <x v="1"/>
    <s v="001"/>
    <x v="75"/>
    <s v="UTILES Y MATERIALES DE OFICINA Y COMPUTO"/>
    <n v="1000000"/>
    <n v="1000000"/>
    <n v="995000"/>
    <n v="101825.62"/>
    <n v="464418.37"/>
    <n v="0"/>
    <n v="0"/>
    <n v="0"/>
    <n v="433756.01"/>
    <n v="0"/>
  </r>
  <r>
    <s v="21374900"/>
    <s v="ACTIVIDADES CENTRALES"/>
    <x v="1"/>
    <s v="001"/>
    <x v="76"/>
    <s v="PRODUCTOS DE PAPEL, CARTON E IMPRESOS"/>
    <n v="1500000"/>
    <n v="1500000"/>
    <n v="1175500"/>
    <n v="22573.8"/>
    <n v="298748"/>
    <n v="0"/>
    <n v="474606"/>
    <n v="474606"/>
    <n v="704072.2"/>
    <n v="0.31640400000000002"/>
  </r>
  <r>
    <s v="21374900"/>
    <s v="ACTIVIDADES CENTRALES"/>
    <x v="1"/>
    <s v="001"/>
    <x v="77"/>
    <s v="UTILES Y MATERIALES DE LIMPIEZA"/>
    <n v="1500000"/>
    <n v="1500000"/>
    <n v="700000"/>
    <n v="0"/>
    <n v="0"/>
    <n v="0"/>
    <n v="0"/>
    <n v="0"/>
    <n v="1500000"/>
    <n v="0"/>
  </r>
  <r>
    <s v="21374900"/>
    <s v="ACTIVIDADES CENTRALES"/>
    <x v="1"/>
    <s v="001"/>
    <x v="78"/>
    <s v="UTILES Y MATERIALES DE RESGUARDO Y SEGURIDAD"/>
    <n v="0"/>
    <n v="400000"/>
    <n v="0"/>
    <n v="0"/>
    <n v="0"/>
    <n v="0"/>
    <n v="0"/>
    <n v="0"/>
    <n v="400000"/>
    <n v="0"/>
  </r>
  <r>
    <s v="21374900"/>
    <s v="ACTIVIDADES CENTRALES"/>
    <x v="1"/>
    <s v="001"/>
    <x v="79"/>
    <s v="UTILES Y MATERIALES DE COCINA Y COMEDOR"/>
    <n v="300000"/>
    <n v="300000"/>
    <n v="0"/>
    <n v="0"/>
    <n v="0"/>
    <n v="0"/>
    <n v="0"/>
    <n v="0"/>
    <n v="300000"/>
    <n v="0"/>
  </r>
  <r>
    <s v="21374900"/>
    <s v="ACTIVIDADES CENTRALES"/>
    <x v="1"/>
    <s v="001"/>
    <x v="80"/>
    <s v="TRANSFERENCIAS CORRIENTES"/>
    <n v="4160983882"/>
    <n v="4274983882"/>
    <n v="3131156351.5500002"/>
    <n v="0"/>
    <n v="16221433.92"/>
    <n v="0"/>
    <n v="2658183894.6199999"/>
    <n v="2657583894.6199999"/>
    <n v="1600578553.46"/>
    <n v="0.62179974661714987"/>
  </r>
  <r>
    <s v="21374900"/>
    <s v="ACTIVIDADES CENTRALES"/>
    <x v="1"/>
    <s v="001"/>
    <x v="81"/>
    <s v="TRANSFERENCIAS CORRIENTES AL SECTOR PUBLICO"/>
    <n v="1114983200"/>
    <n v="1114983200"/>
    <n v="930288443.47000003"/>
    <n v="0"/>
    <n v="4283859.58"/>
    <n v="0"/>
    <n v="834405532.62"/>
    <n v="834405532.62"/>
    <n v="276293807.80000001"/>
    <n v="0.74835704485951005"/>
  </r>
  <r>
    <s v="21374900"/>
    <s v="ACTIVIDADES CENTRALES"/>
    <x v="1"/>
    <s v="001"/>
    <x v="82"/>
    <s v="CCSS CONTRIBUCION ESTATAL SEGURO PENSIONES (CONTRIBUCION ESTATAL AL SEGURO DE PENSIONES, SEGUN LEY NO. 17 DEL 22 DE OCTUBRE DE 1943, LEY"/>
    <n v="42303602"/>
    <n v="42303602"/>
    <n v="41495652"/>
    <n v="0"/>
    <n v="3695417.62"/>
    <n v="0"/>
    <n v="30147463.98"/>
    <n v="30147463.98"/>
    <n v="8460720.4000000004"/>
    <n v="0.71264531989498203"/>
  </r>
  <r>
    <s v="21374900"/>
    <s v="ACTIVIDADES CENTRALES"/>
    <x v="1"/>
    <s v="001"/>
    <x v="83"/>
    <s v="CCSS CONTRIBUCION ESTATAL SEGURO SALUD (CONTRIBUCION ESTATAL AL SEGURO DE SALUD, SEGUN LEY NO. 17 DEL 22 DE OCTUBRE DE 1943, LEY"/>
    <n v="6736242"/>
    <n v="6736242"/>
    <n v="6607588"/>
    <n v="0"/>
    <n v="588441.96"/>
    <n v="0"/>
    <n v="4800551.6399999997"/>
    <n v="4800551.6399999997"/>
    <n v="1347248.4"/>
    <n v="0.71264536517541976"/>
  </r>
  <r>
    <s v="21374900"/>
    <s v="ACTIVIDADES CENTRALES"/>
    <x v="1"/>
    <s v="001"/>
    <x v="84"/>
    <s v="SISTEMA NACIONAL DE RADIO Y TELEVISION SOCIEDAD ANONIMA (SINART S.A.). (PARA GASTOS DE OPERACION SEGUN LEY 8346, LEY ORGANICA DEL SISTEMA NACIONAL"/>
    <n v="1065943356"/>
    <n v="1065943356"/>
    <n v="882185203.47000003"/>
    <n v="0"/>
    <n v="0"/>
    <n v="0"/>
    <n v="799457517"/>
    <n v="799457517"/>
    <n v="266485839"/>
    <n v="0.75"/>
  </r>
  <r>
    <s v="21374900"/>
    <s v="ACTIVIDADES CENTRALES"/>
    <x v="1"/>
    <s v="001"/>
    <x v="85"/>
    <s v="TRANSFERENCIAS CORRIENTES A PERSONAS"/>
    <n v="121730000"/>
    <n v="121730000"/>
    <n v="99730000"/>
    <n v="0"/>
    <n v="1060000"/>
    <n v="0"/>
    <n v="98302000"/>
    <n v="97702000"/>
    <n v="22368000"/>
    <n v="0.80754127988170543"/>
  </r>
  <r>
    <s v="21374900"/>
    <s v="ACTIVIDADES CENTRALES"/>
    <x v="1"/>
    <s v="001"/>
    <x v="86"/>
    <s v="BECAS A TERCERAS PERSONAS"/>
    <n v="100000000"/>
    <n v="100000000"/>
    <n v="78000000"/>
    <n v="0"/>
    <n v="1060000"/>
    <n v="0"/>
    <n v="76940000"/>
    <n v="76340000"/>
    <n v="22000000"/>
    <n v="0.76939999999999997"/>
  </r>
  <r>
    <s v="21374900"/>
    <s v="ACTIVIDADES CENTRALES"/>
    <x v="1"/>
    <s v="001"/>
    <x v="87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8"/>
    <s v="PRESTACIONES"/>
    <n v="46500000"/>
    <n v="64500000"/>
    <n v="28750000"/>
    <n v="0"/>
    <n v="0"/>
    <n v="0"/>
    <n v="7648293"/>
    <n v="7648293"/>
    <n v="56851707"/>
    <n v="0.11857818604651163"/>
  </r>
  <r>
    <s v="21374900"/>
    <s v="ACTIVIDADES CENTRALES"/>
    <x v="1"/>
    <s v="001"/>
    <x v="89"/>
    <s v="PRESTACIONES LEGALES"/>
    <n v="31500000"/>
    <n v="51500000"/>
    <n v="15750000"/>
    <n v="0"/>
    <n v="0"/>
    <n v="0"/>
    <n v="0"/>
    <n v="0"/>
    <n v="51500000"/>
    <n v="0"/>
  </r>
  <r>
    <s v="21374900"/>
    <s v="ACTIVIDADES CENTRALES"/>
    <x v="1"/>
    <s v="001"/>
    <x v="90"/>
    <s v="OTRAS PRESTACIONES"/>
    <n v="15000000"/>
    <n v="13000000"/>
    <n v="13000000"/>
    <n v="0"/>
    <n v="0"/>
    <n v="0"/>
    <n v="7648293"/>
    <n v="7648293"/>
    <n v="5351707"/>
    <n v="0.58833023076923074"/>
  </r>
  <r>
    <s v="21374900"/>
    <s v="ACTIVIDADES CENTRALES"/>
    <x v="1"/>
    <s v="001"/>
    <x v="91"/>
    <s v="TRANSF. C.TES A ENTIDADES PRIV. SIN FINES DE LUCRO"/>
    <n v="2860000000"/>
    <n v="2860000000"/>
    <n v="2018434608.0799999"/>
    <n v="0"/>
    <n v="10370915.34"/>
    <n v="0"/>
    <n v="1709703750"/>
    <n v="1709703750"/>
    <n v="1139925334.6600001"/>
    <n v="0.59779851398601402"/>
  </r>
  <r>
    <s v="21374900"/>
    <s v="ACTIVIDADES CENTRALES"/>
    <x v="1"/>
    <s v="001"/>
    <x v="92"/>
    <s v="FUNDACION AYUDENOS PARA AYUDAR. (PARA GASTOS DE OPERACION Y PROYECTOS DIRIGIDOS AL FORTALECIMIENTO DEL CENTRO COSTARRICENSE DE LA"/>
    <n v="120000000"/>
    <n v="120000000"/>
    <n v="100000000"/>
    <n v="0"/>
    <n v="10000000"/>
    <n v="0"/>
    <n v="90000000"/>
    <n v="90000000"/>
    <n v="20000000"/>
    <n v="0.75"/>
  </r>
  <r>
    <s v="21374900"/>
    <s v="ACTIVIDADES CENTRALES"/>
    <x v="1"/>
    <s v="001"/>
    <x v="93"/>
    <s v="FUNDACION AYUDENOS PARA AYUDAR. (PARA ATENCION DE PROGRAMAS Y PROYECTOS QUE DESARROLLA EL CENTRO COSTARRICENSE DE LA CIENCIA"/>
    <n v="862500000"/>
    <n v="862500000"/>
    <n v="669057390"/>
    <n v="0"/>
    <n v="37582"/>
    <n v="0"/>
    <n v="571578750"/>
    <n v="571578750"/>
    <n v="290883668"/>
    <n v="0.66269999999999996"/>
  </r>
  <r>
    <s v="21374900"/>
    <s v="ACTIVIDADES CENTRALES"/>
    <x v="1"/>
    <s v="001"/>
    <x v="94"/>
    <s v="FUNDACION PARQUE METROPOLITANO LA LIBERTAD. (PARA GASTOS DE OPERACION Y DE MANTENIMIENTO DEL PARQUE METROPOLITANO LA LIBERTAD, SEGUN LEY 5338,"/>
    <n v="1877500000"/>
    <n v="1877500000"/>
    <n v="1249377218.0799999"/>
    <n v="0"/>
    <n v="333333.34000000003"/>
    <n v="0"/>
    <n v="1048125000"/>
    <n v="1048125000"/>
    <n v="829041666.65999997"/>
    <n v="0.55825565912117181"/>
  </r>
  <r>
    <s v="21374900"/>
    <s v="ACTIVIDADES CENTRALES"/>
    <x v="1"/>
    <s v="001"/>
    <x v="95"/>
    <s v="OTRAS TRANSFERENCIAS CORRIENTES AL SECTOR PRIVADO"/>
    <n v="10318524"/>
    <n v="106318524"/>
    <n v="49511142"/>
    <n v="0"/>
    <n v="0.05"/>
    <n v="0"/>
    <n v="7730977.9500000002"/>
    <n v="7730977.9500000002"/>
    <n v="98587546"/>
    <n v="7.271524903788168E-2"/>
  </r>
  <r>
    <s v="21374900"/>
    <s v="ACTIVIDADES CENTRALES"/>
    <x v="1"/>
    <s v="001"/>
    <x v="96"/>
    <s v="INDEMNIZACIONES"/>
    <n v="10318524"/>
    <n v="106318524"/>
    <n v="49511142"/>
    <n v="0"/>
    <n v="0.05"/>
    <n v="0"/>
    <n v="7730977.9500000002"/>
    <n v="7730977.9500000002"/>
    <n v="98587546"/>
    <n v="7.271524903788168E-2"/>
  </r>
  <r>
    <s v="21374900"/>
    <s v="ACTIVIDADES CENTRALES"/>
    <x v="1"/>
    <s v="001"/>
    <x v="97"/>
    <s v="TRANSFERENCIAS CORRIENTES AL SECTOR EXTERNO"/>
    <n v="7452158"/>
    <n v="7452158"/>
    <n v="4442158"/>
    <n v="0"/>
    <n v="506658.95"/>
    <n v="0"/>
    <n v="393341.05"/>
    <n v="393341.05"/>
    <n v="6552158"/>
    <n v="5.2782167259470346E-2"/>
  </r>
  <r>
    <s v="21374900"/>
    <s v="ACTIVIDADES CENTRALES"/>
    <x v="1"/>
    <s v="001"/>
    <x v="98"/>
    <s v="COORDINADORA EDUCATIVA CULTURAL CECC/SICA. (CUOTA ANUAL, SEGUN TRATADOS INTERNACIONALES LEY 9032 CONVENIO CONSTITUTIVO DE LA COORDINACION"/>
    <n v="6020000"/>
    <n v="6020000"/>
    <n v="3010000"/>
    <n v="0"/>
    <n v="0"/>
    <n v="0"/>
    <n v="0"/>
    <n v="0"/>
    <n v="6020000"/>
    <n v="0"/>
  </r>
  <r>
    <s v="21374900"/>
    <s v="ACTIVIDADES CENTRALES"/>
    <x v="1"/>
    <s v="001"/>
    <x v="99"/>
    <s v="ORGANIZACION DE LAS NACIONES UNIDAS PARA LA EDUCACION, LA CIENCIA Y LA CULTURA (UNESCO). (CUOTA ANUAL DE MEMBRESIA, SEGUN LEY 5980,"/>
    <n v="1432158"/>
    <n v="1432158"/>
    <n v="1432158"/>
    <n v="0"/>
    <n v="506658.95"/>
    <n v="0"/>
    <n v="393341.05"/>
    <n v="393341.05"/>
    <n v="532158"/>
    <n v="0.2746492007166807"/>
  </r>
  <r>
    <s v="21374900"/>
    <s v="ACTIVIDADES CENTRALES"/>
    <x v="1"/>
    <s v="280"/>
    <x v="100"/>
    <s v="BIENES DURADEROS"/>
    <n v="78480114"/>
    <n v="78480114"/>
    <n v="69890114"/>
    <n v="1170813"/>
    <n v="33048880.760000002"/>
    <n v="7796023.7800000003"/>
    <n v="238320.68"/>
    <n v="238320.68"/>
    <n v="36226075.780000001"/>
    <n v="3.0367015012236092E-3"/>
  </r>
  <r>
    <s v="21374900"/>
    <s v="ACTIVIDADES CENTRALES"/>
    <x v="1"/>
    <s v="280"/>
    <x v="101"/>
    <s v="MAQUINARIA, EQUIPO Y MOBILIARIO"/>
    <n v="1080114"/>
    <n v="11230858"/>
    <n v="4730858"/>
    <n v="1170813"/>
    <n v="1123942.8400000001"/>
    <n v="0"/>
    <n v="238320.68"/>
    <n v="238320.68"/>
    <n v="8697781.4800000004"/>
    <n v="2.1220166794024106E-2"/>
  </r>
  <r>
    <s v="21374900"/>
    <s v="ACTIVIDADES CENTRALES"/>
    <x v="1"/>
    <s v="280"/>
    <x v="102"/>
    <s v="MAQUINARIA Y EQUIPO PARA LA PRODUCCION"/>
    <n v="0"/>
    <n v="6500000"/>
    <n v="0"/>
    <n v="0"/>
    <n v="0"/>
    <n v="0"/>
    <n v="0"/>
    <n v="0"/>
    <n v="6500000"/>
    <n v="0"/>
  </r>
  <r>
    <s v="21374900"/>
    <s v="ACTIVIDADES CENTRALES"/>
    <x v="1"/>
    <s v="280"/>
    <x v="103"/>
    <s v="EQUIPO DE COMUNICACION"/>
    <n v="0"/>
    <n v="0"/>
    <n v="0"/>
    <n v="0"/>
    <n v="0"/>
    <n v="0"/>
    <n v="0"/>
    <n v="0"/>
    <n v="0"/>
    <n v="0"/>
  </r>
  <r>
    <s v="21374900"/>
    <s v="ACTIVIDADES CENTRALES"/>
    <x v="1"/>
    <s v="280"/>
    <x v="104"/>
    <s v="EQUIPO Y MOBILIARIO DE OFICINA"/>
    <n v="1080114"/>
    <n v="1080114"/>
    <n v="1080114"/>
    <n v="0"/>
    <n v="1012263.52"/>
    <n v="0"/>
    <n v="0"/>
    <n v="0"/>
    <n v="67850.48"/>
    <n v="0"/>
  </r>
  <r>
    <s v="21374900"/>
    <s v="ACTIVIDADES CENTRALES"/>
    <x v="1"/>
    <s v="280"/>
    <x v="105"/>
    <s v="EQUIPO Y PROGRAMAS DE COMPUTO"/>
    <n v="0"/>
    <n v="3500000"/>
    <n v="3500000"/>
    <n v="1170813"/>
    <n v="111679.32"/>
    <n v="0"/>
    <n v="238320.68"/>
    <n v="238320.68"/>
    <n v="1979187"/>
    <n v="6.8091622857142861E-2"/>
  </r>
  <r>
    <s v="21374900"/>
    <s v="ACTIVIDADES CENTRALES"/>
    <x v="1"/>
    <s v="280"/>
    <x v="106"/>
    <s v="MAQUINARIA, EQUIPO Y MOBILIARIO DIVERSO"/>
    <n v="0"/>
    <n v="150744"/>
    <n v="150744"/>
    <n v="0"/>
    <n v="0"/>
    <n v="0"/>
    <n v="0"/>
    <n v="0"/>
    <n v="150744"/>
    <n v="0"/>
  </r>
  <r>
    <s v="21374900"/>
    <s v="ACTIVIDADES CENTRALES"/>
    <x v="1"/>
    <s v="280"/>
    <x v="107"/>
    <s v="CONSTRUCCIONES, ADICIONES Y MEJORAS"/>
    <n v="50000000"/>
    <n v="30000000"/>
    <n v="27910000"/>
    <n v="0"/>
    <n v="27900000"/>
    <n v="0"/>
    <n v="0"/>
    <n v="0"/>
    <n v="2100000"/>
    <n v="0"/>
  </r>
  <r>
    <s v="21374900"/>
    <s v="ACTIVIDADES CENTRALES"/>
    <x v="1"/>
    <s v="280"/>
    <x v="108"/>
    <s v="EDIFICIOS"/>
    <n v="0"/>
    <n v="30000000"/>
    <n v="27910000"/>
    <n v="0"/>
    <n v="27900000"/>
    <n v="0"/>
    <n v="0"/>
    <n v="0"/>
    <n v="2100000"/>
    <n v="0"/>
  </r>
  <r>
    <s v="21374900"/>
    <s v="ACTIVIDADES CENTRALES"/>
    <x v="1"/>
    <s v="280"/>
    <x v="109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10"/>
    <s v="BIENES DURADEROS DIVERSOS"/>
    <n v="27400000"/>
    <n v="37249256"/>
    <n v="37249256"/>
    <n v="0"/>
    <n v="4024937.92"/>
    <n v="7796023.7800000003"/>
    <n v="0"/>
    <n v="0"/>
    <n v="25428294.300000001"/>
    <n v="0"/>
  </r>
  <r>
    <s v="21374900"/>
    <s v="ACTIVIDADES CENTRALES"/>
    <x v="1"/>
    <s v="280"/>
    <x v="111"/>
    <s v="BIENES INTANGIBLES"/>
    <n v="27400000"/>
    <n v="37249256"/>
    <n v="37249256"/>
    <n v="0"/>
    <n v="4024937.92"/>
    <n v="7796023.7800000003"/>
    <n v="0"/>
    <n v="0"/>
    <n v="25428294.300000001"/>
    <n v="0"/>
  </r>
  <r>
    <s v="21375101"/>
    <s v="CENTRO INVEST. Y CONSERVACIÓN PATRIMONIO"/>
    <x v="2"/>
    <s v="001"/>
    <x v="0"/>
    <s v=""/>
    <n v="2373760569"/>
    <n v="2352593726"/>
    <n v="2074415582.4100001"/>
    <n v="0"/>
    <n v="123735072.47"/>
    <n v="76081446.129999995"/>
    <n v="1433942050.53"/>
    <n v="1419059853.5"/>
    <n v="718835156.87"/>
    <n v="0.60951537644711029"/>
  </r>
  <r>
    <s v="21375101"/>
    <s v="CENTRO INVEST. Y CONSERVACIÓN PATRIMONIO"/>
    <x v="2"/>
    <s v="001"/>
    <x v="1"/>
    <s v="REMUNERACIONES"/>
    <n v="645581058"/>
    <n v="619914215"/>
    <n v="599607037"/>
    <n v="0"/>
    <n v="8907376.4000000004"/>
    <n v="0"/>
    <n v="421455916.36000001"/>
    <n v="421455916.36000001"/>
    <n v="189550922.24000001"/>
    <n v="0.67986167466735703"/>
  </r>
  <r>
    <s v="21375101"/>
    <s v="CENTRO INVEST. Y CONSERVACIÓN PATRIMONIO"/>
    <x v="2"/>
    <s v="001"/>
    <x v="2"/>
    <s v="REMUNERACIONES BASICAS"/>
    <n v="279870712"/>
    <n v="290870712"/>
    <n v="280477287"/>
    <n v="0"/>
    <n v="0"/>
    <n v="0"/>
    <n v="222581102.44"/>
    <n v="222581102.44"/>
    <n v="68289609.560000002"/>
    <n v="0.76522349365995979"/>
  </r>
  <r>
    <s v="21375101"/>
    <s v="CENTRO INVEST. Y CONSERVACIÓN PATRIMONIO"/>
    <x v="2"/>
    <s v="001"/>
    <x v="3"/>
    <s v="SUELDOS PARA CARGOS FIJOS"/>
    <n v="273870712"/>
    <n v="284870712"/>
    <n v="274477287"/>
    <n v="0"/>
    <n v="0"/>
    <n v="0"/>
    <n v="222581102.44"/>
    <n v="222581102.44"/>
    <n v="62289609.560000002"/>
    <n v="0.78134077342426134"/>
  </r>
  <r>
    <s v="21375101"/>
    <s v="CENTRO INVEST. Y CONSERVACIÓN PATRIMONIO"/>
    <x v="2"/>
    <s v="001"/>
    <x v="4"/>
    <s v="SUPLENCIAS"/>
    <n v="6000000"/>
    <n v="6000000"/>
    <n v="6000000"/>
    <n v="0"/>
    <n v="0"/>
    <n v="0"/>
    <n v="0"/>
    <n v="0"/>
    <n v="6000000"/>
    <n v="0"/>
  </r>
  <r>
    <s v="21375101"/>
    <s v="CENTRO INVEST. Y CONSERVACIÓN PATRIMONIO"/>
    <x v="2"/>
    <s v="001"/>
    <x v="5"/>
    <s v="REMUNERACIONES EVENTUALES"/>
    <n v="3600000"/>
    <n v="3600000"/>
    <n v="3600000"/>
    <n v="0"/>
    <n v="0"/>
    <n v="0"/>
    <n v="897087"/>
    <n v="897087"/>
    <n v="2702913"/>
    <n v="0.24919083333333333"/>
  </r>
  <r>
    <s v="21375101"/>
    <s v="CENTRO INVEST. Y CONSERVACIÓN PATRIMONIO"/>
    <x v="2"/>
    <s v="001"/>
    <x v="6"/>
    <s v="TIEMPO EXTRAORDINARIO"/>
    <n v="3600000"/>
    <n v="3600000"/>
    <n v="3600000"/>
    <n v="0"/>
    <n v="0"/>
    <n v="0"/>
    <n v="897087"/>
    <n v="897087"/>
    <n v="2702913"/>
    <n v="0.24919083333333333"/>
  </r>
  <r>
    <s v="21375101"/>
    <s v="CENTRO INVEST. Y CONSERVACIÓN PATRIMONIO"/>
    <x v="2"/>
    <s v="001"/>
    <x v="7"/>
    <s v="INCENTIVOS SALARIALES"/>
    <n v="262921923"/>
    <n v="226255080"/>
    <n v="218385714"/>
    <n v="0"/>
    <n v="0"/>
    <n v="0"/>
    <n v="127534364.92"/>
    <n v="127534364.92"/>
    <n v="98720715.079999998"/>
    <n v="0.56367514453156142"/>
  </r>
  <r>
    <s v="21375101"/>
    <s v="CENTRO INVEST. Y CONSERVACIÓN PATRIMONIO"/>
    <x v="2"/>
    <s v="001"/>
    <x v="8"/>
    <s v="RETRIBUCION POR AÑOS SERVIDOS"/>
    <n v="72204000"/>
    <n v="63204000"/>
    <n v="61904000"/>
    <n v="0"/>
    <n v="0"/>
    <n v="0"/>
    <n v="36341102.390000001"/>
    <n v="36341102.390000001"/>
    <n v="26862897.609999999"/>
    <n v="0.57498105167394464"/>
  </r>
  <r>
    <s v="21375101"/>
    <s v="CENTRO INVEST. Y CONSERVACIÓN PATRIMONIO"/>
    <x v="2"/>
    <s v="001"/>
    <x v="9"/>
    <s v="RESTRICCION AL EJERCICIO LIBERAL DE LA PROFESION"/>
    <n v="89684940"/>
    <n v="69218097"/>
    <n v="63968097"/>
    <n v="0"/>
    <n v="0"/>
    <n v="0"/>
    <n v="45125792.670000002"/>
    <n v="45125792.670000002"/>
    <n v="24092304.329999998"/>
    <n v="0.65193633783373162"/>
  </r>
  <r>
    <s v="21375101"/>
    <s v="CENTRO INVEST. Y CONSERVACIÓN PATRIMONIO"/>
    <x v="2"/>
    <s v="001"/>
    <x v="10"/>
    <s v="DECIMOTERCER MES"/>
    <n v="42130190"/>
    <n v="42130190"/>
    <n v="41264418"/>
    <n v="0"/>
    <n v="0"/>
    <n v="0"/>
    <n v="0"/>
    <n v="0"/>
    <n v="42130190"/>
    <n v="0"/>
  </r>
  <r>
    <s v="21375101"/>
    <s v="CENTRO INVEST. Y CONSERVACIÓN PATRIMONIO"/>
    <x v="2"/>
    <s v="001"/>
    <x v="11"/>
    <s v="SALARIO ESCOLAR"/>
    <n v="38302793"/>
    <n v="36102793"/>
    <n v="36102793"/>
    <n v="0"/>
    <n v="0"/>
    <n v="0"/>
    <n v="35737821.359999999"/>
    <n v="35737821.359999999"/>
    <n v="364971.64"/>
    <n v="0.98989076440706403"/>
  </r>
  <r>
    <s v="21375101"/>
    <s v="CENTRO INVEST. Y CONSERVACIÓN PATRIMONIO"/>
    <x v="2"/>
    <s v="001"/>
    <x v="12"/>
    <s v="OTROS INCENTIVOS SALARIALES"/>
    <n v="20600000"/>
    <n v="15600000"/>
    <n v="15146406"/>
    <n v="0"/>
    <n v="0"/>
    <n v="0"/>
    <n v="10329648.5"/>
    <n v="10329648.5"/>
    <n v="5270351.5"/>
    <n v="0.66215695512820516"/>
  </r>
  <r>
    <s v="21375101"/>
    <s v="CENTRO INVEST. Y CONSERVACIÓN PATRIMONIO"/>
    <x v="2"/>
    <s v="001"/>
    <x v="13"/>
    <s v="CONTRIB. PATRONALES AL DES. Y LA SEGURIDAD SOCIAL"/>
    <n v="49165588"/>
    <n v="49165588"/>
    <n v="48152229"/>
    <n v="0"/>
    <n v="4367563.4000000004"/>
    <n v="0"/>
    <n v="34964907"/>
    <n v="34964907"/>
    <n v="9833117.5999999996"/>
    <n v="0.71116625311183101"/>
  </r>
  <r>
    <s v="21375101"/>
    <s v="CENTRO INVEST. Y CONSERVACIÓN PATRIMONIO"/>
    <x v="2"/>
    <s v="001"/>
    <x v="112"/>
    <s v="CCSS CONTRIBUCION PATRONAL SEGURO SALUD (CONTRIBUCION PATRONAL SEGURO DE SALUD, SEGUN LEY NO. 17 DEL 22 DE OCTUBRE DE 1943, LEY"/>
    <n v="46644276"/>
    <n v="46644276"/>
    <n v="45682884"/>
    <n v="0"/>
    <n v="4154388.8"/>
    <n v="0"/>
    <n v="33161032"/>
    <n v="33161032"/>
    <n v="9328855.1999999993"/>
    <n v="0.71093464930187789"/>
  </r>
  <r>
    <s v="21375101"/>
    <s v="CENTRO INVEST. Y CONSERVACIÓN PATRIMONIO"/>
    <x v="2"/>
    <s v="001"/>
    <x v="113"/>
    <s v="BANCO POPULAR Y DE DESARROLLO COMUNAL. (BPDC) (SEGUN LEY NO. 4351 DEL 11 DE JULIO DE 1969, LEY ORGANICA DEL B.P.D.C.)."/>
    <n v="2521312"/>
    <n v="2521312"/>
    <n v="2469345"/>
    <n v="0"/>
    <n v="213174.6"/>
    <n v="0"/>
    <n v="1803875"/>
    <n v="1803875"/>
    <n v="504262.40000000002"/>
    <n v="0.71545092396339682"/>
  </r>
  <r>
    <s v="21375101"/>
    <s v="CENTRO INVEST. Y CONSERVACIÓN PATRIMONIO"/>
    <x v="2"/>
    <s v="001"/>
    <x v="16"/>
    <s v="CONTRIB PATRONALES A FOND PENS Y OTROS FOND CAPIT."/>
    <n v="50022835"/>
    <n v="50022835"/>
    <n v="48991807"/>
    <n v="0"/>
    <n v="4539813"/>
    <n v="0"/>
    <n v="35478455"/>
    <n v="35478455"/>
    <n v="10004567"/>
    <n v="0.70924518772276701"/>
  </r>
  <r>
    <s v="21375101"/>
    <s v="CENTRO INVEST. Y CONSERVACIÓN PATRIMONIO"/>
    <x v="2"/>
    <s v="001"/>
    <x v="114"/>
    <s v="CCSS CONTRIBUCION PATRONAL SEGURO PENSIONES (CONTRIBUCION PATRONAL SEGURO DE PENSIONES, SEGUN LEY NO. 17 DEL 22 DE OCTUBRE DE 1943, LEY"/>
    <n v="27331025"/>
    <n v="27331025"/>
    <n v="26767701"/>
    <n v="0"/>
    <n v="2439042"/>
    <n v="0"/>
    <n v="19425778"/>
    <n v="19425778"/>
    <n v="5466205"/>
    <n v="0.71075921960482635"/>
  </r>
  <r>
    <s v="21375101"/>
    <s v="CENTRO INVEST. Y CONSERVACIÓN PATRIMONIO"/>
    <x v="2"/>
    <s v="001"/>
    <x v="115"/>
    <s v="CCSS APORTE PATRONAL REGIMEN PENSIONES (APORTE PATRONAL AL REGIMEN DE PENSIONES, SEGUN LEY DE PROTECCION AL TRABAJADOR NO. 7983 DEL 16"/>
    <n v="15127873"/>
    <n v="15127873"/>
    <n v="14816070"/>
    <n v="0"/>
    <n v="1436443.4"/>
    <n v="0"/>
    <n v="10665855"/>
    <n v="10665855"/>
    <n v="3025574.6"/>
    <n v="0.70504657198007947"/>
  </r>
  <r>
    <s v="21375101"/>
    <s v="CENTRO INVEST. Y CONSERVACIÓN PATRIMONIO"/>
    <x v="2"/>
    <s v="001"/>
    <x v="116"/>
    <s v="CCSS APORTE PATRONAL FONDO CAPITALIZACION LABORAL (APORTE PATRONAL AL FONDO DE CAPITALIZACION LABORAL, SEGUN LEY DE PROTECCION AL TRABAJADOR"/>
    <n v="7563937"/>
    <n v="7563937"/>
    <n v="7408036"/>
    <n v="0"/>
    <n v="664327.6"/>
    <n v="0"/>
    <n v="5386822"/>
    <n v="5386822"/>
    <n v="1512787.4"/>
    <n v="0.71217171692466508"/>
  </r>
  <r>
    <s v="21375101"/>
    <s v="CENTRO INVEST. Y CONSERVACIÓN PATRIMONIO"/>
    <x v="2"/>
    <s v="001"/>
    <x v="21"/>
    <s v="SERVICIOS"/>
    <n v="467457291"/>
    <n v="409364203"/>
    <n v="353904050.66000003"/>
    <n v="0"/>
    <n v="75224788.75"/>
    <n v="33252012.309999999"/>
    <n v="229103575.25"/>
    <n v="214221378.22"/>
    <n v="71783826.689999998"/>
    <n v="0.55965708181377061"/>
  </r>
  <r>
    <s v="21375101"/>
    <s v="CENTRO INVEST. Y CONSERVACIÓN PATRIMONIO"/>
    <x v="2"/>
    <s v="001"/>
    <x v="24"/>
    <s v="SERVICIOS BASICOS"/>
    <n v="17562000"/>
    <n v="17512000"/>
    <n v="13134000"/>
    <n v="0"/>
    <n v="2066997.25"/>
    <n v="0"/>
    <n v="7635173.0599999996"/>
    <n v="7635173.0599999996"/>
    <n v="7809829.6900000004"/>
    <n v="0.43599663430790314"/>
  </r>
  <r>
    <s v="21375101"/>
    <s v="CENTRO INVEST. Y CONSERVACIÓN PATRIMONIO"/>
    <x v="2"/>
    <s v="001"/>
    <x v="25"/>
    <s v="SERVICIO DE AGUA Y ALCANTARILLADO"/>
    <n v="1260000"/>
    <n v="1260000"/>
    <n v="945000"/>
    <n v="0"/>
    <n v="493641"/>
    <n v="0"/>
    <n v="451359"/>
    <n v="451359"/>
    <n v="315000"/>
    <n v="0.35822142857142858"/>
  </r>
  <r>
    <s v="21375101"/>
    <s v="CENTRO INVEST. Y CONSERVACIÓN PATRIMONIO"/>
    <x v="2"/>
    <s v="001"/>
    <x v="26"/>
    <s v="SERVICIO DE ENERGIA ELECTRICA"/>
    <n v="5922000"/>
    <n v="5922000"/>
    <n v="4441500"/>
    <n v="0"/>
    <n v="1320123.25"/>
    <n v="0"/>
    <n v="3121376.75"/>
    <n v="3121376.75"/>
    <n v="1480500"/>
    <n v="0.52708151806822023"/>
  </r>
  <r>
    <s v="21375101"/>
    <s v="CENTRO INVEST. Y CONSERVACIÓN PATRIMONIO"/>
    <x v="2"/>
    <s v="001"/>
    <x v="117"/>
    <s v="SERVICIO DE CORREO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27"/>
    <s v="SERVICIO DE TELECOMUNICACIONES"/>
    <n v="10080000"/>
    <n v="10080000"/>
    <n v="7560000"/>
    <n v="0"/>
    <n v="253233"/>
    <n v="0"/>
    <n v="4062437.31"/>
    <n v="4062437.31"/>
    <n v="5764329.6900000004"/>
    <n v="0.40301957440476194"/>
  </r>
  <r>
    <s v="21375101"/>
    <s v="CENTRO INVEST. Y CONSERVACIÓN PATRIMONIO"/>
    <x v="2"/>
    <s v="001"/>
    <x v="28"/>
    <s v="OTROS SERVICIOS BASICOS"/>
    <n v="250000"/>
    <n v="250000"/>
    <n v="187500"/>
    <n v="0"/>
    <n v="0"/>
    <n v="0"/>
    <n v="0"/>
    <n v="0"/>
    <n v="250000"/>
    <n v="0"/>
  </r>
  <r>
    <s v="21375101"/>
    <s v="CENTRO INVEST. Y CONSERVACIÓN PATRIMONIO"/>
    <x v="2"/>
    <s v="001"/>
    <x v="29"/>
    <s v="SERVICIOS COMERCIALES Y FINANCIEROS"/>
    <n v="47600000"/>
    <n v="41800000"/>
    <n v="34100000"/>
    <n v="0"/>
    <n v="7406050.6200000001"/>
    <n v="0"/>
    <n v="19136343.190000001"/>
    <n v="19136343.190000001"/>
    <n v="15257606.189999999"/>
    <n v="0.45780725334928235"/>
  </r>
  <r>
    <s v="21375101"/>
    <s v="CENTRO INVEST. Y CONSERVACIÓN PATRIMONIO"/>
    <x v="2"/>
    <s v="001"/>
    <x v="30"/>
    <s v="INFORMACION"/>
    <n v="34800000"/>
    <n v="34800000"/>
    <n v="29600000"/>
    <n v="0"/>
    <n v="7318537.1200000001"/>
    <n v="0"/>
    <n v="17076587.66"/>
    <n v="17076587.66"/>
    <n v="10404875.220000001"/>
    <n v="0.49070654195402297"/>
  </r>
  <r>
    <s v="21375101"/>
    <s v="CENTRO INVEST. Y CONSERVACIÓN PATRIMONIO"/>
    <x v="2"/>
    <s v="001"/>
    <x v="32"/>
    <s v="IMPRESION, ENCUADERNACION Y OTROS"/>
    <n v="5800000"/>
    <n v="0"/>
    <n v="0"/>
    <n v="0"/>
    <n v="0"/>
    <n v="0"/>
    <n v="0"/>
    <n v="0"/>
    <n v="0"/>
    <n v="0"/>
  </r>
  <r>
    <s v="21375101"/>
    <s v="CENTRO INVEST. Y CONSERVACIÓN PATRIMONIO"/>
    <x v="2"/>
    <s v="001"/>
    <x v="34"/>
    <s v="SERVICIOS DE TECNOLOGIAS DE INFORMACION"/>
    <n v="7000000"/>
    <n v="7000000"/>
    <n v="4500000"/>
    <n v="0"/>
    <n v="87513.5"/>
    <n v="0"/>
    <n v="2059755.53"/>
    <n v="2059755.53"/>
    <n v="4852730.97"/>
    <n v="0.29425078999999998"/>
  </r>
  <r>
    <s v="21375101"/>
    <s v="CENTRO INVEST. Y CONSERVACIÓN PATRIMONIO"/>
    <x v="2"/>
    <s v="001"/>
    <x v="35"/>
    <s v="SERVICIOS DE GESTION Y APOYO"/>
    <n v="215220000"/>
    <n v="214726912"/>
    <n v="186255501.47"/>
    <n v="0"/>
    <n v="55551752.549999997"/>
    <n v="20907272.59"/>
    <n v="108622559.52"/>
    <n v="93740362.489999995"/>
    <n v="29645327.34"/>
    <n v="0.50586374343240215"/>
  </r>
  <r>
    <s v="21375101"/>
    <s v="CENTRO INVEST. Y CONSERVACIÓN PATRIMONIO"/>
    <x v="2"/>
    <s v="001"/>
    <x v="118"/>
    <s v="SERVICIOS JURIDICOS"/>
    <n v="20000"/>
    <n v="0"/>
    <n v="0"/>
    <n v="0"/>
    <n v="0"/>
    <n v="0"/>
    <n v="0"/>
    <n v="0"/>
    <n v="0"/>
    <n v="0"/>
  </r>
  <r>
    <s v="21375101"/>
    <s v="CENTRO INVEST. Y CONSERVACIÓN PATRIMONIO"/>
    <x v="2"/>
    <s v="001"/>
    <x v="36"/>
    <s v="SERVICIOS EN CIENCIAS ECONOMICAS Y SOCIALES"/>
    <n v="100000000"/>
    <n v="99526912"/>
    <n v="97427259"/>
    <n v="0"/>
    <n v="26618102.52"/>
    <n v="14382753"/>
    <n v="56426402.799999997"/>
    <n v="41544205.770000003"/>
    <n v="2099653.6800000002"/>
    <n v="0.56694618235518046"/>
  </r>
  <r>
    <s v="21375101"/>
    <s v="CENTRO INVEST. Y CONSERVACIÓN PATRIMONIO"/>
    <x v="2"/>
    <s v="001"/>
    <x v="38"/>
    <s v="SERVICIOS GENERALES"/>
    <n v="80000000"/>
    <n v="80000000"/>
    <n v="59894242.130000003"/>
    <n v="0"/>
    <n v="0.03"/>
    <n v="6524519.5899999999"/>
    <n v="52196156.719999999"/>
    <n v="52196156.719999999"/>
    <n v="21279323.66"/>
    <n v="0.65245195899999997"/>
  </r>
  <r>
    <s v="21375101"/>
    <s v="CENTRO INVEST. Y CONSERVACIÓN PATRIMONIO"/>
    <x v="2"/>
    <s v="001"/>
    <x v="39"/>
    <s v="OTROS SERVICIOS DE GESTION Y APOYO"/>
    <n v="35200000"/>
    <n v="35200000"/>
    <n v="28934000.34"/>
    <n v="0"/>
    <n v="28933650"/>
    <n v="0"/>
    <n v="0"/>
    <n v="0"/>
    <n v="6266350"/>
    <n v="0"/>
  </r>
  <r>
    <s v="21375101"/>
    <s v="CENTRO INVEST. Y CONSERVACIÓN PATRIMONIO"/>
    <x v="2"/>
    <s v="001"/>
    <x v="40"/>
    <s v="GASTOS DE VIAJE Y DE TRANSPORTE"/>
    <n v="10600000"/>
    <n v="3850000"/>
    <n v="3700000"/>
    <n v="0"/>
    <n v="1778791.82"/>
    <n v="0"/>
    <n v="1666372.68"/>
    <n v="1666372.68"/>
    <n v="404835.5"/>
    <n v="0.43282407272727269"/>
  </r>
  <r>
    <s v="21375101"/>
    <s v="CENTRO INVEST. Y CONSERVACIÓN PATRIMONIO"/>
    <x v="2"/>
    <s v="001"/>
    <x v="41"/>
    <s v="TRANSPORTE DENTRO DEL PAIS"/>
    <n v="600000"/>
    <n v="600000"/>
    <n v="450000"/>
    <n v="0"/>
    <n v="53791.82"/>
    <n v="0"/>
    <n v="141372.68"/>
    <n v="141372.68"/>
    <n v="404835.5"/>
    <n v="0.23562113333333332"/>
  </r>
  <r>
    <s v="21375101"/>
    <s v="CENTRO INVEST. Y CONSERVACIÓN PATRIMONIO"/>
    <x v="2"/>
    <s v="001"/>
    <x v="42"/>
    <s v="VIATICOS DENTRO DEL PAIS"/>
    <n v="10000000"/>
    <n v="3250000"/>
    <n v="3250000"/>
    <n v="0"/>
    <n v="1725000"/>
    <n v="0"/>
    <n v="1525000"/>
    <n v="1525000"/>
    <n v="0"/>
    <n v="0.46923076923076923"/>
  </r>
  <r>
    <s v="21375101"/>
    <s v="CENTRO INVEST. Y CONSERVACIÓN PATRIMONIO"/>
    <x v="2"/>
    <s v="001"/>
    <x v="45"/>
    <s v="SEGUROS, REASEGUROS Y OTRAS OBLIGACIONES"/>
    <n v="2500000"/>
    <n v="2500000"/>
    <n v="2011582.34"/>
    <n v="0"/>
    <n v="0"/>
    <n v="0"/>
    <n v="1019747"/>
    <n v="1019747"/>
    <n v="1480253"/>
    <n v="0.40789880000000001"/>
  </r>
  <r>
    <s v="21375101"/>
    <s v="CENTRO INVEST. Y CONSERVACIÓN PATRIMONIO"/>
    <x v="2"/>
    <s v="001"/>
    <x v="46"/>
    <s v="SEGUROS"/>
    <n v="2500000"/>
    <n v="2500000"/>
    <n v="2011582.34"/>
    <n v="0"/>
    <n v="0"/>
    <n v="0"/>
    <n v="1019747"/>
    <n v="1019747"/>
    <n v="1480253"/>
    <n v="0.40789880000000001"/>
  </r>
  <r>
    <s v="21375101"/>
    <s v="CENTRO INVEST. Y CONSERVACIÓN PATRIMONIO"/>
    <x v="2"/>
    <s v="001"/>
    <x v="47"/>
    <s v="CAPACITACION Y PROTOCOLO"/>
    <n v="2100000"/>
    <n v="600000"/>
    <n v="0"/>
    <n v="0"/>
    <n v="0"/>
    <n v="0"/>
    <n v="0"/>
    <n v="0"/>
    <n v="600000"/>
    <n v="0"/>
  </r>
  <r>
    <s v="21375101"/>
    <s v="CENTRO INVEST. Y CONSERVACIÓN PATRIMONIO"/>
    <x v="2"/>
    <s v="001"/>
    <x v="48"/>
    <s v="ACTIVIDADES DE CAPACITACION"/>
    <n v="1200000"/>
    <n v="600000"/>
    <n v="0"/>
    <n v="0"/>
    <n v="0"/>
    <n v="0"/>
    <n v="0"/>
    <n v="0"/>
    <n v="600000"/>
    <n v="0"/>
  </r>
  <r>
    <s v="21375101"/>
    <s v="CENTRO INVEST. Y CONSERVACIÓN PATRIMONIO"/>
    <x v="2"/>
    <s v="001"/>
    <x v="49"/>
    <s v="ACTIVIDADES PROTOCOLARIAS Y SOCIALES"/>
    <n v="900000"/>
    <n v="0"/>
    <n v="0"/>
    <n v="0"/>
    <n v="0"/>
    <n v="0"/>
    <n v="0"/>
    <n v="0"/>
    <n v="0"/>
    <n v="0"/>
  </r>
  <r>
    <s v="21375101"/>
    <s v="CENTRO INVEST. Y CONSERVACIÓN PATRIMONIO"/>
    <x v="2"/>
    <s v="001"/>
    <x v="51"/>
    <s v="MANTENIMIENTO Y REPARACION"/>
    <n v="170575291"/>
    <n v="128075291"/>
    <n v="114402966.84999999"/>
    <n v="0"/>
    <n v="8275501.5099999998"/>
    <n v="12344739.720000001"/>
    <n v="90869074.799999997"/>
    <n v="90869074.799999997"/>
    <n v="16585974.970000001"/>
    <n v="0.70949731279548678"/>
  </r>
  <r>
    <s v="21375101"/>
    <s v="CENTRO INVEST. Y CONSERVACIÓN PATRIMONIO"/>
    <x v="2"/>
    <s v="001"/>
    <x v="52"/>
    <s v="MANTENIMIENTO DE EDIFICIOS, LOCALES Y TERRENOS"/>
    <n v="126000000"/>
    <n v="84000000"/>
    <n v="84000000"/>
    <n v="0"/>
    <n v="1361650"/>
    <n v="544660"/>
    <n v="81999999.609999999"/>
    <n v="81999999.609999999"/>
    <n v="93690.39"/>
    <n v="0.97619047154761907"/>
  </r>
  <r>
    <s v="21375101"/>
    <s v="CENTRO INVEST. Y CONSERVACIÓN PATRIMONIO"/>
    <x v="2"/>
    <s v="001"/>
    <x v="53"/>
    <s v="MANT. Y REPARACION DE MAQUINARIA Y EQUIPO DE PROD."/>
    <n v="500000"/>
    <n v="500000"/>
    <n v="0"/>
    <n v="0"/>
    <n v="0"/>
    <n v="0"/>
    <n v="0"/>
    <n v="0"/>
    <n v="500000"/>
    <n v="0"/>
  </r>
  <r>
    <s v="21375101"/>
    <s v="CENTRO INVEST. Y CONSERVACIÓN PATRIMONIO"/>
    <x v="2"/>
    <s v="001"/>
    <x v="54"/>
    <s v="MANT. Y REPARACION DE EQUIPO DE TRANSPORTE"/>
    <n v="11405657"/>
    <n v="11405657"/>
    <n v="5000657"/>
    <n v="0"/>
    <n v="2545000.0099999998"/>
    <n v="0"/>
    <n v="2442783.83"/>
    <n v="2442783.83"/>
    <n v="6417873.1600000001"/>
    <n v="0.21417300467653902"/>
  </r>
  <r>
    <s v="21375101"/>
    <s v="CENTRO INVEST. Y CONSERVACIÓN PATRIMONIO"/>
    <x v="2"/>
    <s v="001"/>
    <x v="119"/>
    <s v="MANT. Y REPARACION DE EQUIPO DE COMUNICAC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5"/>
    <s v="MANT. Y REPARACION DE EQUIPO Y MOBILIARIO DE OFIC."/>
    <n v="2267486"/>
    <n v="2267486"/>
    <n v="1700614.5"/>
    <n v="0"/>
    <n v="0"/>
    <n v="0"/>
    <n v="0"/>
    <n v="0"/>
    <n v="2267486"/>
    <n v="0"/>
  </r>
  <r>
    <s v="21375101"/>
    <s v="CENTRO INVEST. Y CONSERVACIÓN PATRIMONIO"/>
    <x v="2"/>
    <s v="001"/>
    <x v="56"/>
    <s v="MANT. Y REP. DE EQUIPO DE COMPUTO Y SIST. DE INF."/>
    <n v="29902148"/>
    <n v="29902148"/>
    <n v="23701695.350000001"/>
    <n v="0"/>
    <n v="4368851.5"/>
    <n v="11800079.720000001"/>
    <n v="6426291.3600000003"/>
    <n v="6426291.3600000003"/>
    <n v="7306925.4199999999"/>
    <n v="0.2149106933722621"/>
  </r>
  <r>
    <s v="21375101"/>
    <s v="CENTRO INVEST. Y CONSERVACIÓN PATRIMONIO"/>
    <x v="2"/>
    <s v="001"/>
    <x v="58"/>
    <s v="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59"/>
    <s v="OTROS 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60"/>
    <s v="SERVICIOS DIVERSO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1"/>
    <s v="DEDUCIBLE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2"/>
    <s v="MATERIALES Y SUMINISTROS"/>
    <n v="18780862"/>
    <n v="4100721"/>
    <n v="1870721"/>
    <n v="0"/>
    <n v="641861.35"/>
    <n v="175714.95"/>
    <n v="243144.55"/>
    <n v="243144.55"/>
    <n v="3040000.15"/>
    <n v="5.9293121868081243E-2"/>
  </r>
  <r>
    <s v="21375101"/>
    <s v="CENTRO INVEST. Y CONSERVACIÓN PATRIMONIO"/>
    <x v="2"/>
    <s v="001"/>
    <x v="63"/>
    <s v="PRODUCTOS QUIMICOS Y CONEXOS"/>
    <n v="605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64"/>
    <s v="COMBUSTIBLES Y LUBRICANTES"/>
    <n v="400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120"/>
    <s v="PRODUCTOS FARMACEUTICOS Y MEDICINALES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65"/>
    <s v="TINTAS, PINTURAS Y DILUYENTES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69"/>
    <s v="MATERIALES Y PROD DE USO EN LA CONSTRUC Y MANT."/>
    <n v="2420000"/>
    <n v="420000"/>
    <n v="315000"/>
    <n v="0"/>
    <n v="0"/>
    <n v="0"/>
    <n v="0"/>
    <n v="0"/>
    <n v="420000"/>
    <n v="0"/>
  </r>
  <r>
    <s v="21375101"/>
    <s v="CENTRO INVEST. Y CONSERVACIÓN PATRIMONIO"/>
    <x v="2"/>
    <s v="001"/>
    <x v="121"/>
    <s v="MATERIALES Y PRODUCTOS METALICOS"/>
    <n v="420000"/>
    <n v="420000"/>
    <n v="315000"/>
    <n v="0"/>
    <n v="0"/>
    <n v="0"/>
    <n v="0"/>
    <n v="0"/>
    <n v="420000"/>
    <n v="0"/>
  </r>
  <r>
    <s v="21375101"/>
    <s v="CENTRO INVEST. Y CONSERVACIÓN PATRIMONIO"/>
    <x v="2"/>
    <s v="001"/>
    <x v="70"/>
    <s v="MAT. Y PROD. ELECTRICOS, TELEFONICOS Y DE COMPUTO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1"/>
    <s v="HERRAMIENTAS, REPUESTOS Y ACCESORIOS"/>
    <n v="1000000"/>
    <n v="500000"/>
    <n v="375000"/>
    <n v="0"/>
    <n v="4940.45"/>
    <n v="0"/>
    <n v="75059.55"/>
    <n v="75059.55"/>
    <n v="420000"/>
    <n v="0.15011910000000001"/>
  </r>
  <r>
    <s v="21375101"/>
    <s v="CENTRO INVEST. Y CONSERVACIÓN PATRIMONIO"/>
    <x v="2"/>
    <s v="001"/>
    <x v="72"/>
    <s v="HERRAMIENTAS E INSTRUMENTOS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3"/>
    <s v="REPUESTOS Y ACCESORIOS"/>
    <n v="500000"/>
    <n v="500000"/>
    <n v="375000"/>
    <n v="0"/>
    <n v="4940.45"/>
    <n v="0"/>
    <n v="75059.55"/>
    <n v="75059.55"/>
    <n v="420000"/>
    <n v="0.15011910000000001"/>
  </r>
  <r>
    <s v="21375101"/>
    <s v="CENTRO INVEST. Y CONSERVACIÓN PATRIMONIO"/>
    <x v="2"/>
    <s v="001"/>
    <x v="74"/>
    <s v="UTILES, MATERIALES Y SUMINISTROS DIVERSOS"/>
    <n v="9310862"/>
    <n v="2180721"/>
    <n v="180721"/>
    <n v="0"/>
    <n v="5005.8999999999996"/>
    <n v="175714.95"/>
    <n v="0"/>
    <n v="0"/>
    <n v="2000000.15"/>
    <n v="0"/>
  </r>
  <r>
    <s v="21375101"/>
    <s v="CENTRO INVEST. Y CONSERVACIÓN PATRIMONIO"/>
    <x v="2"/>
    <s v="001"/>
    <x v="75"/>
    <s v="UTILES Y MATERIALES DE OFICINA Y COMPUTO"/>
    <n v="810862"/>
    <n v="5006"/>
    <n v="5006"/>
    <n v="0"/>
    <n v="5005.8999999999996"/>
    <n v="0"/>
    <n v="0"/>
    <n v="0"/>
    <n v="0.1"/>
    <n v="0"/>
  </r>
  <r>
    <s v="21375101"/>
    <s v="CENTRO INVEST. Y CONSERVACIÓN PATRIMONIO"/>
    <x v="2"/>
    <s v="001"/>
    <x v="76"/>
    <s v="PRODUCTOS DE PAPEL, CARTON E IMPRESOS"/>
    <n v="1000000"/>
    <n v="175715"/>
    <n v="175715"/>
    <n v="0"/>
    <n v="0"/>
    <n v="175714.95"/>
    <n v="0"/>
    <n v="0"/>
    <n v="0.05"/>
    <n v="0"/>
  </r>
  <r>
    <s v="21375101"/>
    <s v="CENTRO INVEST. Y CONSERVACIÓN PATRIMONIO"/>
    <x v="2"/>
    <s v="001"/>
    <x v="122"/>
    <s v="TEXTILES Y VESTUARIO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7"/>
    <s v="UTILES Y MATERIALES DE LIMPIEZA"/>
    <n v="2000000"/>
    <n v="2000000"/>
    <n v="0"/>
    <n v="0"/>
    <n v="0"/>
    <n v="0"/>
    <n v="0"/>
    <n v="0"/>
    <n v="2000000"/>
    <n v="0"/>
  </r>
  <r>
    <s v="21375101"/>
    <s v="CENTRO INVEST. Y CONSERVACIÓN PATRIMONIO"/>
    <x v="2"/>
    <s v="001"/>
    <x v="78"/>
    <s v="UTILES Y MATERIALES DE RESGUARDO Y SEGURIDAD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123"/>
    <s v="OTROS UTILES, MATERIALES Y SUMINISTROS DIVERSOS"/>
    <n v="3000000"/>
    <n v="0"/>
    <n v="0"/>
    <n v="0"/>
    <n v="0"/>
    <n v="0"/>
    <n v="0"/>
    <n v="0"/>
    <n v="0"/>
    <n v="0"/>
  </r>
  <r>
    <s v="21375101"/>
    <s v="CENTRO INVEST. Y CONSERVACIÓN PATRIMONIO"/>
    <x v="2"/>
    <s v="001"/>
    <x v="100"/>
    <s v="BIENES DURADEROS"/>
    <n v="1056979670"/>
    <n v="1233727899"/>
    <n v="1064479670"/>
    <n v="0"/>
    <n v="38011641.719999999"/>
    <n v="42653718.869999997"/>
    <n v="742616782.82000005"/>
    <n v="742616782.82000005"/>
    <n v="410445755.58999997"/>
    <n v="0.60192914776583162"/>
  </r>
  <r>
    <s v="21375101"/>
    <s v="CENTRO INVEST. Y CONSERVACIÓN PATRIMONIO"/>
    <x v="2"/>
    <s v="001"/>
    <x v="107"/>
    <s v="CONSTRUCCIONES, ADICIONES Y MEJORAS"/>
    <n v="1050679670"/>
    <n v="1229355504"/>
    <n v="1060107275"/>
    <n v="0"/>
    <n v="38011641.719999999"/>
    <n v="42653718.869999997"/>
    <n v="742616782.82000005"/>
    <n v="742616782.82000005"/>
    <n v="406073360.58999997"/>
    <n v="0.60407000286224777"/>
  </r>
  <r>
    <s v="21375101"/>
    <s v="CENTRO INVEST. Y CONSERVACIÓN PATRIMONIO"/>
    <x v="2"/>
    <s v="001"/>
    <x v="109"/>
    <s v="OTRAS CONSTRUCCIONES, ADICIONES Y MEJORAS"/>
    <n v="0"/>
    <n v="169248229"/>
    <n v="0"/>
    <n v="0"/>
    <n v="0"/>
    <n v="0"/>
    <n v="0"/>
    <n v="0"/>
    <n v="169248229"/>
    <n v="0"/>
  </r>
  <r>
    <s v="21375101"/>
    <s v="CENTRO INVEST. Y CONSERVACIÓN PATRIMONIO"/>
    <x v="2"/>
    <s v="280"/>
    <x v="109"/>
    <s v="OTRAS CONSTRUCCIONES, ADICIONES Y MEJORAS"/>
    <n v="1050679670"/>
    <n v="1060107275"/>
    <n v="1060107275"/>
    <n v="0"/>
    <n v="38011641.719999999"/>
    <n v="42653718.869999997"/>
    <n v="742616782.82000005"/>
    <n v="742616782.82000005"/>
    <n v="236825131.59"/>
    <n v="0.70051097689146602"/>
  </r>
  <r>
    <s v="21375101"/>
    <s v="CENTRO INVEST. Y CONSERVACIÓN PATRIMONIO"/>
    <x v="2"/>
    <s v="280"/>
    <x v="101"/>
    <s v="MAQUINARIA, EQUIPO Y MOBILIARIO"/>
    <n v="1800000"/>
    <n v="0"/>
    <n v="0"/>
    <n v="0"/>
    <n v="0"/>
    <n v="0"/>
    <n v="0"/>
    <n v="0"/>
    <n v="0"/>
    <n v="0"/>
  </r>
  <r>
    <s v="21375101"/>
    <s v="CENTRO INVEST. Y CONSERVACIÓN PATRIMONIO"/>
    <x v="2"/>
    <s v="280"/>
    <x v="124"/>
    <s v="EQUIPO DE TRANSPORTE"/>
    <n v="300000"/>
    <n v="0"/>
    <n v="0"/>
    <n v="0"/>
    <n v="0"/>
    <n v="0"/>
    <n v="0"/>
    <n v="0"/>
    <n v="0"/>
    <n v="0"/>
  </r>
  <r>
    <s v="21375101"/>
    <s v="CENTRO INVEST. Y CONSERVACIÓN PATRIMONIO"/>
    <x v="2"/>
    <s v="280"/>
    <x v="103"/>
    <s v="EQUIPO DE COMUNICACION"/>
    <n v="1500000"/>
    <n v="0"/>
    <n v="0"/>
    <n v="0"/>
    <n v="0"/>
    <n v="0"/>
    <n v="0"/>
    <n v="0"/>
    <n v="0"/>
    <n v="0"/>
  </r>
  <r>
    <s v="21375101"/>
    <s v="CENTRO INVEST. Y CONSERVACIÓN PATRIMONIO"/>
    <x v="2"/>
    <s v="280"/>
    <x v="110"/>
    <s v="BIENES DURADEROS DIVERSO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280"/>
    <x v="111"/>
    <s v="BIENES INTANGIBLE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001"/>
    <x v="80"/>
    <s v="TRANSFERENCIAS CORRIENTES"/>
    <n v="184961688"/>
    <n v="85486688"/>
    <n v="54554103.75"/>
    <n v="0"/>
    <n v="949404.25"/>
    <n v="0"/>
    <n v="40522631.549999997"/>
    <n v="40522631.549999997"/>
    <n v="44014652.200000003"/>
    <n v="0.47402271041311128"/>
  </r>
  <r>
    <s v="21375101"/>
    <s v="CENTRO INVEST. Y CONSERVACIÓN PATRIMONIO"/>
    <x v="2"/>
    <s v="001"/>
    <x v="81"/>
    <s v="TRANSFERENCIAS CORRIENTES AL SECTOR PUBLICO"/>
    <n v="9177576"/>
    <n v="9177576"/>
    <n v="8988415"/>
    <n v="0"/>
    <n v="881780.19"/>
    <n v="0"/>
    <n v="6460280.6100000003"/>
    <n v="6460280.6100000003"/>
    <n v="1835515.2"/>
    <n v="0.70392014296585503"/>
  </r>
  <r>
    <s v="21375101"/>
    <s v="CENTRO INVEST. Y CONSERVACIÓN PATRIMONIO"/>
    <x v="2"/>
    <s v="001"/>
    <x v="125"/>
    <s v="CCSS CONTRIBUCION ESTATAL SEGURO PENSIONES (CONTRIBUCION ESTATAL AL SEGURO DE PENSIONES, SEGUN LEY NO. 17 DEL 22 DE OCTUBRE DE 1943, LEY"/>
    <n v="7916920"/>
    <n v="7916920"/>
    <n v="7753743"/>
    <n v="0"/>
    <n v="760656.6"/>
    <n v="0"/>
    <n v="5572879.4000000004"/>
    <n v="5572879.4000000004"/>
    <n v="1583384"/>
    <n v="0.70392013560829214"/>
  </r>
  <r>
    <s v="21375101"/>
    <s v="CENTRO INVEST. Y CONSERVACIÓN PATRIMONIO"/>
    <x v="2"/>
    <s v="001"/>
    <x v="126"/>
    <s v="CCSS CONTRIBUCION ESTATAL SEGURO SALUD (CONTRIBUCION ESTATAL AL SEGURO DE SALUD, SEGUN LEY NO. 17 DEL 22 DE OCTUBRE DE 1943, LEY"/>
    <n v="1260656"/>
    <n v="1260656"/>
    <n v="1234672"/>
    <n v="0"/>
    <n v="121123.59"/>
    <n v="0"/>
    <n v="887401.21"/>
    <n v="887401.21"/>
    <n v="252131.20000000001"/>
    <n v="0.70392018917135202"/>
  </r>
  <r>
    <s v="21375101"/>
    <s v="CENTRO INVEST. Y CONSERVACIÓN PATRIMONIO"/>
    <x v="2"/>
    <s v="001"/>
    <x v="85"/>
    <s v="TRANSFERENCIAS CORRIENTES A PERSONAS"/>
    <n v="55000000"/>
    <n v="30000000"/>
    <n v="12916000"/>
    <n v="0"/>
    <n v="0"/>
    <n v="0"/>
    <n v="7890750"/>
    <n v="7890750"/>
    <n v="22109250"/>
    <n v="0.26302500000000001"/>
  </r>
  <r>
    <s v="21375101"/>
    <s v="CENTRO INVEST. Y CONSERVACIÓN PATRIMONIO"/>
    <x v="2"/>
    <s v="001"/>
    <x v="87"/>
    <s v="OTRAS TRANSFERENCIAS A PERSONAS"/>
    <n v="55000000"/>
    <n v="30000000"/>
    <n v="12916000"/>
    <n v="0"/>
    <n v="0"/>
    <n v="0"/>
    <n v="7890750"/>
    <n v="7890750"/>
    <n v="22109250"/>
    <n v="0.26302500000000001"/>
  </r>
  <r>
    <s v="21375101"/>
    <s v="CENTRO INVEST. Y CONSERVACIÓN PATRIMONIO"/>
    <x v="2"/>
    <s v="001"/>
    <x v="88"/>
    <s v="PRESTACIONES"/>
    <n v="6000000"/>
    <n v="9025000"/>
    <n v="7512500"/>
    <n v="0"/>
    <n v="0"/>
    <n v="0"/>
    <n v="1455113"/>
    <n v="1455113"/>
    <n v="7569887"/>
    <n v="0.16123135734072022"/>
  </r>
  <r>
    <s v="21375101"/>
    <s v="CENTRO INVEST. Y CONSERVACIÓN PATRIMONIO"/>
    <x v="2"/>
    <s v="001"/>
    <x v="89"/>
    <s v="PRESTACIONES LEGALES"/>
    <n v="0"/>
    <n v="3025000"/>
    <n v="1512500"/>
    <n v="0"/>
    <n v="0"/>
    <n v="0"/>
    <n v="0"/>
    <n v="0"/>
    <n v="3025000"/>
    <n v="0"/>
  </r>
  <r>
    <s v="21375101"/>
    <s v="CENTRO INVEST. Y CONSERVACIÓN PATRIMONIO"/>
    <x v="2"/>
    <s v="001"/>
    <x v="90"/>
    <s v="OTRAS PRESTACIONES"/>
    <n v="6000000"/>
    <n v="6000000"/>
    <n v="6000000"/>
    <n v="0"/>
    <n v="0"/>
    <n v="0"/>
    <n v="1455113"/>
    <n v="1455113"/>
    <n v="4544887"/>
    <n v="0.24251883333333332"/>
  </r>
  <r>
    <s v="21375101"/>
    <s v="CENTRO INVEST. Y CONSERVACIÓN PATRIMONIO"/>
    <x v="2"/>
    <s v="001"/>
    <x v="91"/>
    <s v="TRANSF. C.TES A ENTIDADES PRIV. SIN FINES DE LUCRO"/>
    <n v="23587693"/>
    <n v="23587693"/>
    <n v="23587693"/>
    <n v="0"/>
    <n v="0"/>
    <n v="0"/>
    <n v="23587693"/>
    <n v="23587693"/>
    <n v="0"/>
    <n v="1"/>
  </r>
  <r>
    <s v="21375101"/>
    <s v="CENTRO INVEST. Y CONSERVACIÓN PATRIMONIO"/>
    <x v="2"/>
    <s v="001"/>
    <x v="127"/>
    <s v="ACADEMIA COSTARRICENSE DE LA LENGUA. (PARA GASTOS DE OPERACION, SEGUN LEY 3191 DEL 17/09/63, CONVENIO MULTILATERAL DE ASOCIACIONES"/>
    <n v="9160549"/>
    <n v="9160549"/>
    <n v="9160549"/>
    <n v="0"/>
    <n v="0"/>
    <n v="0"/>
    <n v="9160549"/>
    <n v="9160549"/>
    <n v="0"/>
    <n v="1"/>
  </r>
  <r>
    <s v="21375101"/>
    <s v="CENTRO INVEST. Y CONSERVACIÓN PATRIMONIO"/>
    <x v="2"/>
    <s v="001"/>
    <x v="128"/>
    <s v="TEMPORALIDADES DE LA ARQUIDIOCESIS DE SAN JOSE. (PARA EL ARCHIVO HISTORICO ARQUIDIOCESANO, SEGUN LEY 6475 DEL 25/09/1980 Y SEGUN LOS ARTICULOS 22,"/>
    <n v="14427144"/>
    <n v="14427144"/>
    <n v="14427144"/>
    <n v="0"/>
    <n v="0"/>
    <n v="0"/>
    <n v="14427144"/>
    <n v="14427144"/>
    <n v="0"/>
    <n v="1"/>
  </r>
  <r>
    <s v="21375101"/>
    <s v="CENTRO INVEST. Y CONSERVACIÓN PATRIMONIO"/>
    <x v="2"/>
    <s v="001"/>
    <x v="95"/>
    <s v="OTRAS TRANSFERENCIAS CORRIENTES AL SECTOR PRIVADO"/>
    <n v="90000000"/>
    <n v="12500000"/>
    <n v="353076.75"/>
    <n v="0"/>
    <n v="0"/>
    <n v="0"/>
    <n v="0"/>
    <n v="0"/>
    <n v="12500000"/>
    <n v="0"/>
  </r>
  <r>
    <s v="21375101"/>
    <s v="CENTRO INVEST. Y CONSERVACIÓN PATRIMONIO"/>
    <x v="2"/>
    <s v="001"/>
    <x v="96"/>
    <s v="INDEMNIZACIONES"/>
    <n v="90000000"/>
    <n v="12500000"/>
    <n v="353076.75"/>
    <n v="0"/>
    <n v="0"/>
    <n v="0"/>
    <n v="0"/>
    <n v="0"/>
    <n v="12500000"/>
    <n v="0"/>
  </r>
  <r>
    <s v="21375101"/>
    <s v="CENTRO INVEST. Y CONSERVACIÓN PATRIMONIO"/>
    <x v="2"/>
    <s v="001"/>
    <x v="97"/>
    <s v="TRANSFERENCIAS CORRIENTES AL SECTOR EXTERNO"/>
    <n v="1196419"/>
    <n v="1196419"/>
    <n v="1196419"/>
    <n v="0"/>
    <n v="67624.06"/>
    <n v="0"/>
    <n v="1128794.94"/>
    <n v="1128794.94"/>
    <n v="0"/>
    <n v="0.94347794543550378"/>
  </r>
  <r>
    <s v="21375101"/>
    <s v="CENTRO INVEST. Y CONSERVACIÓN PATRIMONIO"/>
    <x v="2"/>
    <s v="001"/>
    <x v="129"/>
    <s v="UNESCO CONVENCION PARA LA SALVAGUARDIA DEL PATRIMONIO CULTURAL INMATERIAL. (CUOTA DE MEMBRESIA, SEGUN TRATADO INTERNACIONAL 8560,"/>
    <n v="1196419"/>
    <n v="1196419"/>
    <n v="1196419"/>
    <n v="0"/>
    <n v="67624.06"/>
    <n v="0"/>
    <n v="1128794.94"/>
    <n v="1128794.94"/>
    <n v="0"/>
    <n v="0.94347794543550378"/>
  </r>
  <r>
    <s v="21375102"/>
    <s v="MUSEO NACIONAL DE COSTA RICA"/>
    <x v="3"/>
    <s v="001"/>
    <x v="0"/>
    <s v=""/>
    <n v="3524603170"/>
    <n v="3552103170"/>
    <n v="3201428082.3299999"/>
    <n v="0"/>
    <n v="0"/>
    <n v="0"/>
    <n v="2170285654.7199998"/>
    <n v="2083601729.9200001"/>
    <n v="1381817515.28"/>
    <n v="0.61098609777147883"/>
  </r>
  <r>
    <s v="21375102"/>
    <s v="MUSEO NACIONAL DE COSTA RICA"/>
    <x v="3"/>
    <s v="001"/>
    <x v="1"/>
    <s v="REMUNERACIONES"/>
    <n v="2403431618"/>
    <n v="2395331618"/>
    <n v="2345599213"/>
    <n v="0"/>
    <n v="0"/>
    <n v="0"/>
    <n v="1575980490.5899999"/>
    <n v="1575980490.5899999"/>
    <n v="819351127.40999997"/>
    <n v="0.65793833252444456"/>
  </r>
  <r>
    <s v="21375102"/>
    <s v="MUSEO NACIONAL DE COSTA RICA"/>
    <x v="3"/>
    <s v="001"/>
    <x v="2"/>
    <s v="REMUNERACIONES BASICAS"/>
    <n v="1137177200"/>
    <n v="1124961851"/>
    <n v="1095143026"/>
    <n v="0"/>
    <n v="0"/>
    <n v="0"/>
    <n v="803134377.35000002"/>
    <n v="803134377.35000002"/>
    <n v="321827473.64999998"/>
    <n v="0.71392143354557192"/>
  </r>
  <r>
    <s v="21375102"/>
    <s v="MUSEO NACIONAL DE COSTA RICA"/>
    <x v="3"/>
    <s v="001"/>
    <x v="3"/>
    <s v="SUELDOS PARA CARGOS FIJOS"/>
    <n v="1081177200"/>
    <n v="1069961851"/>
    <n v="1052543026"/>
    <n v="0"/>
    <n v="0"/>
    <n v="0"/>
    <n v="776254769.60000002"/>
    <n v="776254769.60000002"/>
    <n v="293707081.39999998"/>
    <n v="0.72549761365276944"/>
  </r>
  <r>
    <s v="21375102"/>
    <s v="MUSEO NACIONAL DE COSTA RICA"/>
    <x v="3"/>
    <s v="001"/>
    <x v="130"/>
    <s v="JORNALES"/>
    <n v="40000000"/>
    <n v="40000000"/>
    <n v="40000000"/>
    <n v="0"/>
    <n v="0"/>
    <n v="0"/>
    <n v="26879607.75"/>
    <n v="26879607.75"/>
    <n v="13120392.25"/>
    <n v="0.67199019375000002"/>
  </r>
  <r>
    <s v="21375102"/>
    <s v="MUSEO NACIONAL DE COSTA RICA"/>
    <x v="3"/>
    <s v="001"/>
    <x v="4"/>
    <s v="SUPLENCIAS"/>
    <n v="16000000"/>
    <n v="15000000"/>
    <n v="2600000"/>
    <n v="0"/>
    <n v="0"/>
    <n v="0"/>
    <n v="0"/>
    <n v="0"/>
    <n v="15000000"/>
    <n v="0"/>
  </r>
  <r>
    <s v="21375102"/>
    <s v="MUSEO NACIONAL DE COSTA RICA"/>
    <x v="3"/>
    <s v="001"/>
    <x v="5"/>
    <s v="REMUNERACIONES EVENTUALES"/>
    <n v="9000000"/>
    <n v="17000000"/>
    <n v="17000000"/>
    <n v="0"/>
    <n v="0"/>
    <n v="0"/>
    <n v="10260583.32"/>
    <n v="10260583.32"/>
    <n v="6739416.6799999997"/>
    <n v="0.60356372470588238"/>
  </r>
  <r>
    <s v="21375102"/>
    <s v="MUSEO NACIONAL DE COSTA RICA"/>
    <x v="3"/>
    <s v="001"/>
    <x v="6"/>
    <s v="TIEMPO EXTRAORDINARIO"/>
    <n v="9000000"/>
    <n v="17000000"/>
    <n v="17000000"/>
    <n v="0"/>
    <n v="0"/>
    <n v="0"/>
    <n v="10260583.32"/>
    <n v="10260583.32"/>
    <n v="6739416.6799999997"/>
    <n v="0.60356372470588238"/>
  </r>
  <r>
    <s v="21375102"/>
    <s v="MUSEO NACIONAL DE COSTA RICA"/>
    <x v="3"/>
    <s v="001"/>
    <x v="7"/>
    <s v="INCENTIVOS SALARIALES"/>
    <n v="811828955"/>
    <n v="807944304"/>
    <n v="791536122"/>
    <n v="0"/>
    <n v="0"/>
    <n v="0"/>
    <n v="459417268.13"/>
    <n v="459417268.13"/>
    <n v="348527035.87"/>
    <n v="0.56862492359374317"/>
  </r>
  <r>
    <s v="21375102"/>
    <s v="MUSEO NACIONAL DE COSTA RICA"/>
    <x v="3"/>
    <s v="001"/>
    <x v="8"/>
    <s v="RETRIBUCION POR AÑOS SERVIDOS"/>
    <n v="222100000"/>
    <n v="223453204"/>
    <n v="217421677"/>
    <n v="0"/>
    <n v="0"/>
    <n v="0"/>
    <n v="150225774.5"/>
    <n v="150225774.5"/>
    <n v="73227429.5"/>
    <n v="0.67229187951138081"/>
  </r>
  <r>
    <s v="21375102"/>
    <s v="MUSEO NACIONAL DE COSTA RICA"/>
    <x v="3"/>
    <s v="001"/>
    <x v="9"/>
    <s v="RESTRICCION AL EJERCICIO LIBERAL DE LA PROFESION"/>
    <n v="234253790"/>
    <n v="243660734"/>
    <n v="238966066"/>
    <n v="0"/>
    <n v="0"/>
    <n v="0"/>
    <n v="148124263.61000001"/>
    <n v="148124263.61000001"/>
    <n v="95536470.390000001"/>
    <n v="0.60791191579518111"/>
  </r>
  <r>
    <s v="21375102"/>
    <s v="MUSEO NACIONAL DE COSTA RICA"/>
    <x v="3"/>
    <s v="001"/>
    <x v="10"/>
    <s v="DECIMOTERCER MES"/>
    <n v="151164314"/>
    <n v="151164314"/>
    <n v="149848096"/>
    <n v="0"/>
    <n v="0"/>
    <n v="0"/>
    <n v="2256045.63"/>
    <n v="2256045.63"/>
    <n v="148908268.37"/>
    <n v="1.4924459155088679E-2"/>
  </r>
  <r>
    <s v="21375102"/>
    <s v="MUSEO NACIONAL DE COSTA RICA"/>
    <x v="3"/>
    <s v="001"/>
    <x v="11"/>
    <s v="SALARIO ESCOLAR"/>
    <n v="126410851"/>
    <n v="111310851"/>
    <n v="111310851"/>
    <n v="0"/>
    <n v="0"/>
    <n v="0"/>
    <n v="109878270.22"/>
    <n v="109878270.22"/>
    <n v="1432580.78"/>
    <n v="0.98712990901489017"/>
  </r>
  <r>
    <s v="21375102"/>
    <s v="MUSEO NACIONAL DE COSTA RICA"/>
    <x v="3"/>
    <s v="001"/>
    <x v="12"/>
    <s v="OTROS INCENTIVOS SALARIALES"/>
    <n v="77900000"/>
    <n v="78355201"/>
    <n v="73989432"/>
    <n v="0"/>
    <n v="0"/>
    <n v="0"/>
    <n v="48932914.170000002"/>
    <n v="48932914.170000002"/>
    <n v="29422286.829999998"/>
    <n v="0.62450116323484384"/>
  </r>
  <r>
    <s v="21375102"/>
    <s v="MUSEO NACIONAL DE COSTA RICA"/>
    <x v="3"/>
    <s v="001"/>
    <x v="13"/>
    <s v="CONTRIB. PATRONALES AL DES. Y LA SEGURIDAD SOCIAL"/>
    <n v="176176831"/>
    <n v="176176831"/>
    <n v="174439280"/>
    <n v="0"/>
    <n v="0"/>
    <n v="0"/>
    <n v="123876243.36"/>
    <n v="123876243.36"/>
    <n v="52300587.640000001"/>
    <n v="0.70313583606234809"/>
  </r>
  <r>
    <s v="21375102"/>
    <s v="MUSEO NACIONAL DE COSTA RICA"/>
    <x v="3"/>
    <s v="001"/>
    <x v="131"/>
    <s v="CCSS CONTRIBUCION PATRONAL SEGURO SALUD (CONTRIBUCION PATRONAL SEGURO DE SALUD, SEGUN LEY NO. 17 DEL 22 DE OCTUBRE DE 1943, LEY"/>
    <n v="167142121"/>
    <n v="167142121"/>
    <n v="165493676"/>
    <n v="0"/>
    <n v="0"/>
    <n v="0"/>
    <n v="117518535.09999999"/>
    <n v="117518535.09999999"/>
    <n v="49623585.899999999"/>
    <n v="0.70310544342081194"/>
  </r>
  <r>
    <s v="21375102"/>
    <s v="MUSEO NACIONAL DE COSTA RICA"/>
    <x v="3"/>
    <s v="001"/>
    <x v="132"/>
    <s v="BANCO POPULAR Y DE DESARROLLO COMUNAL. (BPDC) (SEGUN LEY NO. 4351 DEL 11 DE JULIO DE 1969, LEY ORGANICA DEL B.P.D.C.)."/>
    <n v="9034710"/>
    <n v="9034710"/>
    <n v="8945604"/>
    <n v="0"/>
    <n v="0"/>
    <n v="0"/>
    <n v="6357708.2599999998"/>
    <n v="6357708.2599999998"/>
    <n v="2677001.7400000002"/>
    <n v="0.70369809988367082"/>
  </r>
  <r>
    <s v="21375102"/>
    <s v="MUSEO NACIONAL DE COSTA RICA"/>
    <x v="3"/>
    <s v="001"/>
    <x v="16"/>
    <s v="CONTRIB PATRONALES A FOND PENS Y OTROS FOND CAPIT."/>
    <n v="269248632"/>
    <n v="269248632"/>
    <n v="267480785"/>
    <n v="0"/>
    <n v="0"/>
    <n v="0"/>
    <n v="179292018.43000001"/>
    <n v="179292018.43000001"/>
    <n v="89956613.569999993"/>
    <n v="0.6658976021464057"/>
  </r>
  <r>
    <s v="21375102"/>
    <s v="MUSEO NACIONAL DE COSTA RICA"/>
    <x v="3"/>
    <s v="001"/>
    <x v="133"/>
    <s v="CCSS CONTRIBUCION PATRONAL SEGURO PENSIONES (CONTRIBUCION PATRONAL SEGURO DE PENSIONES, SEGUN LEY NO. 17 DEL 22 DE OCTUBRE DE 1943, LEY"/>
    <n v="97936248"/>
    <n v="97936248"/>
    <n v="96970348"/>
    <n v="0"/>
    <n v="0"/>
    <n v="0"/>
    <n v="68876782.010000005"/>
    <n v="68876782.010000005"/>
    <n v="29059465.989999998"/>
    <n v="0.70328181257260336"/>
  </r>
  <r>
    <s v="21375102"/>
    <s v="MUSEO NACIONAL DE COSTA RICA"/>
    <x v="3"/>
    <s v="001"/>
    <x v="134"/>
    <s v="CCSS APORTE PATRONAL REGIMEN PENSIONES (APORTE PATRONAL AL REGIMEN DE PENSIONES, SEGUN LEY DE PROTECCION AL TRABAJADOR NO. 7983 DEL 16"/>
    <n v="54208256"/>
    <n v="54208256"/>
    <n v="53673625"/>
    <n v="0"/>
    <n v="0"/>
    <n v="0"/>
    <n v="38126551.5"/>
    <n v="38126551.5"/>
    <n v="16081704.5"/>
    <n v="0.70333477431924762"/>
  </r>
  <r>
    <s v="21375102"/>
    <s v="MUSEO NACIONAL DE COSTA RICA"/>
    <x v="3"/>
    <s v="001"/>
    <x v="135"/>
    <s v="CCSS APORTE PATRONAL FONDO CAPITALIZACION LABORAL (APORTE PATRONAL AL FONDO DE CAPITALIZACION LABORAL, SEGUN LEY DE PROTECCION AL TRABAJADOR"/>
    <n v="27104128"/>
    <n v="27104128"/>
    <n v="26836812"/>
    <n v="0"/>
    <n v="0"/>
    <n v="0"/>
    <n v="19063494.760000002"/>
    <n v="19063494.760000002"/>
    <n v="8040633.2400000002"/>
    <n v="0.70334285463823076"/>
  </r>
  <r>
    <s v="21375102"/>
    <s v="MUSEO NACIONAL DE COSTA RICA"/>
    <x v="3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53225190.159999996"/>
    <n v="53225190.159999996"/>
    <n v="36774809.840000004"/>
    <n v="0.5913910017777777"/>
  </r>
  <r>
    <s v="21375102"/>
    <s v="MUSEO NACIONAL DE COSTA RICA"/>
    <x v="3"/>
    <s v="001"/>
    <x v="21"/>
    <s v="SERVICIOS"/>
    <n v="922128340"/>
    <n v="952628340"/>
    <n v="680910181.83000004"/>
    <n v="0"/>
    <n v="0"/>
    <n v="0"/>
    <n v="486650543.10000002"/>
    <n v="454993805.98000002"/>
    <n v="465977796.89999998"/>
    <n v="0.51085037329458416"/>
  </r>
  <r>
    <s v="21375102"/>
    <s v="MUSEO NACIONAL DE COSTA RICA"/>
    <x v="3"/>
    <s v="001"/>
    <x v="22"/>
    <s v="ALQUILERES"/>
    <n v="15000000"/>
    <n v="15000000"/>
    <n v="11250000"/>
    <n v="0"/>
    <n v="0"/>
    <n v="0"/>
    <n v="10250000"/>
    <n v="10250000"/>
    <n v="4750000"/>
    <n v="0.68333333333333335"/>
  </r>
  <r>
    <s v="21375102"/>
    <s v="MUSEO NACIONAL DE COSTA RICA"/>
    <x v="3"/>
    <s v="001"/>
    <x v="137"/>
    <s v="ALQUILER DE MAQUINARIA, EQUIPO Y MOBILIARIO"/>
    <n v="1000000"/>
    <n v="1000000"/>
    <n v="750000"/>
    <n v="0"/>
    <n v="0"/>
    <n v="0"/>
    <n v="0"/>
    <n v="0"/>
    <n v="1000000"/>
    <n v="0"/>
  </r>
  <r>
    <s v="21375102"/>
    <s v="MUSEO NACIONAL DE COSTA RICA"/>
    <x v="3"/>
    <s v="001"/>
    <x v="138"/>
    <s v="ALQUILER Y DERECHOS PARA TELECOMUNICACIONES"/>
    <n v="14000000"/>
    <n v="14000000"/>
    <n v="10500000"/>
    <n v="0"/>
    <n v="0"/>
    <n v="0"/>
    <n v="10250000"/>
    <n v="10250000"/>
    <n v="3750000"/>
    <n v="0.7321428571428571"/>
  </r>
  <r>
    <s v="21375102"/>
    <s v="MUSEO NACIONAL DE COSTA RICA"/>
    <x v="3"/>
    <s v="001"/>
    <x v="24"/>
    <s v="SERVICIOS BASICOS"/>
    <n v="165092000"/>
    <n v="141563726"/>
    <n v="111606863"/>
    <n v="0"/>
    <n v="0"/>
    <n v="0"/>
    <n v="90325736.900000006"/>
    <n v="90325736.900000006"/>
    <n v="51237989.100000001"/>
    <n v="0.63805707473396123"/>
  </r>
  <r>
    <s v="21375102"/>
    <s v="MUSEO NACIONAL DE COSTA RICA"/>
    <x v="3"/>
    <s v="001"/>
    <x v="25"/>
    <s v="SERVICIO DE AGUA Y ALCANTARILLADO"/>
    <n v="20592000"/>
    <n v="9500000"/>
    <n v="9500000"/>
    <n v="0"/>
    <n v="0"/>
    <n v="0"/>
    <n v="5026835.59"/>
    <n v="5026835.59"/>
    <n v="4473164.41"/>
    <n v="0.5291405884210526"/>
  </r>
  <r>
    <s v="21375102"/>
    <s v="MUSEO NACIONAL DE COSTA RICA"/>
    <x v="3"/>
    <s v="001"/>
    <x v="26"/>
    <s v="SERVICIO DE ENERGIA ELECTRICA"/>
    <n v="78000000"/>
    <n v="76163726"/>
    <n v="57581863"/>
    <n v="0"/>
    <n v="0"/>
    <n v="0"/>
    <n v="51975600"/>
    <n v="51975600"/>
    <n v="24188126"/>
    <n v="0.68241934487291234"/>
  </r>
  <r>
    <s v="21375102"/>
    <s v="MUSEO NACIONAL DE COSTA RICA"/>
    <x v="3"/>
    <s v="001"/>
    <x v="117"/>
    <s v="SERVICIO DE CORREO"/>
    <n v="1000000"/>
    <n v="400000"/>
    <n v="400000"/>
    <n v="0"/>
    <n v="0"/>
    <n v="0"/>
    <n v="0"/>
    <n v="0"/>
    <n v="400000"/>
    <n v="0"/>
  </r>
  <r>
    <s v="21375102"/>
    <s v="MUSEO NACIONAL DE COSTA RICA"/>
    <x v="3"/>
    <s v="001"/>
    <x v="27"/>
    <s v="SERVICIO DE TELECOMUNICACIONES"/>
    <n v="40000000"/>
    <n v="30000000"/>
    <n v="25000000"/>
    <n v="0"/>
    <n v="0"/>
    <n v="0"/>
    <n v="21342741.210000001"/>
    <n v="21342741.210000001"/>
    <n v="8657258.7899999991"/>
    <n v="0.71142470700000005"/>
  </r>
  <r>
    <s v="21375102"/>
    <s v="MUSEO NACIONAL DE COSTA RICA"/>
    <x v="3"/>
    <s v="001"/>
    <x v="28"/>
    <s v="OTROS SERVICIOS BASICOS"/>
    <n v="25500000"/>
    <n v="25500000"/>
    <n v="19125000"/>
    <n v="0"/>
    <n v="0"/>
    <n v="0"/>
    <n v="11980560.1"/>
    <n v="11980560.1"/>
    <n v="13519439.9"/>
    <n v="0.46982588627450977"/>
  </r>
  <r>
    <s v="21375102"/>
    <s v="MUSEO NACIONAL DE COSTA RICA"/>
    <x v="3"/>
    <s v="001"/>
    <x v="29"/>
    <s v="SERVICIOS COMERCIALES Y FINANCIEROS"/>
    <n v="66680420"/>
    <n v="64895244"/>
    <n v="46494758.5"/>
    <n v="0"/>
    <n v="0"/>
    <n v="0"/>
    <n v="33585671.619999997"/>
    <n v="29735058.920000002"/>
    <n v="31309572.379999999"/>
    <n v="0.51753671840728421"/>
  </r>
  <r>
    <s v="21375102"/>
    <s v="MUSEO NACIONAL DE COSTA RICA"/>
    <x v="3"/>
    <s v="001"/>
    <x v="30"/>
    <s v="INFORMACION"/>
    <n v="13250000"/>
    <n v="9522500"/>
    <n v="8073750"/>
    <n v="0"/>
    <n v="0"/>
    <n v="0"/>
    <n v="3584088"/>
    <n v="3584088"/>
    <n v="5938412"/>
    <n v="0.37638099238645312"/>
  </r>
  <r>
    <s v="21375102"/>
    <s v="MUSEO NACIONAL DE COSTA RICA"/>
    <x v="3"/>
    <s v="001"/>
    <x v="31"/>
    <s v="PUBLICIDAD Y PROPAGANDA"/>
    <n v="1425000"/>
    <n v="1346350"/>
    <n v="1029425"/>
    <n v="0"/>
    <n v="0"/>
    <n v="0"/>
    <n v="596350.27"/>
    <n v="0"/>
    <n v="749999.73"/>
    <n v="0.44293851524492145"/>
  </r>
  <r>
    <s v="21375102"/>
    <s v="MUSEO NACIONAL DE COSTA RICA"/>
    <x v="3"/>
    <s v="001"/>
    <x v="32"/>
    <s v="IMPRESION, ENCUADERNACION Y OTROS"/>
    <n v="11800000"/>
    <n v="18970000"/>
    <n v="8685000"/>
    <n v="0"/>
    <n v="0"/>
    <n v="0"/>
    <n v="7007810.4900000002"/>
    <n v="4250000"/>
    <n v="11962189.51"/>
    <n v="0.36941541855561416"/>
  </r>
  <r>
    <s v="21375102"/>
    <s v="MUSEO NACIONAL DE COSTA RICA"/>
    <x v="3"/>
    <s v="001"/>
    <x v="139"/>
    <s v="TRANSPORTE DE BIENES"/>
    <n v="2150000"/>
    <n v="2150000"/>
    <n v="1612500"/>
    <n v="0"/>
    <n v="0"/>
    <n v="0"/>
    <n v="0"/>
    <n v="0"/>
    <n v="2150000"/>
    <n v="0"/>
  </r>
  <r>
    <s v="21375102"/>
    <s v="MUSEO NACIONAL DE COSTA RICA"/>
    <x v="3"/>
    <s v="001"/>
    <x v="140"/>
    <s v="SERVICIOS ADUANEROS"/>
    <n v="305420"/>
    <n v="905420"/>
    <n v="529065"/>
    <n v="0"/>
    <n v="0"/>
    <n v="0"/>
    <n v="496451.94"/>
    <n v="0"/>
    <n v="408968.06"/>
    <n v="0.54831121468489763"/>
  </r>
  <r>
    <s v="21375102"/>
    <s v="MUSEO NACIONAL DE COSTA RICA"/>
    <x v="3"/>
    <s v="001"/>
    <x v="33"/>
    <s v="COMIS. Y GASTOS POR SERV. FINANCIEROS Y COMERCIAL."/>
    <n v="21000000"/>
    <n v="12754063"/>
    <n v="12754063"/>
    <n v="0"/>
    <n v="0"/>
    <n v="0"/>
    <n v="8689728.9100000001"/>
    <n v="8689728.9100000001"/>
    <n v="4064334.09"/>
    <n v="0.68133024825108679"/>
  </r>
  <r>
    <s v="21375102"/>
    <s v="MUSEO NACIONAL DE COSTA RICA"/>
    <x v="3"/>
    <s v="001"/>
    <x v="34"/>
    <s v="SERVICIOS DE TECNOLOGIAS DE INFORMACION"/>
    <n v="16750000"/>
    <n v="19246911"/>
    <n v="13810955.5"/>
    <n v="0"/>
    <n v="0"/>
    <n v="0"/>
    <n v="13211242.01"/>
    <n v="13211242.01"/>
    <n v="6035668.9900000002"/>
    <n v="0.68640843250119454"/>
  </r>
  <r>
    <s v="21375102"/>
    <s v="MUSEO NACIONAL DE COSTA RICA"/>
    <x v="3"/>
    <s v="001"/>
    <x v="35"/>
    <s v="SERVICIOS DE GESTION Y APOYO"/>
    <n v="502784000"/>
    <n v="523827800"/>
    <n v="377590721.32999998"/>
    <n v="0"/>
    <n v="0"/>
    <n v="0"/>
    <n v="278595696.56999999"/>
    <n v="266287910.36000001"/>
    <n v="245232103.43000001"/>
    <n v="0.5318459550447685"/>
  </r>
  <r>
    <s v="21375102"/>
    <s v="MUSEO NACIONAL DE COSTA RICA"/>
    <x v="3"/>
    <s v="001"/>
    <x v="141"/>
    <s v="SERVICIOS DE INGENIERIA Y ARQUITECTURA"/>
    <n v="1000000"/>
    <n v="1000000"/>
    <n v="750000"/>
    <n v="0"/>
    <n v="0"/>
    <n v="0"/>
    <n v="252860"/>
    <n v="0"/>
    <n v="747140"/>
    <n v="0.25285999999999997"/>
  </r>
  <r>
    <s v="21375102"/>
    <s v="MUSEO NACIONAL DE COSTA RICA"/>
    <x v="3"/>
    <s v="001"/>
    <x v="36"/>
    <s v="SERVICIOS EN CIENCIAS ECONOMICAS Y SOCIALES"/>
    <n v="12000000"/>
    <n v="12000000"/>
    <n v="9000000"/>
    <n v="0"/>
    <n v="0"/>
    <n v="0"/>
    <n v="8925456.3000000007"/>
    <n v="0"/>
    <n v="3074543.7"/>
    <n v="0.74378802500000007"/>
  </r>
  <r>
    <s v="21375102"/>
    <s v="MUSEO NACIONAL DE COSTA RICA"/>
    <x v="3"/>
    <s v="001"/>
    <x v="38"/>
    <s v="SERVICIOS GENERALES"/>
    <n v="431229000"/>
    <n v="432188935"/>
    <n v="310401717.5"/>
    <n v="0"/>
    <n v="0"/>
    <n v="0"/>
    <n v="236563132.25"/>
    <n v="235650533.03"/>
    <n v="195625802.75"/>
    <n v="0.54736045532956557"/>
  </r>
  <r>
    <s v="21375102"/>
    <s v="MUSEO NACIONAL DE COSTA RICA"/>
    <x v="3"/>
    <s v="001"/>
    <x v="39"/>
    <s v="OTROS SERVICIOS DE GESTION Y APOYO"/>
    <n v="58555000"/>
    <n v="78638865"/>
    <n v="57439003.829999998"/>
    <n v="0"/>
    <n v="0"/>
    <n v="0"/>
    <n v="32854248.02"/>
    <n v="30637377.329999998"/>
    <n v="45784616.979999997"/>
    <n v="0.41778639633214443"/>
  </r>
  <r>
    <s v="21375102"/>
    <s v="MUSEO NACIONAL DE COSTA RICA"/>
    <x v="3"/>
    <s v="001"/>
    <x v="40"/>
    <s v="GASTOS DE VIAJE Y DE TRANSPORTE"/>
    <n v="24195000"/>
    <n v="39564650"/>
    <n v="24331075"/>
    <n v="0"/>
    <n v="0"/>
    <n v="0"/>
    <n v="22426976.530000001"/>
    <n v="22426976.530000001"/>
    <n v="17137673.469999999"/>
    <n v="0.56684379945228891"/>
  </r>
  <r>
    <s v="21375102"/>
    <s v="MUSEO NACIONAL DE COSTA RICA"/>
    <x v="3"/>
    <s v="001"/>
    <x v="41"/>
    <s v="TRANSPORTE DENTRO DEL PAIS"/>
    <n v="945000"/>
    <n v="1945000"/>
    <n v="1208750"/>
    <n v="0"/>
    <n v="0"/>
    <n v="0"/>
    <n v="607668.35"/>
    <n v="607668.35"/>
    <n v="1337331.6499999999"/>
    <n v="0.31242588688946016"/>
  </r>
  <r>
    <s v="21375102"/>
    <s v="MUSEO NACIONAL DE COSTA RICA"/>
    <x v="3"/>
    <s v="001"/>
    <x v="42"/>
    <s v="VIATICOS DENTRO DEL PAIS"/>
    <n v="23250000"/>
    <n v="37619650"/>
    <n v="23122325"/>
    <n v="0"/>
    <n v="0"/>
    <n v="0"/>
    <n v="21819308.18"/>
    <n v="21819308.18"/>
    <n v="15800341.82"/>
    <n v="0.57999763899983114"/>
  </r>
  <r>
    <s v="21375102"/>
    <s v="MUSEO NACIONAL DE COSTA RICA"/>
    <x v="3"/>
    <s v="001"/>
    <x v="45"/>
    <s v="SEGUROS, REASEGUROS Y OTRAS OBLIGACIONES"/>
    <n v="58000000"/>
    <n v="58000000"/>
    <n v="43191574"/>
    <n v="0"/>
    <n v="0"/>
    <n v="0"/>
    <n v="19127299.02"/>
    <n v="19127299.02"/>
    <n v="38872700.979999997"/>
    <n v="0.32978101758620687"/>
  </r>
  <r>
    <s v="21375102"/>
    <s v="MUSEO NACIONAL DE COSTA RICA"/>
    <x v="3"/>
    <s v="001"/>
    <x v="46"/>
    <s v="SEGUROS"/>
    <n v="58000000"/>
    <n v="58000000"/>
    <n v="43191574"/>
    <n v="0"/>
    <n v="0"/>
    <n v="0"/>
    <n v="19127299.02"/>
    <n v="19127299.02"/>
    <n v="38872700.979999997"/>
    <n v="0.32978101758620687"/>
  </r>
  <r>
    <s v="21375102"/>
    <s v="MUSEO NACIONAL DE COSTA RICA"/>
    <x v="3"/>
    <s v="001"/>
    <x v="47"/>
    <s v="CAPACITACION Y PROTOCOLO"/>
    <n v="22766920"/>
    <n v="22766920"/>
    <n v="17075190"/>
    <n v="0"/>
    <n v="0"/>
    <n v="0"/>
    <n v="6607214.9100000001"/>
    <n v="2036319.26"/>
    <n v="16159705.09"/>
    <n v="0.29021118842601457"/>
  </r>
  <r>
    <s v="21375102"/>
    <s v="MUSEO NACIONAL DE COSTA RICA"/>
    <x v="3"/>
    <s v="001"/>
    <x v="48"/>
    <s v="ACTIVIDADES DE CAPACITACION"/>
    <n v="16266920"/>
    <n v="16266920"/>
    <n v="12200190"/>
    <n v="0"/>
    <n v="0"/>
    <n v="0"/>
    <n v="3486716.52"/>
    <n v="1677996.26"/>
    <n v="12780203.48"/>
    <n v="0.21434398890509082"/>
  </r>
  <r>
    <s v="21375102"/>
    <s v="MUSEO NACIONAL DE COSTA RICA"/>
    <x v="3"/>
    <s v="001"/>
    <x v="49"/>
    <s v="ACTIVIDADES PROTOCOLARIAS Y SOCIALES"/>
    <n v="6500000"/>
    <n v="6500000"/>
    <n v="4875000"/>
    <n v="0"/>
    <n v="0"/>
    <n v="0"/>
    <n v="3120498.39"/>
    <n v="358323"/>
    <n v="3379501.61"/>
    <n v="0.4800766753846154"/>
  </r>
  <r>
    <s v="21375102"/>
    <s v="MUSEO NACIONAL DE COSTA RICA"/>
    <x v="3"/>
    <s v="001"/>
    <x v="51"/>
    <s v="MANTENIMIENTO Y REPARACION"/>
    <n v="65360000"/>
    <n v="84860000"/>
    <n v="47732500"/>
    <n v="0"/>
    <n v="0"/>
    <n v="0"/>
    <n v="25717017.989999998"/>
    <n v="14797037.949999999"/>
    <n v="59142982.009999998"/>
    <n v="0.30305229778458637"/>
  </r>
  <r>
    <s v="21375102"/>
    <s v="MUSEO NACIONAL DE COSTA RICA"/>
    <x v="3"/>
    <s v="001"/>
    <x v="52"/>
    <s v="MANTENIMIENTO DE EDIFICIOS, LOCALES Y TERRENOS"/>
    <n v="6000000"/>
    <n v="26000000"/>
    <n v="4500000"/>
    <n v="0"/>
    <n v="0"/>
    <n v="0"/>
    <n v="3769038.16"/>
    <n v="1769038.16"/>
    <n v="22230961.84"/>
    <n v="0.14496300615384616"/>
  </r>
  <r>
    <s v="21375102"/>
    <s v="MUSEO NACIONAL DE COSTA RICA"/>
    <x v="3"/>
    <s v="001"/>
    <x v="142"/>
    <s v="MANTENIMIENTO DE INSTALACIONES Y OTRAS OBRAS"/>
    <n v="2760000"/>
    <n v="2760000"/>
    <n v="2070000"/>
    <n v="0"/>
    <n v="0"/>
    <n v="0"/>
    <n v="720733.21"/>
    <n v="0"/>
    <n v="2039266.79"/>
    <n v="0.26113522101449271"/>
  </r>
  <r>
    <s v="21375102"/>
    <s v="MUSEO NACIONAL DE COSTA RICA"/>
    <x v="3"/>
    <s v="001"/>
    <x v="53"/>
    <s v="MANT. Y REPARACION DE MAQUINARIA Y EQUIPO DE PROD."/>
    <n v="6750000"/>
    <n v="1300000"/>
    <n v="1300000"/>
    <n v="0"/>
    <n v="0"/>
    <n v="0"/>
    <n v="99999.35"/>
    <n v="0"/>
    <n v="1200000.6499999999"/>
    <n v="7.6922576923076927E-2"/>
  </r>
  <r>
    <s v="21375102"/>
    <s v="MUSEO NACIONAL DE COSTA RICA"/>
    <x v="3"/>
    <s v="001"/>
    <x v="54"/>
    <s v="MANT. Y REPARACION DE EQUIPO DE TRANSPORTE"/>
    <n v="9000000"/>
    <n v="9000000"/>
    <n v="6750000"/>
    <n v="0"/>
    <n v="0"/>
    <n v="0"/>
    <n v="552570.01"/>
    <n v="0"/>
    <n v="8447429.9900000002"/>
    <n v="6.1396667777777782E-2"/>
  </r>
  <r>
    <s v="21375102"/>
    <s v="MUSEO NACIONAL DE COSTA RICA"/>
    <x v="3"/>
    <s v="001"/>
    <x v="119"/>
    <s v="MANT. Y REPARACION DE EQUIPO DE COMUNICAC."/>
    <n v="7000000"/>
    <n v="7000000"/>
    <n v="5250000"/>
    <n v="0"/>
    <n v="0"/>
    <n v="0"/>
    <n v="4915500"/>
    <n v="2915500"/>
    <n v="2084500"/>
    <n v="0.70221428571428568"/>
  </r>
  <r>
    <s v="21375102"/>
    <s v="MUSEO NACIONAL DE COSTA RICA"/>
    <x v="3"/>
    <s v="001"/>
    <x v="55"/>
    <s v="MANT. Y REPARACION DE EQUIPO Y MOBILIARIO DE OFIC."/>
    <n v="18000000"/>
    <n v="22950000"/>
    <n v="15975000"/>
    <n v="0"/>
    <n v="0"/>
    <n v="0"/>
    <n v="14236249.789999999"/>
    <n v="10112499.789999999"/>
    <n v="8713750.2100000009"/>
    <n v="0.62031589498910666"/>
  </r>
  <r>
    <s v="21375102"/>
    <s v="MUSEO NACIONAL DE COSTA RICA"/>
    <x v="3"/>
    <s v="001"/>
    <x v="56"/>
    <s v="MANT. Y REP. DE EQUIPO DE COMPUTO Y SIST. DE INF."/>
    <n v="15000000"/>
    <n v="15000000"/>
    <n v="11250000"/>
    <n v="0"/>
    <n v="0"/>
    <n v="0"/>
    <n v="1422927.47"/>
    <n v="0"/>
    <n v="13577072.529999999"/>
    <n v="9.4861831333333327E-2"/>
  </r>
  <r>
    <s v="21375102"/>
    <s v="MUSEO NACIONAL DE COSTA RICA"/>
    <x v="3"/>
    <s v="001"/>
    <x v="57"/>
    <s v="MANTENIMIENTO Y REPARACION DE OTROS EQUIPOS"/>
    <n v="850000"/>
    <n v="850000"/>
    <n v="637500"/>
    <n v="0"/>
    <n v="0"/>
    <n v="0"/>
    <n v="0"/>
    <n v="0"/>
    <n v="850000"/>
    <n v="0"/>
  </r>
  <r>
    <s v="21375102"/>
    <s v="MUSEO NACIONAL DE COSTA RICA"/>
    <x v="3"/>
    <s v="001"/>
    <x v="58"/>
    <s v="IMPUESTOS"/>
    <n v="600000"/>
    <n v="500000"/>
    <n v="400000"/>
    <n v="0"/>
    <n v="0"/>
    <n v="0"/>
    <n v="0"/>
    <n v="0"/>
    <n v="500000"/>
    <n v="0"/>
  </r>
  <r>
    <s v="21375102"/>
    <s v="MUSEO NACIONAL DE COSTA RICA"/>
    <x v="3"/>
    <s v="001"/>
    <x v="59"/>
    <s v="OTROS IMPUESTOS"/>
    <n v="600000"/>
    <n v="500000"/>
    <n v="400000"/>
    <n v="0"/>
    <n v="0"/>
    <n v="0"/>
    <n v="0"/>
    <n v="0"/>
    <n v="500000"/>
    <n v="0"/>
  </r>
  <r>
    <s v="21375102"/>
    <s v="MUSEO NACIONAL DE COSTA RICA"/>
    <x v="3"/>
    <s v="001"/>
    <x v="60"/>
    <s v="SERVICIOS DIVERSOS"/>
    <n v="1650000"/>
    <n v="1650000"/>
    <n v="1237500"/>
    <n v="0"/>
    <n v="0"/>
    <n v="0"/>
    <n v="14929.56"/>
    <n v="7467.04"/>
    <n v="1635070.44"/>
    <n v="9.0482181818181823E-3"/>
  </r>
  <r>
    <s v="21375102"/>
    <s v="MUSEO NACIONAL DE COSTA RICA"/>
    <x v="3"/>
    <s v="001"/>
    <x v="61"/>
    <s v="DEDUCIBLES"/>
    <n v="1500000"/>
    <n v="1500000"/>
    <n v="1125000"/>
    <n v="0"/>
    <n v="0"/>
    <n v="0"/>
    <n v="0"/>
    <n v="0"/>
    <n v="1500000"/>
    <n v="0"/>
  </r>
  <r>
    <s v="21375102"/>
    <s v="MUSEO NACIONAL DE COSTA RICA"/>
    <x v="3"/>
    <s v="001"/>
    <x v="143"/>
    <s v="OTROS SERVICIOS NO ESPECIFICADOS"/>
    <n v="150000"/>
    <n v="150000"/>
    <n v="112500"/>
    <n v="0"/>
    <n v="0"/>
    <n v="0"/>
    <n v="14929.56"/>
    <n v="7467.04"/>
    <n v="135070.44"/>
    <n v="9.9530399999999991E-2"/>
  </r>
  <r>
    <s v="21375102"/>
    <s v="MUSEO NACIONAL DE COSTA RICA"/>
    <x v="3"/>
    <s v="001"/>
    <x v="62"/>
    <s v="MATERIALES Y SUMINISTROS"/>
    <n v="101331290"/>
    <n v="101331290"/>
    <n v="75669342.5"/>
    <n v="0"/>
    <n v="0"/>
    <n v="0"/>
    <n v="45369295.530000001"/>
    <n v="16340729.9"/>
    <n v="55961994.469999999"/>
    <n v="0.44773233943829199"/>
  </r>
  <r>
    <s v="21375102"/>
    <s v="MUSEO NACIONAL DE COSTA RICA"/>
    <x v="3"/>
    <s v="001"/>
    <x v="63"/>
    <s v="PRODUCTOS QUIMICOS Y CONEXOS"/>
    <n v="24076000"/>
    <n v="23899000"/>
    <n v="17968500"/>
    <n v="0"/>
    <n v="0"/>
    <n v="0"/>
    <n v="8299795.8099999996"/>
    <n v="6969114.8700000001"/>
    <n v="15599204.189999999"/>
    <n v="0.3472863220218419"/>
  </r>
  <r>
    <s v="21375102"/>
    <s v="MUSEO NACIONAL DE COSTA RICA"/>
    <x v="3"/>
    <s v="001"/>
    <x v="64"/>
    <s v="COMBUSTIBLES Y LUBRICANTES"/>
    <n v="14250000"/>
    <n v="14250000"/>
    <n v="10687500"/>
    <n v="0"/>
    <n v="0"/>
    <n v="0"/>
    <n v="6265971.6699999999"/>
    <n v="6265971.6699999999"/>
    <n v="7984028.3300000001"/>
    <n v="0.43971731017543858"/>
  </r>
  <r>
    <s v="21375102"/>
    <s v="MUSEO NACIONAL DE COSTA RICA"/>
    <x v="3"/>
    <s v="001"/>
    <x v="120"/>
    <s v="PRODUCTOS FARMACEUTICOS Y MEDICINALES"/>
    <n v="950000"/>
    <n v="950000"/>
    <n v="712500"/>
    <n v="0"/>
    <n v="0"/>
    <n v="0"/>
    <n v="98875"/>
    <n v="0"/>
    <n v="851125"/>
    <n v="0.10407894736842105"/>
  </r>
  <r>
    <s v="21375102"/>
    <s v="MUSEO NACIONAL DE COSTA RICA"/>
    <x v="3"/>
    <s v="001"/>
    <x v="65"/>
    <s v="TINTAS, PINTURAS Y DILUYENTES"/>
    <n v="6100000"/>
    <n v="6100000"/>
    <n v="4575000"/>
    <n v="0"/>
    <n v="0"/>
    <n v="0"/>
    <n v="1810197.14"/>
    <n v="703143.2"/>
    <n v="4289802.8600000003"/>
    <n v="0.29675362950819673"/>
  </r>
  <r>
    <s v="21375102"/>
    <s v="MUSEO NACIONAL DE COSTA RICA"/>
    <x v="3"/>
    <s v="001"/>
    <x v="144"/>
    <s v="OTROS PRODUCTOS QUIMICOS Y CONEXOS"/>
    <n v="2776000"/>
    <n v="2599000"/>
    <n v="1993500"/>
    <n v="0"/>
    <n v="0"/>
    <n v="0"/>
    <n v="124752"/>
    <n v="0"/>
    <n v="2474248"/>
    <n v="4.8000000000000001E-2"/>
  </r>
  <r>
    <s v="21375102"/>
    <s v="MUSEO NACIONAL DE COSTA RICA"/>
    <x v="3"/>
    <s v="001"/>
    <x v="66"/>
    <s v="ALIMENTOS Y PRODUCTOS AGROPECUARIOS"/>
    <n v="456843"/>
    <n v="1466843"/>
    <n v="847632.25"/>
    <n v="0"/>
    <n v="0"/>
    <n v="0"/>
    <n v="245012.25"/>
    <n v="0"/>
    <n v="1221830.75"/>
    <n v="0.16703372480899456"/>
  </r>
  <r>
    <s v="21375102"/>
    <s v="MUSEO NACIONAL DE COSTA RICA"/>
    <x v="3"/>
    <s v="001"/>
    <x v="68"/>
    <s v="ALIMENTOS Y BEBIDAS"/>
    <n v="456843"/>
    <n v="1466843"/>
    <n v="847632.25"/>
    <n v="0"/>
    <n v="0"/>
    <n v="0"/>
    <n v="245012.25"/>
    <n v="0"/>
    <n v="1221830.75"/>
    <n v="0.16703372480899456"/>
  </r>
  <r>
    <s v="21375102"/>
    <s v="MUSEO NACIONAL DE COSTA RICA"/>
    <x v="3"/>
    <s v="001"/>
    <x v="69"/>
    <s v="MATERIALES Y PROD DE USO EN LA CONSTRUC Y MANT."/>
    <n v="14940000"/>
    <n v="12830000"/>
    <n v="10100000"/>
    <n v="0"/>
    <n v="0"/>
    <n v="0"/>
    <n v="8826482.0099999998"/>
    <n v="0"/>
    <n v="4003517.99"/>
    <n v="0.68795650896336713"/>
  </r>
  <r>
    <s v="21375102"/>
    <s v="MUSEO NACIONAL DE COSTA RICA"/>
    <x v="3"/>
    <s v="001"/>
    <x v="121"/>
    <s v="MATERIALES Y PRODUCTOS METALICOS"/>
    <n v="3410000"/>
    <n v="3100000"/>
    <n v="2402500"/>
    <n v="0"/>
    <n v="0"/>
    <n v="0"/>
    <n v="2397351.7400000002"/>
    <n v="0"/>
    <n v="702648.26"/>
    <n v="0.77333927096774202"/>
  </r>
  <r>
    <s v="21375102"/>
    <s v="MUSEO NACIONAL DE COSTA RICA"/>
    <x v="3"/>
    <s v="001"/>
    <x v="145"/>
    <s v="MATERIALES Y PRODUCTOS MINERALES Y ASFALTICOS"/>
    <n v="1950000"/>
    <n v="1750000"/>
    <n v="1362500"/>
    <n v="0"/>
    <n v="0"/>
    <n v="0"/>
    <n v="1362192.61"/>
    <n v="0"/>
    <n v="387807.39"/>
    <n v="0.77839577714285724"/>
  </r>
  <r>
    <s v="21375102"/>
    <s v="MUSEO NACIONAL DE COSTA RICA"/>
    <x v="3"/>
    <s v="001"/>
    <x v="146"/>
    <s v="MADERA Y SUS DERIVADOS"/>
    <n v="500000"/>
    <n v="500000"/>
    <n v="375000"/>
    <n v="0"/>
    <n v="0"/>
    <n v="0"/>
    <n v="0"/>
    <n v="0"/>
    <n v="500000"/>
    <n v="0"/>
  </r>
  <r>
    <s v="21375102"/>
    <s v="MUSEO NACIONAL DE COSTA RICA"/>
    <x v="3"/>
    <s v="001"/>
    <x v="70"/>
    <s v="MAT. Y PROD. ELECTRICOS, TELEFONICOS Y DE COMPUTO"/>
    <n v="3230000"/>
    <n v="3630000"/>
    <n v="2622500"/>
    <n v="0"/>
    <n v="0"/>
    <n v="0"/>
    <n v="1892549.99"/>
    <n v="0"/>
    <n v="1737450.01"/>
    <n v="0.52136363360881544"/>
  </r>
  <r>
    <s v="21375102"/>
    <s v="MUSEO NACIONAL DE COSTA RICA"/>
    <x v="3"/>
    <s v="001"/>
    <x v="147"/>
    <s v="MATERIALES Y PRODUCTOS DE VIDRIO"/>
    <n v="850000"/>
    <n v="850000"/>
    <n v="637500"/>
    <n v="0"/>
    <n v="0"/>
    <n v="0"/>
    <n v="636906.51"/>
    <n v="0"/>
    <n v="213093.49"/>
    <n v="0.74930177647058827"/>
  </r>
  <r>
    <s v="21375102"/>
    <s v="MUSEO NACIONAL DE COSTA RICA"/>
    <x v="3"/>
    <s v="001"/>
    <x v="148"/>
    <s v="MATERIALES Y PRODUCTOS DE PLASTICO"/>
    <n v="2800000"/>
    <n v="1300000"/>
    <n v="1300000"/>
    <n v="0"/>
    <n v="0"/>
    <n v="0"/>
    <n v="1137849.07"/>
    <n v="0"/>
    <n v="162150.93"/>
    <n v="0.87526851538461548"/>
  </r>
  <r>
    <s v="21375102"/>
    <s v="MUSEO NACIONAL DE COSTA RICA"/>
    <x v="3"/>
    <s v="001"/>
    <x v="149"/>
    <s v="OTROS MAT. Y PROD.DE USO EN LA CONSTRU. Y MANTENIM"/>
    <n v="2200000"/>
    <n v="1700000"/>
    <n v="1400000"/>
    <n v="0"/>
    <n v="0"/>
    <n v="0"/>
    <n v="1399632.09"/>
    <n v="0"/>
    <n v="300367.90999999997"/>
    <n v="0.82331299411764713"/>
  </r>
  <r>
    <s v="21375102"/>
    <s v="MUSEO NACIONAL DE COSTA RICA"/>
    <x v="3"/>
    <s v="001"/>
    <x v="71"/>
    <s v="HERRAMIENTAS, REPUESTOS Y ACCESORIOS"/>
    <n v="28536790"/>
    <n v="29103290"/>
    <n v="21685842.5"/>
    <n v="0"/>
    <n v="0"/>
    <n v="0"/>
    <n v="12533739.050000001"/>
    <n v="6181054.71"/>
    <n v="16569550.949999999"/>
    <n v="0.43066399194043015"/>
  </r>
  <r>
    <s v="21375102"/>
    <s v="MUSEO NACIONAL DE COSTA RICA"/>
    <x v="3"/>
    <s v="001"/>
    <x v="72"/>
    <s v="HERRAMIENTAS E INSTRUMENTOS"/>
    <n v="8585000"/>
    <n v="9151500"/>
    <n v="6722000"/>
    <n v="0"/>
    <n v="0"/>
    <n v="0"/>
    <n v="3156740.38"/>
    <n v="0"/>
    <n v="5994759.6200000001"/>
    <n v="0.3449424006993389"/>
  </r>
  <r>
    <s v="21375102"/>
    <s v="MUSEO NACIONAL DE COSTA RICA"/>
    <x v="3"/>
    <s v="001"/>
    <x v="73"/>
    <s v="REPUESTOS Y ACCESORIOS"/>
    <n v="19951790"/>
    <n v="19951790"/>
    <n v="14963842.5"/>
    <n v="0"/>
    <n v="0"/>
    <n v="0"/>
    <n v="9376998.6699999999"/>
    <n v="6181054.71"/>
    <n v="10574791.33"/>
    <n v="0.46998282710473599"/>
  </r>
  <r>
    <s v="21375102"/>
    <s v="MUSEO NACIONAL DE COSTA RICA"/>
    <x v="3"/>
    <s v="001"/>
    <x v="74"/>
    <s v="UTILES, MATERIALES Y SUMINISTROS DIVERSOS"/>
    <n v="33321657"/>
    <n v="34032157"/>
    <n v="25067367.75"/>
    <n v="0"/>
    <n v="0"/>
    <n v="0"/>
    <n v="15464266.41"/>
    <n v="3190560.32"/>
    <n v="18567890.59"/>
    <n v="0.45440159464473556"/>
  </r>
  <r>
    <s v="21375102"/>
    <s v="MUSEO NACIONAL DE COSTA RICA"/>
    <x v="3"/>
    <s v="001"/>
    <x v="75"/>
    <s v="UTILES Y MATERIALES DE OFICINA Y COMPUTO"/>
    <n v="6735157"/>
    <n v="6735157"/>
    <n v="5051367.75"/>
    <n v="0"/>
    <n v="0"/>
    <n v="0"/>
    <n v="2200662.54"/>
    <n v="0"/>
    <n v="4534494.46"/>
    <n v="0.32674257482045332"/>
  </r>
  <r>
    <s v="21375102"/>
    <s v="MUSEO NACIONAL DE COSTA RICA"/>
    <x v="3"/>
    <s v="001"/>
    <x v="150"/>
    <s v="UTILES Y MATERIALES MEDICO, HOSPITALARIO Y DE INV."/>
    <n v="1416500"/>
    <n v="150000"/>
    <n v="150000"/>
    <n v="0"/>
    <n v="0"/>
    <n v="0"/>
    <n v="0"/>
    <n v="0"/>
    <n v="150000"/>
    <n v="0"/>
  </r>
  <r>
    <s v="21375102"/>
    <s v="MUSEO NACIONAL DE COSTA RICA"/>
    <x v="3"/>
    <s v="001"/>
    <x v="76"/>
    <s v="PRODUCTOS DE PAPEL, CARTON E IMPRESOS"/>
    <n v="2950000"/>
    <n v="2823000"/>
    <n v="2149000"/>
    <n v="0"/>
    <n v="0"/>
    <n v="0"/>
    <n v="1683280.54"/>
    <n v="0"/>
    <n v="1139719.46"/>
    <n v="0.59627365922777187"/>
  </r>
  <r>
    <s v="21375102"/>
    <s v="MUSEO NACIONAL DE COSTA RICA"/>
    <x v="3"/>
    <s v="001"/>
    <x v="122"/>
    <s v="TEXTILES Y VESTUARIO"/>
    <n v="4150000"/>
    <n v="4150000"/>
    <n v="3112500"/>
    <n v="0"/>
    <n v="0"/>
    <n v="0"/>
    <n v="0"/>
    <n v="0"/>
    <n v="4150000"/>
    <n v="0"/>
  </r>
  <r>
    <s v="21375102"/>
    <s v="MUSEO NACIONAL DE COSTA RICA"/>
    <x v="3"/>
    <s v="001"/>
    <x v="77"/>
    <s v="UTILES Y MATERIALES DE LIMPIEZA"/>
    <n v="8500000"/>
    <n v="10300000"/>
    <n v="7275000"/>
    <n v="0"/>
    <n v="0"/>
    <n v="0"/>
    <n v="7210360.3200000003"/>
    <n v="3190560.32"/>
    <n v="3089639.68"/>
    <n v="0.70003498252427188"/>
  </r>
  <r>
    <s v="21375102"/>
    <s v="MUSEO NACIONAL DE COSTA RICA"/>
    <x v="3"/>
    <s v="001"/>
    <x v="78"/>
    <s v="UTILES Y MATERIALES DE RESGUARDO Y SEGURIDAD"/>
    <n v="1100000"/>
    <n v="1100000"/>
    <n v="825000"/>
    <n v="0"/>
    <n v="0"/>
    <n v="0"/>
    <n v="597806.16"/>
    <n v="0"/>
    <n v="502193.84"/>
    <n v="0.54346014545454546"/>
  </r>
  <r>
    <s v="21375102"/>
    <s v="MUSEO NACIONAL DE COSTA RICA"/>
    <x v="3"/>
    <s v="001"/>
    <x v="79"/>
    <s v="UTILES Y MATERIALES DE COCINA Y COMEDOR"/>
    <n v="100000"/>
    <n v="100000"/>
    <n v="75000"/>
    <n v="0"/>
    <n v="0"/>
    <n v="0"/>
    <n v="0"/>
    <n v="0"/>
    <n v="100000"/>
    <n v="0"/>
  </r>
  <r>
    <s v="21375102"/>
    <s v="MUSEO NACIONAL DE COSTA RICA"/>
    <x v="3"/>
    <s v="001"/>
    <x v="123"/>
    <s v="OTROS UTILES, MATERIALES Y SUMINISTROS DIVERSOS"/>
    <n v="8370000"/>
    <n v="8674000"/>
    <n v="6429500"/>
    <n v="0"/>
    <n v="0"/>
    <n v="0"/>
    <n v="3772156.85"/>
    <n v="0"/>
    <n v="4901843.1500000004"/>
    <n v="0.43488089116901085"/>
  </r>
  <r>
    <s v="21375102"/>
    <s v="MUSEO NACIONAL DE COSTA RICA"/>
    <x v="3"/>
    <s v="001"/>
    <x v="80"/>
    <s v="TRANSFERENCIAS CORRIENTES"/>
    <n v="61711922"/>
    <n v="66811922"/>
    <n v="63249345"/>
    <n v="0"/>
    <n v="0"/>
    <n v="0"/>
    <n v="37678635.200000003"/>
    <n v="36286703.450000003"/>
    <n v="29133286.800000001"/>
    <n v="0.56395077513261782"/>
  </r>
  <r>
    <s v="21375102"/>
    <s v="MUSEO NACIONAL DE COSTA RICA"/>
    <x v="3"/>
    <s v="001"/>
    <x v="81"/>
    <s v="TRANSFERENCIAS CORRIENTES AL SECTOR PUBLICO"/>
    <n v="33011922"/>
    <n v="33011922"/>
    <n v="32724345"/>
    <n v="0"/>
    <n v="0"/>
    <n v="0"/>
    <n v="20804790.5"/>
    <n v="20804790.5"/>
    <n v="12207131.5"/>
    <n v="0.63022051548528435"/>
  </r>
  <r>
    <s v="21375102"/>
    <s v="MUSEO NACIONAL DE COSTA RICA"/>
    <x v="3"/>
    <s v="001"/>
    <x v="151"/>
    <s v="CCSS CONTRIBUCION ESTATAL SEGURO PENSIONES (CONTRIBUCION ESTATAL AL SEGURO DE PENSIONES, SEGUN LEY NO. 17 DEL 22 DE OCTUBRE DE 1943, LEY"/>
    <n v="28477317"/>
    <n v="28477317"/>
    <n v="28229242"/>
    <n v="0"/>
    <n v="0"/>
    <n v="0"/>
    <n v="17946989.600000001"/>
    <n v="17946989.600000001"/>
    <n v="10530327.4"/>
    <n v="0.63022052253026506"/>
  </r>
  <r>
    <s v="21375102"/>
    <s v="MUSEO NACIONAL DE COSTA RICA"/>
    <x v="3"/>
    <s v="001"/>
    <x v="152"/>
    <s v="CCSS CONTRIBUCION ESTATAL SEGURO SALUD (CONTRIBUCION ESTATAL AL SEGURO DE SALUD, SEGUN LEY NO. 17 DEL 22 DE OCTUBRE DE 1943, LEY"/>
    <n v="4534605"/>
    <n v="4534605"/>
    <n v="4495103"/>
    <n v="0"/>
    <n v="0"/>
    <n v="0"/>
    <n v="2857800.9"/>
    <n v="2857800.9"/>
    <n v="1676804.1"/>
    <n v="0.63022047124280944"/>
  </r>
  <r>
    <s v="21375102"/>
    <s v="MUSEO NACIONAL DE COSTA RICA"/>
    <x v="3"/>
    <s v="001"/>
    <x v="88"/>
    <s v="PRESTACIONES"/>
    <n v="28700000"/>
    <n v="33700000"/>
    <n v="30525000"/>
    <n v="0"/>
    <n v="0"/>
    <n v="0"/>
    <n v="16873844.699999999"/>
    <n v="15481912.949999999"/>
    <n v="16826155.300000001"/>
    <n v="0.50070755786350141"/>
  </r>
  <r>
    <s v="21375102"/>
    <s v="MUSEO NACIONAL DE COSTA RICA"/>
    <x v="3"/>
    <s v="001"/>
    <x v="89"/>
    <s v="PRESTACIONES LEGALES"/>
    <n v="12700000"/>
    <n v="12700000"/>
    <n v="9525000"/>
    <n v="0"/>
    <n v="0"/>
    <n v="0"/>
    <n v="4870883.05"/>
    <n v="3478951.3"/>
    <n v="7829116.9500000002"/>
    <n v="0.38353409842519681"/>
  </r>
  <r>
    <s v="21375102"/>
    <s v="MUSEO NACIONAL DE COSTA RICA"/>
    <x v="3"/>
    <s v="001"/>
    <x v="90"/>
    <s v="OTRAS PRESTACIONES"/>
    <n v="16000000"/>
    <n v="21000000"/>
    <n v="21000000"/>
    <n v="0"/>
    <n v="0"/>
    <n v="0"/>
    <n v="12002961.65"/>
    <n v="12002961.65"/>
    <n v="8997038.3499999996"/>
    <n v="0.57156960238095245"/>
  </r>
  <r>
    <s v="21375102"/>
    <s v="MUSEO NACIONAL DE COSTA RICA"/>
    <x v="3"/>
    <s v="001"/>
    <x v="95"/>
    <s v="OTRAS TRANSFERENCIAS CORRIENTES AL SECTOR PRIVADO"/>
    <n v="0"/>
    <n v="100000"/>
    <n v="0"/>
    <n v="0"/>
    <n v="0"/>
    <n v="0"/>
    <n v="0"/>
    <n v="0"/>
    <n v="100000"/>
    <n v="0"/>
  </r>
  <r>
    <s v="21375102"/>
    <s v="MUSEO NACIONAL DE COSTA RICA"/>
    <x v="3"/>
    <s v="001"/>
    <x v="96"/>
    <s v="INDEMNIZACIONES"/>
    <n v="0"/>
    <n v="100000"/>
    <n v="0"/>
    <n v="0"/>
    <n v="0"/>
    <n v="0"/>
    <n v="0"/>
    <n v="0"/>
    <n v="100000"/>
    <n v="0"/>
  </r>
  <r>
    <s v="21375102"/>
    <s v="MUSEO NACIONAL DE COSTA RICA"/>
    <x v="3"/>
    <s v="280"/>
    <x v="100"/>
    <s v="BIENES DURADEROS"/>
    <n v="36000000"/>
    <n v="36000000"/>
    <n v="36000000"/>
    <n v="0"/>
    <n v="0"/>
    <n v="0"/>
    <n v="24606690.300000001"/>
    <n v="0"/>
    <n v="11393309.699999999"/>
    <n v="0.68351917500000003"/>
  </r>
  <r>
    <s v="21375102"/>
    <s v="MUSEO NACIONAL DE COSTA RICA"/>
    <x v="3"/>
    <s v="280"/>
    <x v="101"/>
    <s v="MAQUINARIA, EQUIPO Y MOBILIARIO"/>
    <n v="16000000"/>
    <n v="16000000"/>
    <n v="16000000"/>
    <n v="0"/>
    <n v="0"/>
    <n v="0"/>
    <n v="15748894.890000001"/>
    <n v="0"/>
    <n v="251105.11"/>
    <n v="0.98430593062500005"/>
  </r>
  <r>
    <s v="21375102"/>
    <s v="MUSEO NACIONAL DE COSTA RICA"/>
    <x v="3"/>
    <s v="280"/>
    <x v="104"/>
    <s v="EQUIPO Y MOBILIARIO DE OFICINA"/>
    <n v="3000000"/>
    <n v="3000000"/>
    <n v="3000000"/>
    <n v="0"/>
    <n v="0"/>
    <n v="0"/>
    <n v="2901556.73"/>
    <n v="0"/>
    <n v="98443.27"/>
    <n v="0.96718557666666671"/>
  </r>
  <r>
    <s v="21375102"/>
    <s v="MUSEO NACIONAL DE COSTA RICA"/>
    <x v="3"/>
    <s v="280"/>
    <x v="105"/>
    <s v="EQUIPO Y PROGRAMAS DE COMPUTO"/>
    <n v="13000000"/>
    <n v="13000000"/>
    <n v="13000000"/>
    <n v="0"/>
    <n v="0"/>
    <n v="0"/>
    <n v="12847338.16"/>
    <n v="0"/>
    <n v="152661.84"/>
    <n v="0.98825678153846153"/>
  </r>
  <r>
    <s v="21375102"/>
    <s v="MUSEO NACIONAL DE COSTA RICA"/>
    <x v="3"/>
    <s v="280"/>
    <x v="110"/>
    <s v="BIENES DURADEROS DIVERSOS"/>
    <n v="20000000"/>
    <n v="20000000"/>
    <n v="20000000"/>
    <n v="0"/>
    <n v="0"/>
    <n v="0"/>
    <n v="8857795.4100000001"/>
    <n v="0"/>
    <n v="11142204.59"/>
    <n v="0.4428897705"/>
  </r>
  <r>
    <s v="21375102"/>
    <s v="MUSEO NACIONAL DE COSTA RICA"/>
    <x v="3"/>
    <s v="280"/>
    <x v="111"/>
    <s v="BIENES INTANGIBLES"/>
    <n v="20000000"/>
    <n v="20000000"/>
    <n v="20000000"/>
    <n v="0"/>
    <n v="0"/>
    <n v="0"/>
    <n v="8857795.4100000001"/>
    <n v="0"/>
    <n v="11142204.59"/>
    <n v="0.4428897705"/>
  </r>
  <r>
    <s v="21375103"/>
    <s v="MUSEO DE ARTE COSTARRICENSE"/>
    <x v="4"/>
    <s v="001"/>
    <x v="0"/>
    <s v=""/>
    <n v="1727065063"/>
    <n v="1735065063"/>
    <n v="1492402391.2"/>
    <n v="0"/>
    <n v="0"/>
    <n v="0"/>
    <n v="973115511.74000001"/>
    <n v="954293677.07000005"/>
    <n v="761949551.25999999"/>
    <n v="0.56085246166932934"/>
  </r>
  <r>
    <s v="21375103"/>
    <s v="MUSEO DE ARTE COSTARRICENSE"/>
    <x v="4"/>
    <s v="001"/>
    <x v="1"/>
    <s v="REMUNERACIONES"/>
    <n v="950037989"/>
    <n v="955037989"/>
    <n v="901727822"/>
    <n v="0"/>
    <n v="0"/>
    <n v="0"/>
    <n v="601577890.00999999"/>
    <n v="590831352.00999999"/>
    <n v="353460098.99000001"/>
    <n v="0.62989943535115234"/>
  </r>
  <r>
    <s v="21375103"/>
    <s v="MUSEO DE ARTE COSTARRICENSE"/>
    <x v="4"/>
    <s v="001"/>
    <x v="2"/>
    <s v="REMUNERACIONES BASICAS"/>
    <n v="497065600"/>
    <n v="518047723"/>
    <n v="474341472"/>
    <n v="0"/>
    <n v="0"/>
    <n v="0"/>
    <n v="318665965.06999999"/>
    <n v="318665965.06999999"/>
    <n v="199381757.93000001"/>
    <n v="0.61512858935971038"/>
  </r>
  <r>
    <s v="21375103"/>
    <s v="MUSEO DE ARTE COSTARRICENSE"/>
    <x v="4"/>
    <s v="001"/>
    <x v="3"/>
    <s v="SUELDOS PARA CARGOS FIJOS"/>
    <n v="483165600"/>
    <n v="516947723"/>
    <n v="473392343"/>
    <n v="0"/>
    <n v="0"/>
    <n v="0"/>
    <n v="317716836.45999998"/>
    <n v="317716836.45999998"/>
    <n v="199230886.53999999"/>
    <n v="0.61460148158927086"/>
  </r>
  <r>
    <s v="21375103"/>
    <s v="MUSEO DE ARTE COSTARRICENSE"/>
    <x v="4"/>
    <s v="001"/>
    <x v="130"/>
    <s v="JORNALES"/>
    <n v="4100000"/>
    <n v="1100000"/>
    <n v="949129"/>
    <n v="0"/>
    <n v="0"/>
    <n v="0"/>
    <n v="949128.61"/>
    <n v="949128.61"/>
    <n v="150871.39000000001"/>
    <n v="0.86284419090909092"/>
  </r>
  <r>
    <s v="21375103"/>
    <s v="MUSEO DE ARTE COSTARRICENSE"/>
    <x v="4"/>
    <s v="001"/>
    <x v="4"/>
    <s v="SUPLENCIAS"/>
    <n v="9800000"/>
    <n v="0"/>
    <n v="0"/>
    <n v="0"/>
    <n v="0"/>
    <n v="0"/>
    <n v="0"/>
    <n v="0"/>
    <n v="0"/>
    <n v="0"/>
  </r>
  <r>
    <s v="21375103"/>
    <s v="MUSEO DE ARTE COSTARRICENSE"/>
    <x v="4"/>
    <s v="001"/>
    <x v="5"/>
    <s v="REMUNERACIONES EVENTUALES"/>
    <n v="4300000"/>
    <n v="5950000"/>
    <n v="5950000"/>
    <n v="0"/>
    <n v="0"/>
    <n v="0"/>
    <n v="5838880.6399999997"/>
    <n v="5838880.6399999997"/>
    <n v="111119.36"/>
    <n v="0.98132447731092431"/>
  </r>
  <r>
    <s v="21375103"/>
    <s v="MUSEO DE ARTE COSTARRICENSE"/>
    <x v="4"/>
    <s v="001"/>
    <x v="6"/>
    <s v="TIEMPO EXTRAORDINARIO"/>
    <n v="4300000"/>
    <n v="5950000"/>
    <n v="5950000"/>
    <n v="0"/>
    <n v="0"/>
    <n v="0"/>
    <n v="5838880.6399999997"/>
    <n v="5838880.6399999997"/>
    <n v="111119.36"/>
    <n v="0.98132447731092431"/>
  </r>
  <r>
    <s v="21375103"/>
    <s v="MUSEO DE ARTE COSTARRICENSE"/>
    <x v="4"/>
    <s v="001"/>
    <x v="7"/>
    <s v="INCENTIVOS SALARIALES"/>
    <n v="295600038"/>
    <n v="277967915"/>
    <n v="275318574"/>
    <n v="0"/>
    <n v="0"/>
    <n v="0"/>
    <n v="172620207.94"/>
    <n v="172620207.94"/>
    <n v="105347707.06"/>
    <n v="0.6210076725581799"/>
  </r>
  <r>
    <s v="21375103"/>
    <s v="MUSEO DE ARTE COSTARRICENSE"/>
    <x v="4"/>
    <s v="001"/>
    <x v="8"/>
    <s v="RETRIBUCION POR AÑOS SERVIDOS"/>
    <n v="110500000"/>
    <n v="101575338"/>
    <n v="101575338"/>
    <n v="0"/>
    <n v="0"/>
    <n v="0"/>
    <n v="75355223.760000005"/>
    <n v="75355223.760000005"/>
    <n v="26220114.239999998"/>
    <n v="0.74186535081970395"/>
  </r>
  <r>
    <s v="21375103"/>
    <s v="MUSEO DE ARTE COSTARRICENSE"/>
    <x v="4"/>
    <s v="001"/>
    <x v="9"/>
    <s v="RESTRICCION AL EJERCICIO LIBERAL DE LA PROFESION"/>
    <n v="54988320"/>
    <n v="52096760"/>
    <n v="52096760"/>
    <n v="0"/>
    <n v="0"/>
    <n v="0"/>
    <n v="38832215.93"/>
    <n v="38832215.93"/>
    <n v="13264544.07"/>
    <n v="0.74538639120743788"/>
  </r>
  <r>
    <s v="21375103"/>
    <s v="MUSEO DE ARTE COSTARRICENSE"/>
    <x v="4"/>
    <s v="001"/>
    <x v="10"/>
    <s v="DECIMOTERCER MES"/>
    <n v="61468187"/>
    <n v="61468187"/>
    <n v="58818846"/>
    <n v="0"/>
    <n v="0"/>
    <n v="0"/>
    <n v="279255.27"/>
    <n v="279255.27"/>
    <n v="61188931.729999997"/>
    <n v="4.5430861658568196E-3"/>
  </r>
  <r>
    <s v="21375103"/>
    <s v="MUSEO DE ARTE COSTARRICENSE"/>
    <x v="4"/>
    <s v="001"/>
    <x v="11"/>
    <s v="SALARIO ESCOLAR"/>
    <n v="53143531"/>
    <n v="46673276"/>
    <n v="46673276"/>
    <n v="0"/>
    <n v="0"/>
    <n v="0"/>
    <n v="46125795.5"/>
    <n v="46125795.5"/>
    <n v="547480.5"/>
    <n v="0.98826993631216287"/>
  </r>
  <r>
    <s v="21375103"/>
    <s v="MUSEO DE ARTE COSTARRICENSE"/>
    <x v="4"/>
    <s v="001"/>
    <x v="12"/>
    <s v="OTROS INCENTIVOS SALARIALES"/>
    <n v="15500000"/>
    <n v="16154354"/>
    <n v="16154354"/>
    <n v="0"/>
    <n v="0"/>
    <n v="0"/>
    <n v="12027717.48"/>
    <n v="12027717.48"/>
    <n v="4126636.52"/>
    <n v="0.74454957963654878"/>
  </r>
  <r>
    <s v="21375103"/>
    <s v="MUSEO DE ARTE COSTARRICENSE"/>
    <x v="4"/>
    <s v="001"/>
    <x v="13"/>
    <s v="CONTRIB. PATRONALES AL DES. Y LA SEGURIDAD SOCIAL"/>
    <n v="71711002"/>
    <n v="71711002"/>
    <n v="68263768"/>
    <n v="0"/>
    <n v="0"/>
    <n v="0"/>
    <n v="48114638"/>
    <n v="42786695"/>
    <n v="23596364"/>
    <n v="0.67095196912741506"/>
  </r>
  <r>
    <s v="21375103"/>
    <s v="MUSEO DE ARTE COSTARRICENSE"/>
    <x v="4"/>
    <s v="001"/>
    <x v="153"/>
    <s v="CCSS CONTRIBUCION PATRONAL SEGURO SALUD (CONTRIBUCION PATRONAL SEGURO DE SALUD, SEGUN LEY NO. 17 DEL 22 DE OCTUBRE DE 1943, LEY"/>
    <n v="68033515"/>
    <n v="68033515"/>
    <n v="64763062"/>
    <n v="0"/>
    <n v="0"/>
    <n v="0"/>
    <n v="45649717"/>
    <n v="40594873"/>
    <n v="22383798"/>
    <n v="0.67098865904547189"/>
  </r>
  <r>
    <s v="21375103"/>
    <s v="MUSEO DE ARTE COSTARRICENSE"/>
    <x v="4"/>
    <s v="001"/>
    <x v="154"/>
    <s v="BANCO POPULAR Y DE DESARROLLO COMUNAL. (BPDC) (SEGUN LEY NO. 4351 DEL 11 DE JULIO DE 1969, LEY ORGANICA DEL B.P.D.C.)."/>
    <n v="3677487"/>
    <n v="3677487"/>
    <n v="3500706"/>
    <n v="0"/>
    <n v="0"/>
    <n v="0"/>
    <n v="2464921"/>
    <n v="2191822"/>
    <n v="1212566"/>
    <n v="0.67027320558849013"/>
  </r>
  <r>
    <s v="21375103"/>
    <s v="MUSEO DE ARTE COSTARRICENSE"/>
    <x v="4"/>
    <s v="001"/>
    <x v="16"/>
    <s v="CONTRIB PATRONALES A FOND PENS Y OTROS FOND CAPIT."/>
    <n v="81361349"/>
    <n v="81361349"/>
    <n v="77854008"/>
    <n v="0"/>
    <n v="0"/>
    <n v="0"/>
    <n v="56338198.359999999"/>
    <n v="50919603.359999999"/>
    <n v="25023150.640000001"/>
    <n v="0.6924442508936276"/>
  </r>
  <r>
    <s v="21375103"/>
    <s v="MUSEO DE ARTE COSTARRICENSE"/>
    <x v="4"/>
    <s v="001"/>
    <x v="155"/>
    <s v="CCSS CONTRIBUCION PATRONAL SEGURO PENSIONES (CONTRIBUCION PATRONAL SEGURO DE PENSIONES, SEGUN LEY NO. 17 DEL 22 DE OCTUBRE DE 1943, LEY"/>
    <n v="39863962"/>
    <n v="39863962"/>
    <n v="37947653"/>
    <n v="0"/>
    <n v="0"/>
    <n v="0"/>
    <n v="26765787"/>
    <n v="23805106"/>
    <n v="13098175"/>
    <n v="0.67142816863010257"/>
  </r>
  <r>
    <s v="21375103"/>
    <s v="MUSEO DE ARTE COSTARRICENSE"/>
    <x v="4"/>
    <s v="001"/>
    <x v="156"/>
    <s v="CCSS APORTE PATRONAL REGIMEN PENSIONES (APORTE PATRONAL AL REGIMEN DE PENSIONES, SEGUN LEY DE PROTECCION AL TRABAJADOR NO. 7983 DEL 16"/>
    <n v="22064924"/>
    <n v="22064924"/>
    <n v="21004236"/>
    <n v="0"/>
    <n v="0"/>
    <n v="0"/>
    <n v="14789579"/>
    <n v="13150969"/>
    <n v="7275345"/>
    <n v="0.67027554683623658"/>
  </r>
  <r>
    <s v="21375103"/>
    <s v="MUSEO DE ARTE COSTARRICENSE"/>
    <x v="4"/>
    <s v="001"/>
    <x v="157"/>
    <s v="CCSS APORTE PATRONAL FONDO CAPITALIZACION LABORAL (APORTE PATRONAL AL FONDO DE CAPITALIZACION LABORAL, SEGUN LEY DE PROTECCION AL TRABAJADOR"/>
    <n v="11032463"/>
    <n v="11032463"/>
    <n v="10502119"/>
    <n v="0"/>
    <n v="0"/>
    <n v="0"/>
    <n v="7394804"/>
    <n v="6575500"/>
    <n v="3637659"/>
    <n v="0.67027680038446535"/>
  </r>
  <r>
    <s v="21375103"/>
    <s v="MUSEO DE ARTE COSTARRICENSE"/>
    <x v="4"/>
    <s v="001"/>
    <x v="158"/>
    <s v="ASOCIACION DE EMPLEADOS DEL MINISTERIO DE CULTURA Y JUVENTUD (ASEMICULTURA). (APORTE PATRONAL A LA ASOCIACION DE EMPLEADOS DEL MINISTERIO DE CULTURA"/>
    <n v="8400000"/>
    <n v="8400000"/>
    <n v="8400000"/>
    <n v="0"/>
    <n v="0"/>
    <n v="0"/>
    <n v="7388028.3600000003"/>
    <n v="7388028.3600000003"/>
    <n v="1011971.64"/>
    <n v="0.87952718571428579"/>
  </r>
  <r>
    <s v="21375103"/>
    <s v="MUSEO DE ARTE COSTARRICENSE"/>
    <x v="4"/>
    <s v="001"/>
    <x v="21"/>
    <s v="SERVICIOS"/>
    <n v="587329617"/>
    <n v="574179617"/>
    <n v="399679947.77999997"/>
    <n v="0"/>
    <n v="0"/>
    <n v="0"/>
    <n v="286864416.30000001"/>
    <n v="278789119.63"/>
    <n v="287315200.69999999"/>
    <n v="0.49960745349830138"/>
  </r>
  <r>
    <s v="21375103"/>
    <s v="MUSEO DE ARTE COSTARRICENSE"/>
    <x v="4"/>
    <s v="001"/>
    <x v="22"/>
    <s v="ALQUILERES"/>
    <n v="106920082"/>
    <n v="106920082"/>
    <n v="92690061.5"/>
    <n v="0"/>
    <n v="0"/>
    <n v="0"/>
    <n v="83080301.780000001"/>
    <n v="83080301.780000001"/>
    <n v="23839780.219999999"/>
    <n v="0.77703178136357953"/>
  </r>
  <r>
    <s v="21375103"/>
    <s v="MUSEO DE ARTE COSTARRICENSE"/>
    <x v="4"/>
    <s v="001"/>
    <x v="159"/>
    <s v="ALQUILER DE EDIFICIOS, LOCALES Y TERRENOS"/>
    <n v="98223851"/>
    <n v="98223851"/>
    <n v="86167888.25"/>
    <n v="0"/>
    <n v="0"/>
    <n v="0"/>
    <n v="76632945.409999996"/>
    <n v="76632945.409999996"/>
    <n v="21590905.59"/>
    <n v="0.7801867329555221"/>
  </r>
  <r>
    <s v="21375103"/>
    <s v="MUSEO DE ARTE COSTARRICENSE"/>
    <x v="4"/>
    <s v="001"/>
    <x v="23"/>
    <s v="ALQUILER DE EQUIPO DE COMPUTO"/>
    <n v="8696231"/>
    <n v="8696231"/>
    <n v="6522173.25"/>
    <n v="0"/>
    <n v="0"/>
    <n v="0"/>
    <n v="6447356.3700000001"/>
    <n v="6447356.3700000001"/>
    <n v="2248874.63"/>
    <n v="0.74139663148322532"/>
  </r>
  <r>
    <s v="21375103"/>
    <s v="MUSEO DE ARTE COSTARRICENSE"/>
    <x v="4"/>
    <s v="001"/>
    <x v="24"/>
    <s v="SERVICIOS BASICOS"/>
    <n v="52575927"/>
    <n v="52575927"/>
    <n v="39431945.25"/>
    <n v="0"/>
    <n v="0"/>
    <n v="0"/>
    <n v="27893670.550000001"/>
    <n v="26381518.879999999"/>
    <n v="24682256.449999999"/>
    <n v="0.5305407273180367"/>
  </r>
  <r>
    <s v="21375103"/>
    <s v="MUSEO DE ARTE COSTARRICENSE"/>
    <x v="4"/>
    <s v="001"/>
    <x v="25"/>
    <s v="SERVICIO DE AGUA Y ALCANTARILLADO"/>
    <n v="1356000"/>
    <n v="1356000"/>
    <n v="1017000"/>
    <n v="0"/>
    <n v="0"/>
    <n v="0"/>
    <n v="732499"/>
    <n v="732499"/>
    <n v="623501"/>
    <n v="0.54019100294985256"/>
  </r>
  <r>
    <s v="21375103"/>
    <s v="MUSEO DE ARTE COSTARRICENSE"/>
    <x v="4"/>
    <s v="001"/>
    <x v="26"/>
    <s v="SERVICIO DE ENERGIA ELECTRICA"/>
    <n v="18984000"/>
    <n v="18984000"/>
    <n v="14238000"/>
    <n v="0"/>
    <n v="0"/>
    <n v="0"/>
    <n v="9524500"/>
    <n v="9524500"/>
    <n v="9459500"/>
    <n v="0.50171196797302997"/>
  </r>
  <r>
    <s v="21375103"/>
    <s v="MUSEO DE ARTE COSTARRICENSE"/>
    <x v="4"/>
    <s v="001"/>
    <x v="117"/>
    <s v="SERVICIO DE CORREO"/>
    <n v="1592000"/>
    <n v="1592000"/>
    <n v="1194000"/>
    <n v="0"/>
    <n v="0"/>
    <n v="0"/>
    <n v="158229.69"/>
    <n v="158229.69"/>
    <n v="1433770.31"/>
    <n v="9.9390508793969851E-2"/>
  </r>
  <r>
    <s v="21375103"/>
    <s v="MUSEO DE ARTE COSTARRICENSE"/>
    <x v="4"/>
    <s v="001"/>
    <x v="27"/>
    <s v="SERVICIO DE TELECOMUNICACIONES"/>
    <n v="30643927"/>
    <n v="30643927"/>
    <n v="22982945.25"/>
    <n v="0"/>
    <n v="0"/>
    <n v="0"/>
    <n v="17478441.859999999"/>
    <n v="15966290.189999999"/>
    <n v="13165485.140000001"/>
    <n v="0.57037212821972849"/>
  </r>
  <r>
    <s v="21375103"/>
    <s v="MUSEO DE ARTE COSTARRICENSE"/>
    <x v="4"/>
    <s v="001"/>
    <x v="29"/>
    <s v="SERVICIOS COMERCIALES Y FINANCIEROS"/>
    <n v="43013304"/>
    <n v="45013304"/>
    <n v="32738545.25"/>
    <n v="0"/>
    <n v="0"/>
    <n v="0"/>
    <n v="14753748.9"/>
    <n v="13957778.390000001"/>
    <n v="30259555.100000001"/>
    <n v="0.32776418500628168"/>
  </r>
  <r>
    <s v="21375103"/>
    <s v="MUSEO DE ARTE COSTARRICENSE"/>
    <x v="4"/>
    <s v="001"/>
    <x v="30"/>
    <s v="INFORMACION"/>
    <n v="400000"/>
    <n v="400000"/>
    <n v="300000"/>
    <n v="0"/>
    <n v="0"/>
    <n v="0"/>
    <n v="215253.7"/>
    <n v="215253.7"/>
    <n v="184746.3"/>
    <n v="0.53813425000000004"/>
  </r>
  <r>
    <s v="21375103"/>
    <s v="MUSEO DE ARTE COSTARRICENSE"/>
    <x v="4"/>
    <s v="001"/>
    <x v="32"/>
    <s v="IMPRESION, ENCUADERNACION Y OTROS"/>
    <n v="40074250"/>
    <n v="40074250"/>
    <n v="30055687.5"/>
    <n v="0"/>
    <n v="0"/>
    <n v="0"/>
    <n v="13201839.039999999"/>
    <n v="12405868.529999999"/>
    <n v="26872410.960000001"/>
    <n v="0.32943446327754106"/>
  </r>
  <r>
    <s v="21375103"/>
    <s v="MUSEO DE ARTE COSTARRICENSE"/>
    <x v="4"/>
    <s v="001"/>
    <x v="139"/>
    <s v="TRANSPORTE DE BIENES"/>
    <n v="0"/>
    <n v="2000000"/>
    <n v="0"/>
    <n v="0"/>
    <n v="0"/>
    <n v="0"/>
    <n v="0"/>
    <n v="0"/>
    <n v="2000000"/>
    <n v="0"/>
  </r>
  <r>
    <s v="21375103"/>
    <s v="MUSEO DE ARTE COSTARRICENSE"/>
    <x v="4"/>
    <s v="001"/>
    <x v="33"/>
    <s v="COMIS. Y GASTOS POR SERV. FINANCIEROS Y COMERCIAL."/>
    <n v="1914269"/>
    <n v="1914269"/>
    <n v="1914269"/>
    <n v="0"/>
    <n v="0"/>
    <n v="0"/>
    <n v="1269363.6299999999"/>
    <n v="1269363.6299999999"/>
    <n v="644905.37"/>
    <n v="0.66310619353915246"/>
  </r>
  <r>
    <s v="21375103"/>
    <s v="MUSEO DE ARTE COSTARRICENSE"/>
    <x v="4"/>
    <s v="001"/>
    <x v="34"/>
    <s v="SERVICIOS DE TECNOLOGIAS DE INFORMACION"/>
    <n v="624785"/>
    <n v="624785"/>
    <n v="468588.75"/>
    <n v="0"/>
    <n v="0"/>
    <n v="0"/>
    <n v="67292.53"/>
    <n v="67292.53"/>
    <n v="557492.47"/>
    <n v="0.10770509855390253"/>
  </r>
  <r>
    <s v="21375103"/>
    <s v="MUSEO DE ARTE COSTARRICENSE"/>
    <x v="4"/>
    <s v="001"/>
    <x v="35"/>
    <s v="SERVICIOS DE GESTION Y APOYO"/>
    <n v="284251424"/>
    <n v="334251424"/>
    <n v="206338014.78"/>
    <n v="0"/>
    <n v="0"/>
    <n v="0"/>
    <n v="138464391.16"/>
    <n v="138464391.16"/>
    <n v="195787032.84"/>
    <n v="0.41425221021646269"/>
  </r>
  <r>
    <s v="21375103"/>
    <s v="MUSEO DE ARTE COSTARRICENSE"/>
    <x v="4"/>
    <s v="001"/>
    <x v="36"/>
    <s v="SERVICIOS EN CIENCIAS ECONOMICAS Y SOCIALES"/>
    <n v="3443767"/>
    <n v="3443767"/>
    <n v="2582825.25"/>
    <n v="0"/>
    <n v="0"/>
    <n v="0"/>
    <n v="0"/>
    <n v="0"/>
    <n v="3443767"/>
    <n v="0"/>
  </r>
  <r>
    <s v="21375103"/>
    <s v="MUSEO DE ARTE COSTARRICENSE"/>
    <x v="4"/>
    <s v="001"/>
    <x v="37"/>
    <s v="SERVICIOS INFORMATICOS"/>
    <n v="9576039"/>
    <n v="9576039"/>
    <n v="7182029.25"/>
    <n v="0"/>
    <n v="0"/>
    <n v="0"/>
    <n v="0"/>
    <n v="0"/>
    <n v="9576039"/>
    <n v="0"/>
  </r>
  <r>
    <s v="21375103"/>
    <s v="MUSEO DE ARTE COSTARRICENSE"/>
    <x v="4"/>
    <s v="001"/>
    <x v="38"/>
    <s v="SERVICIOS GENERALES"/>
    <n v="232000000"/>
    <n v="232000000"/>
    <n v="146652337.34"/>
    <n v="0"/>
    <n v="0"/>
    <n v="0"/>
    <n v="117320755.5"/>
    <n v="117320755.5"/>
    <n v="114679244.5"/>
    <n v="0.50569291163793106"/>
  </r>
  <r>
    <s v="21375103"/>
    <s v="MUSEO DE ARTE COSTARRICENSE"/>
    <x v="4"/>
    <s v="001"/>
    <x v="39"/>
    <s v="OTROS SERVICIOS DE GESTION Y APOYO"/>
    <n v="39231618"/>
    <n v="89231618"/>
    <n v="49920822.939999998"/>
    <n v="0"/>
    <n v="0"/>
    <n v="0"/>
    <n v="21143635.66"/>
    <n v="21143635.66"/>
    <n v="68087982.340000004"/>
    <n v="0.23695228366250179"/>
  </r>
  <r>
    <s v="21375103"/>
    <s v="MUSEO DE ARTE COSTARRICENSE"/>
    <x v="4"/>
    <s v="001"/>
    <x v="40"/>
    <s v="GASTOS DE VIAJE Y DE TRANSPORTE"/>
    <n v="2594900"/>
    <n v="4444900"/>
    <n v="4094900"/>
    <n v="0"/>
    <n v="0"/>
    <n v="0"/>
    <n v="3143085"/>
    <n v="3143085"/>
    <n v="1301815"/>
    <n v="0.7071216450313843"/>
  </r>
  <r>
    <s v="21375103"/>
    <s v="MUSEO DE ARTE COSTARRICENSE"/>
    <x v="4"/>
    <s v="001"/>
    <x v="41"/>
    <s v="TRANSPORTE DENTRO DEL PAIS"/>
    <n v="0"/>
    <n v="500000"/>
    <n v="500000"/>
    <n v="0"/>
    <n v="0"/>
    <n v="0"/>
    <n v="35485"/>
    <n v="35485"/>
    <n v="464515"/>
    <n v="7.0970000000000005E-2"/>
  </r>
  <r>
    <s v="21375103"/>
    <s v="MUSEO DE ARTE COSTARRICENSE"/>
    <x v="4"/>
    <s v="001"/>
    <x v="42"/>
    <s v="VIATICOS DENTRO DEL PAIS"/>
    <n v="2594900"/>
    <n v="3944900"/>
    <n v="3594900"/>
    <n v="0"/>
    <n v="0"/>
    <n v="0"/>
    <n v="3107600"/>
    <n v="3107600"/>
    <n v="837300"/>
    <n v="0.78775127379654741"/>
  </r>
  <r>
    <s v="21375103"/>
    <s v="MUSEO DE ARTE COSTARRICENSE"/>
    <x v="4"/>
    <s v="001"/>
    <x v="45"/>
    <s v="SEGUROS, REASEGUROS Y OTRAS OBLIGACIONE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46"/>
    <s v="SEGURO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51"/>
    <s v="MANTENIMIENTO Y REPARACION"/>
    <n v="25813980"/>
    <n v="25813980"/>
    <n v="19516481"/>
    <n v="0"/>
    <n v="0"/>
    <n v="0"/>
    <n v="15717398.91"/>
    <n v="9950224.4199999999"/>
    <n v="10096581.09"/>
    <n v="0.60887158469945357"/>
  </r>
  <r>
    <s v="21375103"/>
    <s v="MUSEO DE ARTE COSTARRICENSE"/>
    <x v="4"/>
    <s v="001"/>
    <x v="52"/>
    <s v="MANTENIMIENTO DE EDIFICIOS, LOCALES Y TERRENOS"/>
    <n v="6578480"/>
    <n v="6578480"/>
    <n v="4933860"/>
    <n v="0"/>
    <n v="0"/>
    <n v="0"/>
    <n v="4576500"/>
    <n v="0"/>
    <n v="2001980"/>
    <n v="0.69567742092398244"/>
  </r>
  <r>
    <s v="21375103"/>
    <s v="MUSEO DE ARTE COSTARRICENSE"/>
    <x v="4"/>
    <s v="001"/>
    <x v="142"/>
    <s v="MANTENIMIENTO DE INSTALACIONES Y OTRAS OBRAS"/>
    <n v="2027220"/>
    <n v="2027220"/>
    <n v="1520415"/>
    <n v="0"/>
    <n v="0"/>
    <n v="0"/>
    <n v="1013610"/>
    <n v="1013610"/>
    <n v="1013610"/>
    <n v="0.5"/>
  </r>
  <r>
    <s v="21375103"/>
    <s v="MUSEO DE ARTE COSTARRICENSE"/>
    <x v="4"/>
    <s v="001"/>
    <x v="53"/>
    <s v="MANT. Y REPARACION DE MAQUINARIA Y EQUIPO DE PROD."/>
    <n v="735769"/>
    <n v="735769"/>
    <n v="551826.75"/>
    <n v="0"/>
    <n v="0"/>
    <n v="0"/>
    <n v="0"/>
    <n v="0"/>
    <n v="735769"/>
    <n v="0"/>
  </r>
  <r>
    <s v="21375103"/>
    <s v="MUSEO DE ARTE COSTARRICENSE"/>
    <x v="4"/>
    <s v="001"/>
    <x v="54"/>
    <s v="MANT. Y REPARACION DE EQUIPO DE TRANSPORTE"/>
    <n v="937434"/>
    <n v="937434"/>
    <n v="828075.5"/>
    <n v="0"/>
    <n v="0"/>
    <n v="0"/>
    <n v="478503.5"/>
    <n v="478503.5"/>
    <n v="458930.5"/>
    <n v="0.51043966828598064"/>
  </r>
  <r>
    <s v="21375103"/>
    <s v="MUSEO DE ARTE COSTARRICENSE"/>
    <x v="4"/>
    <s v="001"/>
    <x v="55"/>
    <s v="MANT. Y REPARACION DE EQUIPO Y MOBILIARIO DE OFIC."/>
    <n v="850000"/>
    <n v="850000"/>
    <n v="637500"/>
    <n v="0"/>
    <n v="0"/>
    <n v="0"/>
    <n v="0"/>
    <n v="0"/>
    <n v="850000"/>
    <n v="0"/>
  </r>
  <r>
    <s v="21375103"/>
    <s v="MUSEO DE ARTE COSTARRICENSE"/>
    <x v="4"/>
    <s v="001"/>
    <x v="56"/>
    <s v="MANT. Y REP. DE EQUIPO DE COMPUTO Y SIST. DE INF."/>
    <n v="14561093"/>
    <n v="14561093"/>
    <n v="10920819.75"/>
    <n v="0"/>
    <n v="0"/>
    <n v="0"/>
    <n v="9529570.4100000001"/>
    <n v="8338895.9199999999"/>
    <n v="5031522.59"/>
    <n v="0.65445433320149804"/>
  </r>
  <r>
    <s v="21375103"/>
    <s v="MUSEO DE ARTE COSTARRICENSE"/>
    <x v="4"/>
    <s v="001"/>
    <x v="57"/>
    <s v="MANTENIMIENTO Y REPARACION DE OTROS EQUIPOS"/>
    <n v="123984"/>
    <n v="123984"/>
    <n v="123984"/>
    <n v="0"/>
    <n v="0"/>
    <n v="0"/>
    <n v="119215"/>
    <n v="119215"/>
    <n v="4769"/>
    <n v="0.96153535940121304"/>
  </r>
  <r>
    <s v="21375103"/>
    <s v="MUSEO DE ARTE COSTARRICENSE"/>
    <x v="4"/>
    <s v="001"/>
    <x v="58"/>
    <s v="IMPUESTOS"/>
    <n v="210000"/>
    <n v="210000"/>
    <n v="157500"/>
    <n v="0"/>
    <n v="0"/>
    <n v="0"/>
    <n v="0"/>
    <n v="0"/>
    <n v="210000"/>
    <n v="0"/>
  </r>
  <r>
    <s v="21375103"/>
    <s v="MUSEO DE ARTE COSTARRICENSE"/>
    <x v="4"/>
    <s v="001"/>
    <x v="59"/>
    <s v="OTROS IMPUESTOS"/>
    <n v="210000"/>
    <n v="210000"/>
    <n v="157500"/>
    <n v="0"/>
    <n v="0"/>
    <n v="0"/>
    <n v="0"/>
    <n v="0"/>
    <n v="210000"/>
    <n v="0"/>
  </r>
  <r>
    <s v="21375103"/>
    <s v="MUSEO DE ARTE COSTARRICENSE"/>
    <x v="4"/>
    <s v="001"/>
    <x v="60"/>
    <s v="SERVICIOS DIVERSOS"/>
    <n v="950000"/>
    <n v="950000"/>
    <n v="712500"/>
    <n v="0"/>
    <n v="0"/>
    <n v="0"/>
    <n v="0"/>
    <n v="0"/>
    <n v="950000"/>
    <n v="0"/>
  </r>
  <r>
    <s v="21375103"/>
    <s v="MUSEO DE ARTE COSTARRICENSE"/>
    <x v="4"/>
    <s v="001"/>
    <x v="61"/>
    <s v="DEDUCIBLES"/>
    <n v="750000"/>
    <n v="750000"/>
    <n v="562500"/>
    <n v="0"/>
    <n v="0"/>
    <n v="0"/>
    <n v="0"/>
    <n v="0"/>
    <n v="750000"/>
    <n v="0"/>
  </r>
  <r>
    <s v="21375103"/>
    <s v="MUSEO DE ARTE COSTARRICENSE"/>
    <x v="4"/>
    <s v="001"/>
    <x v="143"/>
    <s v="OTROS SERVICIOS NO ESPECIFICADOS"/>
    <n v="200000"/>
    <n v="200000"/>
    <n v="150000"/>
    <n v="0"/>
    <n v="0"/>
    <n v="0"/>
    <n v="0"/>
    <n v="0"/>
    <n v="200000"/>
    <n v="0"/>
  </r>
  <r>
    <s v="21375103"/>
    <s v="MUSEO DE ARTE COSTARRICENSE"/>
    <x v="4"/>
    <s v="001"/>
    <x v="62"/>
    <s v="MATERIALES Y SUMINISTROS"/>
    <n v="3156302"/>
    <n v="6156302"/>
    <n v="4086613.44"/>
    <n v="0"/>
    <n v="0"/>
    <n v="0"/>
    <n v="3645556.25"/>
    <n v="3645556.25"/>
    <n v="2510745.75"/>
    <n v="0.59216657175037868"/>
  </r>
  <r>
    <s v="21375103"/>
    <s v="MUSEO DE ARTE COSTARRICENSE"/>
    <x v="4"/>
    <s v="001"/>
    <x v="63"/>
    <s v="PRODUCTOS QUIMICOS Y CONEXOS"/>
    <n v="3000000"/>
    <n v="3000000.88"/>
    <n v="1017942.25"/>
    <n v="0"/>
    <n v="0"/>
    <n v="0"/>
    <n v="664515"/>
    <n v="664515"/>
    <n v="2335485.88"/>
    <n v="0.22150493502521906"/>
  </r>
  <r>
    <s v="21375103"/>
    <s v="MUSEO DE ARTE COSTARRICENSE"/>
    <x v="4"/>
    <s v="001"/>
    <x v="64"/>
    <s v="COMBUSTIBLES Y LUBRICANTES"/>
    <n v="3000000"/>
    <n v="3000000.88"/>
    <n v="1017942.25"/>
    <n v="0"/>
    <n v="0"/>
    <n v="0"/>
    <n v="664515"/>
    <n v="664515"/>
    <n v="2335485.88"/>
    <n v="0.22150493502521906"/>
  </r>
  <r>
    <s v="21375103"/>
    <s v="MUSEO DE ARTE COSTARRICENSE"/>
    <x v="4"/>
    <s v="001"/>
    <x v="71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2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4"/>
    <s v="UTILES, MATERIALES Y SUMINISTROS DIVER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76"/>
    <s v="PRODUCTOS DE PAPEL, CARTON E IMPRE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80"/>
    <s v="TRANSFERENCIAS CORRIENTES"/>
    <n v="166541155"/>
    <n v="179691155"/>
    <n v="166908008"/>
    <n v="0"/>
    <n v="0"/>
    <n v="0"/>
    <n v="75463366.030000001"/>
    <n v="75463366.030000001"/>
    <n v="104227788.97"/>
    <n v="0.41996149465453658"/>
  </r>
  <r>
    <s v="21375103"/>
    <s v="MUSEO DE ARTE COSTARRICENSE"/>
    <x v="4"/>
    <s v="001"/>
    <x v="81"/>
    <s v="TRANSFERENCIAS CORRIENTES AL SECTOR PUBLICO"/>
    <n v="13386055"/>
    <n v="13386055"/>
    <n v="12807208"/>
    <n v="0"/>
    <n v="0"/>
    <n v="0"/>
    <n v="8198045.8399999999"/>
    <n v="8198045.8399999999"/>
    <n v="5188009.16"/>
    <n v="0.61243180608476511"/>
  </r>
  <r>
    <s v="21375103"/>
    <s v="MUSEO DE ARTE COSTARRICENSE"/>
    <x v="4"/>
    <s v="001"/>
    <x v="160"/>
    <s v="CCSS CONTRIBUCION ESTATAL SEGURO PENSIONES (CONTRIBUCION ESTATAL AL SEGURO DE PENSIONES, SEGUN LEY NO. 17 DEL 22 DE OCTUBRE DE 1943, LEY"/>
    <n v="11547311"/>
    <n v="11547311"/>
    <n v="11047976"/>
    <n v="0"/>
    <n v="0"/>
    <n v="0"/>
    <n v="7071940.6399999997"/>
    <n v="7071940.6399999997"/>
    <n v="4475370.3600000003"/>
    <n v="0.6124318155109878"/>
  </r>
  <r>
    <s v="21375103"/>
    <s v="MUSEO DE ARTE COSTARRICENSE"/>
    <x v="4"/>
    <s v="001"/>
    <x v="161"/>
    <s v="CCSS CONTRIBUCION ESTATAL SEGURO SALUD (CONTRIBUCION ESTATAL AL SEGURO DE SALUD, SEGUN LEY NO. 17 DEL 22 DE OCTUBRE DE 1943, LEY"/>
    <n v="1838744"/>
    <n v="1838744"/>
    <n v="1759232"/>
    <n v="0"/>
    <n v="0"/>
    <n v="0"/>
    <n v="1126105.2"/>
    <n v="1126105.2"/>
    <n v="712638.8"/>
    <n v="0.6124317468880931"/>
  </r>
  <r>
    <s v="21375103"/>
    <s v="MUSEO DE ARTE COSTARRICENSE"/>
    <x v="4"/>
    <s v="001"/>
    <x v="85"/>
    <s v="TRANSFERENCIAS CORRIENTES A PERSONAS"/>
    <n v="128817200"/>
    <n v="128817200"/>
    <n v="116612900"/>
    <n v="0"/>
    <n v="0"/>
    <n v="0"/>
    <n v="47817200"/>
    <n v="47817200"/>
    <n v="81000000"/>
    <n v="0.37120198234397273"/>
  </r>
  <r>
    <s v="21375103"/>
    <s v="MUSEO DE ARTE COSTARRICENSE"/>
    <x v="4"/>
    <s v="001"/>
    <x v="87"/>
    <s v="OTRAS TRANSFERENCIAS A PERSONAS"/>
    <n v="128817200"/>
    <n v="128817200"/>
    <n v="116612900"/>
    <n v="0"/>
    <n v="0"/>
    <n v="0"/>
    <n v="47817200"/>
    <n v="47817200"/>
    <n v="81000000"/>
    <n v="0.37120198234397273"/>
  </r>
  <r>
    <s v="21375103"/>
    <s v="MUSEO DE ARTE COSTARRICENSE"/>
    <x v="4"/>
    <s v="001"/>
    <x v="88"/>
    <s v="PRESTACIONES"/>
    <n v="8800000"/>
    <n v="21950000"/>
    <n v="21950000"/>
    <n v="0"/>
    <n v="0"/>
    <n v="0"/>
    <n v="4200020.1900000004"/>
    <n v="4200020.1900000004"/>
    <n v="17749979.809999999"/>
    <n v="0.19134488337129843"/>
  </r>
  <r>
    <s v="21375103"/>
    <s v="MUSEO DE ARTE COSTARRICENSE"/>
    <x v="4"/>
    <s v="001"/>
    <x v="89"/>
    <s v="PRESTACIONES LEGALES"/>
    <n v="4000000"/>
    <n v="16150000"/>
    <n v="16150000"/>
    <n v="0"/>
    <n v="0"/>
    <n v="0"/>
    <n v="0"/>
    <n v="0"/>
    <n v="16150000"/>
    <n v="0"/>
  </r>
  <r>
    <s v="21375103"/>
    <s v="MUSEO DE ARTE COSTARRICENSE"/>
    <x v="4"/>
    <s v="001"/>
    <x v="90"/>
    <s v="OTRAS PRESTACIONES"/>
    <n v="4800000"/>
    <n v="5800000"/>
    <n v="5800000"/>
    <n v="0"/>
    <n v="0"/>
    <n v="0"/>
    <n v="4200020.1900000004"/>
    <n v="4200020.1900000004"/>
    <n v="1599979.81"/>
    <n v="0.72414141206896554"/>
  </r>
  <r>
    <s v="21375103"/>
    <s v="MUSEO DE ARTE COSTARRICENSE"/>
    <x v="4"/>
    <s v="001"/>
    <x v="97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280"/>
    <x v="100"/>
    <s v="BIENES DURADEROS"/>
    <n v="20000000"/>
    <n v="20000000"/>
    <n v="19999999.98"/>
    <n v="0"/>
    <n v="0"/>
    <n v="0"/>
    <n v="5564283.1500000004"/>
    <n v="5564283.1500000004"/>
    <n v="14435716.85"/>
    <n v="0.2782141575"/>
  </r>
  <r>
    <s v="21375103"/>
    <s v="MUSEO DE ARTE COSTARRICENSE"/>
    <x v="4"/>
    <s v="280"/>
    <x v="101"/>
    <s v="MAQUINARIA, EQUIPO Y MOBILIARIO"/>
    <n v="0"/>
    <n v="2721023.33"/>
    <n v="2721023.31"/>
    <n v="0"/>
    <n v="0"/>
    <n v="0"/>
    <n v="2654940.7200000002"/>
    <n v="2654940.7200000002"/>
    <n v="66082.61"/>
    <n v="0.97571405975412939"/>
  </r>
  <r>
    <s v="21375103"/>
    <s v="MUSEO DE ARTE COSTARRICENSE"/>
    <x v="4"/>
    <s v="280"/>
    <x v="102"/>
    <s v="MAQUINARIA Y EQUIPO PARA LA PRODUCCION"/>
    <n v="0"/>
    <n v="1660311.54"/>
    <n v="1660311.52"/>
    <n v="0"/>
    <n v="0"/>
    <n v="0"/>
    <n v="1660311.52"/>
    <n v="1660311.52"/>
    <n v="0.02"/>
    <n v="0.99999998795406797"/>
  </r>
  <r>
    <s v="21375103"/>
    <s v="MUSEO DE ARTE COSTARRICENSE"/>
    <x v="4"/>
    <s v="280"/>
    <x v="106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4"/>
    <s v="280"/>
    <x v="107"/>
    <s v="CONSTRUCCIONES, ADICIONES Y MEJORA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08"/>
    <s v="EDIFICIO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10"/>
    <s v="BIENES DURADEROS DIVERSOS"/>
    <n v="6936805"/>
    <n v="6936805"/>
    <n v="6936805"/>
    <n v="0"/>
    <n v="0"/>
    <n v="0"/>
    <n v="2909342.43"/>
    <n v="2909342.43"/>
    <n v="4027462.57"/>
    <n v="0.41940669083245097"/>
  </r>
  <r>
    <s v="21375103"/>
    <s v="MUSEO DE ARTE COSTARRICENSE"/>
    <x v="4"/>
    <s v="280"/>
    <x v="111"/>
    <s v="BIENES INTANGIBLES"/>
    <n v="6936805"/>
    <n v="6936805"/>
    <n v="6936805"/>
    <n v="0"/>
    <n v="0"/>
    <n v="0"/>
    <n v="2909342.43"/>
    <n v="2909342.43"/>
    <n v="4027462.57"/>
    <n v="0.41940669083245097"/>
  </r>
  <r>
    <s v="21375104"/>
    <s v="MUSEO HISTORICO CULTURAL JUAN SANTAMARIA"/>
    <x v="5"/>
    <s v="001"/>
    <x v="0"/>
    <s v=""/>
    <n v="542351058"/>
    <n v="542351058"/>
    <n v="452350991.67000002"/>
    <n v="0"/>
    <n v="0"/>
    <n v="0"/>
    <n v="348531560.10000002"/>
    <n v="348531560.10000002"/>
    <n v="193819497.90000001"/>
    <n v="0.64263092135426425"/>
  </r>
  <r>
    <s v="21375104"/>
    <s v="MUSEO HISTORICO CULTURAL JUAN SANTAMARIA"/>
    <x v="5"/>
    <s v="001"/>
    <x v="1"/>
    <s v="REMUNERACIONES"/>
    <n v="210594336"/>
    <n v="210594336"/>
    <n v="201657721"/>
    <n v="0"/>
    <n v="0"/>
    <n v="0"/>
    <n v="135588575.86000001"/>
    <n v="135588575.86000001"/>
    <n v="75005760.140000001"/>
    <n v="0.64383771394497535"/>
  </r>
  <r>
    <s v="21375104"/>
    <s v="MUSEO HISTORICO CULTURAL JUAN SANTAMARIA"/>
    <x v="5"/>
    <s v="001"/>
    <x v="2"/>
    <s v="REMUNERACIONES BASICAS"/>
    <n v="109635156"/>
    <n v="109291656"/>
    <n v="102399156"/>
    <n v="0"/>
    <n v="0"/>
    <n v="0"/>
    <n v="75493667.359999999"/>
    <n v="75493667.359999999"/>
    <n v="33797988.640000001"/>
    <n v="0.69075417212087997"/>
  </r>
  <r>
    <s v="21375104"/>
    <s v="MUSEO HISTORICO CULTURAL JUAN SANTAMARIA"/>
    <x v="5"/>
    <s v="001"/>
    <x v="3"/>
    <s v="SUELDOS PARA CARGOS FIJOS"/>
    <n v="109635156"/>
    <n v="109291656"/>
    <n v="102399156"/>
    <n v="0"/>
    <n v="0"/>
    <n v="0"/>
    <n v="75493667.359999999"/>
    <n v="75493667.359999999"/>
    <n v="33797988.640000001"/>
    <n v="0.69075417212087997"/>
  </r>
  <r>
    <s v="21375104"/>
    <s v="MUSEO HISTORICO CULTURAL JUAN SANTAMARIA"/>
    <x v="5"/>
    <s v="001"/>
    <x v="5"/>
    <s v="REMUNERACIONES EVENTUALES"/>
    <n v="2100000"/>
    <n v="2500000"/>
    <n v="2500000"/>
    <n v="0"/>
    <n v="0"/>
    <n v="0"/>
    <n v="2298557.23"/>
    <n v="2298557.23"/>
    <n v="201442.77"/>
    <n v="0.91942289200000005"/>
  </r>
  <r>
    <s v="21375104"/>
    <s v="MUSEO HISTORICO CULTURAL JUAN SANTAMARIA"/>
    <x v="5"/>
    <s v="001"/>
    <x v="6"/>
    <s v="TIEMPO EXTRAORDINARIO"/>
    <n v="2100000"/>
    <n v="2500000"/>
    <n v="2500000"/>
    <n v="0"/>
    <n v="0"/>
    <n v="0"/>
    <n v="2298557.23"/>
    <n v="2298557.23"/>
    <n v="201442.77"/>
    <n v="0.91942289200000005"/>
  </r>
  <r>
    <s v="21375104"/>
    <s v="MUSEO HISTORICO CULTURAL JUAN SANTAMARIA"/>
    <x v="5"/>
    <s v="001"/>
    <x v="7"/>
    <s v="INCENTIVOS SALARIALES"/>
    <n v="63498325"/>
    <n v="63323805"/>
    <n v="62668747"/>
    <n v="0"/>
    <n v="0"/>
    <n v="0"/>
    <n v="36160037.869999997"/>
    <n v="36160037.869999997"/>
    <n v="27163767.129999999"/>
    <n v="0.57103387691248175"/>
  </r>
  <r>
    <s v="21375104"/>
    <s v="MUSEO HISTORICO CULTURAL JUAN SANTAMARIA"/>
    <x v="5"/>
    <s v="001"/>
    <x v="8"/>
    <s v="RETRIBUCION POR AÑOS SERVIDOS"/>
    <n v="20000000"/>
    <n v="20000000"/>
    <n v="19830696"/>
    <n v="0"/>
    <n v="0"/>
    <n v="0"/>
    <n v="12090318.43"/>
    <n v="12090318.43"/>
    <n v="7909681.5700000003"/>
    <n v="0.6045159215"/>
  </r>
  <r>
    <s v="21375104"/>
    <s v="MUSEO HISTORICO CULTURAL JUAN SANTAMARIA"/>
    <x v="5"/>
    <s v="001"/>
    <x v="9"/>
    <s v="RESTRICCION AL EJERCICIO LIBERAL DE LA PROFESION"/>
    <n v="16900950"/>
    <n v="16900950"/>
    <n v="16900950"/>
    <n v="0"/>
    <n v="0"/>
    <n v="0"/>
    <n v="12335482.039999999"/>
    <n v="12335482.039999999"/>
    <n v="4565467.96"/>
    <n v="0.72986915173407407"/>
  </r>
  <r>
    <s v="21375104"/>
    <s v="MUSEO HISTORICO CULTURAL JUAN SANTAMARIA"/>
    <x v="5"/>
    <s v="001"/>
    <x v="10"/>
    <s v="DECIMOTERCER MES"/>
    <n v="13256589"/>
    <n v="13256589"/>
    <n v="12770835"/>
    <n v="0"/>
    <n v="0"/>
    <n v="0"/>
    <n v="0"/>
    <n v="0"/>
    <n v="13256589"/>
    <n v="0"/>
  </r>
  <r>
    <s v="21375104"/>
    <s v="MUSEO HISTORICO CULTURAL JUAN SANTAMARIA"/>
    <x v="5"/>
    <s v="001"/>
    <x v="11"/>
    <s v="SALARIO ESCOLAR"/>
    <n v="9440786"/>
    <n v="9266266"/>
    <n v="9266266"/>
    <n v="0"/>
    <n v="0"/>
    <n v="0"/>
    <n v="8991705.0099999998"/>
    <n v="8991705.0099999998"/>
    <n v="274560.99"/>
    <n v="0.97036983505545815"/>
  </r>
  <r>
    <s v="21375104"/>
    <s v="MUSEO HISTORICO CULTURAL JUAN SANTAMARIA"/>
    <x v="5"/>
    <s v="001"/>
    <x v="12"/>
    <s v="OTROS INCENTIVOS SALARIALES"/>
    <n v="3900000"/>
    <n v="3900000"/>
    <n v="3900000"/>
    <n v="0"/>
    <n v="0"/>
    <n v="0"/>
    <n v="2742532.39"/>
    <n v="2742532.39"/>
    <n v="1157467.6100000001"/>
    <n v="0.70321343333333342"/>
  </r>
  <r>
    <s v="21375104"/>
    <s v="MUSEO HISTORICO CULTURAL JUAN SANTAMARIA"/>
    <x v="5"/>
    <s v="001"/>
    <x v="13"/>
    <s v="CONTRIB. PATRONALES AL DES. Y LA SEGURIDAD SOCIAL"/>
    <n v="15792747"/>
    <n v="15851247"/>
    <n v="15162721"/>
    <n v="0"/>
    <n v="0"/>
    <n v="0"/>
    <n v="8947935.4800000004"/>
    <n v="8947935.4800000004"/>
    <n v="6903311.5199999996"/>
    <n v="0.56449410447014048"/>
  </r>
  <r>
    <s v="21375104"/>
    <s v="MUSEO HISTORICO CULTURAL JUAN SANTAMARIA"/>
    <x v="5"/>
    <s v="001"/>
    <x v="163"/>
    <s v="CCSS CONTRIBUCION PATRONAL SEGURO SALUD (CONTRIBUCION PATRONAL SEGURO DE SALUD, SEGUN LEY NO. 17 DEL 22 DE OCTUBRE DE 1943, LEY"/>
    <n v="14982863"/>
    <n v="15038363"/>
    <n v="14385146"/>
    <n v="0"/>
    <n v="0"/>
    <n v="0"/>
    <n v="8431238.9499999993"/>
    <n v="8431238.9499999993"/>
    <n v="6607124.0499999998"/>
    <n v="0.5606487188798408"/>
  </r>
  <r>
    <s v="21375104"/>
    <s v="MUSEO HISTORICO CULTURAL JUAN SANTAMARIA"/>
    <x v="5"/>
    <s v="001"/>
    <x v="164"/>
    <s v="BANCO POPULAR Y DE DESARROLLO COMUNAL. (BPDC) (SEGUN LEY NO. 4351 DEL 11 DE JULIO DE 1969, LEY ORGANICA DEL B.P.D.C.)."/>
    <n v="809884"/>
    <n v="812884"/>
    <n v="777575"/>
    <n v="0"/>
    <n v="0"/>
    <n v="0"/>
    <n v="516696.53"/>
    <n v="516696.53"/>
    <n v="296187.46999999997"/>
    <n v="0.63563378046560148"/>
  </r>
  <r>
    <s v="21375104"/>
    <s v="MUSEO HISTORICO CULTURAL JUAN SANTAMARIA"/>
    <x v="5"/>
    <s v="001"/>
    <x v="16"/>
    <s v="CONTRIB PATRONALES A FOND PENS Y OTROS FOND CAPIT."/>
    <n v="19568108"/>
    <n v="19627628"/>
    <n v="18927097"/>
    <n v="0"/>
    <n v="0"/>
    <n v="0"/>
    <n v="12688377.92"/>
    <n v="12688377.92"/>
    <n v="6939250.0800000001"/>
    <n v="0.64645498274167412"/>
  </r>
  <r>
    <s v="21375104"/>
    <s v="MUSEO HISTORICO CULTURAL JUAN SANTAMARIA"/>
    <x v="5"/>
    <s v="001"/>
    <x v="165"/>
    <s v="CCSS CONTRIBUCION PATRONAL SEGURO PENSIONES (CONTRIBUCION PATRONAL SEGURO DE PENSIONES, SEGUN LEY NO. 17 DEL 22 DE OCTUBRE DE 1943, LEY"/>
    <n v="8779148"/>
    <n v="8811668"/>
    <n v="8428918"/>
    <n v="0"/>
    <n v="0"/>
    <n v="0"/>
    <n v="5600990.0599999996"/>
    <n v="5600990.0599999996"/>
    <n v="3210677.94"/>
    <n v="0.63563335114305253"/>
  </r>
  <r>
    <s v="21375104"/>
    <s v="MUSEO HISTORICO CULTURAL JUAN SANTAMARIA"/>
    <x v="5"/>
    <s v="001"/>
    <x v="166"/>
    <s v="CCSS APORTE PATRONAL REGIMEN PENSIONES (APORTE PATRONAL AL REGIMEN DE PENSIONES, SEGUN LEY DE PROTECCION AL TRABAJADOR NO. 7983 DEL 16"/>
    <n v="4859307"/>
    <n v="4877307"/>
    <n v="4665453"/>
    <n v="0"/>
    <n v="0"/>
    <n v="0"/>
    <n v="3100179"/>
    <n v="3100179"/>
    <n v="1777128"/>
    <n v="0.63563335258576092"/>
  </r>
  <r>
    <s v="21375104"/>
    <s v="MUSEO HISTORICO CULTURAL JUAN SANTAMARIA"/>
    <x v="5"/>
    <s v="001"/>
    <x v="167"/>
    <s v="CCSS APORTE PATRONAL FONDO CAPITALIZACION LABORAL (APORTE PATRONAL AL FONDO DE CAPITALIZACION LABORAL, SEGUN LEY DE PROTECCION AL TRABAJADOR"/>
    <n v="2429653"/>
    <n v="2438653"/>
    <n v="2332726"/>
    <n v="0"/>
    <n v="0"/>
    <n v="0"/>
    <n v="1550089.53"/>
    <n v="1550089.53"/>
    <n v="888563.47"/>
    <n v="0.63563349521231594"/>
  </r>
  <r>
    <s v="21375104"/>
    <s v="MUSEO HISTORICO CULTURAL JUAN SANTAMARIA"/>
    <x v="5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2437119.33"/>
    <n v="2437119.33"/>
    <n v="1062880.67"/>
    <n v="0.69631980857142861"/>
  </r>
  <r>
    <s v="21375104"/>
    <s v="MUSEO HISTORICO CULTURAL JUAN SANTAMARIA"/>
    <x v="5"/>
    <s v="001"/>
    <x v="21"/>
    <s v="SERVICIOS"/>
    <n v="294221166"/>
    <n v="294921166"/>
    <n v="221753845.66999999"/>
    <n v="0"/>
    <n v="0"/>
    <n v="0"/>
    <n v="207410665.94"/>
    <n v="207410665.94"/>
    <n v="87510500.060000002"/>
    <n v="0.70327494209079588"/>
  </r>
  <r>
    <s v="21375104"/>
    <s v="MUSEO HISTORICO CULTURAL JUAN SANTAMARIA"/>
    <x v="5"/>
    <s v="001"/>
    <x v="24"/>
    <s v="SERVICIOS BASICOS"/>
    <n v="33000000"/>
    <n v="33000000"/>
    <n v="24750000"/>
    <n v="0"/>
    <n v="0"/>
    <n v="0"/>
    <n v="22244810.629999999"/>
    <n v="22244810.629999999"/>
    <n v="10755189.369999999"/>
    <n v="0.67408517060606055"/>
  </r>
  <r>
    <s v="21375104"/>
    <s v="MUSEO HISTORICO CULTURAL JUAN SANTAMARIA"/>
    <x v="5"/>
    <s v="001"/>
    <x v="25"/>
    <s v="SERVICIO DE AGUA Y ALCANTARILLADO"/>
    <n v="2376000"/>
    <n v="2376000"/>
    <n v="1782000"/>
    <n v="0"/>
    <n v="0"/>
    <n v="0"/>
    <n v="1341278.72"/>
    <n v="1341278.72"/>
    <n v="1034721.28"/>
    <n v="0.56451124579124579"/>
  </r>
  <r>
    <s v="21375104"/>
    <s v="MUSEO HISTORICO CULTURAL JUAN SANTAMARIA"/>
    <x v="5"/>
    <s v="001"/>
    <x v="26"/>
    <s v="SERVICIO DE ENERGIA ELECTRICA"/>
    <n v="21120000"/>
    <n v="21120000"/>
    <n v="15840000"/>
    <n v="0"/>
    <n v="0"/>
    <n v="0"/>
    <n v="16011842"/>
    <n v="16011842"/>
    <n v="5108158"/>
    <n v="0.75813645833333332"/>
  </r>
  <r>
    <s v="21375104"/>
    <s v="MUSEO HISTORICO CULTURAL JUAN SANTAMARIA"/>
    <x v="5"/>
    <s v="001"/>
    <x v="27"/>
    <s v="SERVICIO DE TELECOMUNICACIONES"/>
    <n v="2640000"/>
    <n v="2640000"/>
    <n v="1980000"/>
    <n v="0"/>
    <n v="0"/>
    <n v="0"/>
    <n v="1518506.48"/>
    <n v="1518506.48"/>
    <n v="1121493.52"/>
    <n v="0.5751918484848485"/>
  </r>
  <r>
    <s v="21375104"/>
    <s v="MUSEO HISTORICO CULTURAL JUAN SANTAMARIA"/>
    <x v="5"/>
    <s v="001"/>
    <x v="28"/>
    <s v="OTROS SERVICIOS BASICOS"/>
    <n v="6864000"/>
    <n v="6864000"/>
    <n v="5148000"/>
    <n v="0"/>
    <n v="0"/>
    <n v="0"/>
    <n v="3373183.43"/>
    <n v="3373183.43"/>
    <n v="3490816.57"/>
    <n v="0.49143115238927743"/>
  </r>
  <r>
    <s v="21375104"/>
    <s v="MUSEO HISTORICO CULTURAL JUAN SANTAMARIA"/>
    <x v="5"/>
    <s v="001"/>
    <x v="29"/>
    <s v="SERVICIOS COMERCIALES Y FINANCIEROS"/>
    <n v="2916000"/>
    <n v="6045000"/>
    <n v="3810593"/>
    <n v="0"/>
    <n v="0"/>
    <n v="0"/>
    <n v="1616656.7"/>
    <n v="1616656.7"/>
    <n v="4428343.3"/>
    <n v="0.26743700578990903"/>
  </r>
  <r>
    <s v="21375104"/>
    <s v="MUSEO HISTORICO CULTURAL JUAN SANTAMARIA"/>
    <x v="5"/>
    <s v="001"/>
    <x v="32"/>
    <s v="IMPRESION, ENCUADERNACION Y OTROS"/>
    <n v="1000000"/>
    <n v="4940000"/>
    <n v="2720000"/>
    <n v="0"/>
    <n v="0"/>
    <n v="0"/>
    <n v="643311.18999999994"/>
    <n v="643311.18999999994"/>
    <n v="4296688.8099999996"/>
    <n v="0.13022493724696355"/>
  </r>
  <r>
    <s v="21375104"/>
    <s v="MUSEO HISTORICO CULTURAL JUAN SANTAMARIA"/>
    <x v="5"/>
    <s v="001"/>
    <x v="33"/>
    <s v="COMIS. Y GASTOS POR SERV. FINANCIEROS Y COMERCIAL."/>
    <n v="100000"/>
    <n v="860000"/>
    <n v="860000"/>
    <n v="0"/>
    <n v="0"/>
    <n v="0"/>
    <n v="742753.35"/>
    <n v="742753.35"/>
    <n v="117246.65"/>
    <n v="0.86366668604651164"/>
  </r>
  <r>
    <s v="21375104"/>
    <s v="MUSEO HISTORICO CULTURAL JUAN SANTAMARIA"/>
    <x v="5"/>
    <s v="001"/>
    <x v="34"/>
    <s v="SERVICIOS DE TECNOLOGIAS DE INFORMACION"/>
    <n v="1816000"/>
    <n v="245000"/>
    <n v="230593"/>
    <n v="0"/>
    <n v="0"/>
    <n v="0"/>
    <n v="230592.16"/>
    <n v="230592.16"/>
    <n v="14407.84"/>
    <n v="0.94119248979591841"/>
  </r>
  <r>
    <s v="21375104"/>
    <s v="MUSEO HISTORICO CULTURAL JUAN SANTAMARIA"/>
    <x v="5"/>
    <s v="001"/>
    <x v="35"/>
    <s v="SERVICIOS DE GESTION Y APOYO"/>
    <n v="239696771"/>
    <n v="237612601"/>
    <n v="179944371.41999999"/>
    <n v="0"/>
    <n v="0"/>
    <n v="0"/>
    <n v="176482863.47999999"/>
    <n v="176482863.47999999"/>
    <n v="61129737.520000003"/>
    <n v="0.74273360393037402"/>
  </r>
  <r>
    <s v="21375104"/>
    <s v="MUSEO HISTORICO CULTURAL JUAN SANTAMARIA"/>
    <x v="5"/>
    <s v="001"/>
    <x v="38"/>
    <s v="SERVICIOS GENERALES"/>
    <n v="218976771"/>
    <n v="216214601"/>
    <n v="164065371.41999999"/>
    <n v="0"/>
    <n v="0"/>
    <n v="0"/>
    <n v="166434451.47999999"/>
    <n v="166434451.47999999"/>
    <n v="49780149.520000003"/>
    <n v="0.76976508852887315"/>
  </r>
  <r>
    <s v="21375104"/>
    <s v="MUSEO HISTORICO CULTURAL JUAN SANTAMARIA"/>
    <x v="5"/>
    <s v="001"/>
    <x v="39"/>
    <s v="OTROS SERVICIOS DE GESTION Y APOYO"/>
    <n v="20720000"/>
    <n v="21398000"/>
    <n v="15879000"/>
    <n v="0"/>
    <n v="0"/>
    <n v="0"/>
    <n v="10048412"/>
    <n v="10048412"/>
    <n v="11349588"/>
    <n v="0.46959585007944665"/>
  </r>
  <r>
    <s v="21375104"/>
    <s v="MUSEO HISTORICO CULTURAL JUAN SANTAMARIA"/>
    <x v="5"/>
    <s v="001"/>
    <x v="40"/>
    <s v="GASTOS DE VIAJE Y DE TRANSPORTE"/>
    <n v="300000"/>
    <n v="1450000"/>
    <n v="700000"/>
    <n v="0"/>
    <n v="0"/>
    <n v="0"/>
    <n v="874540"/>
    <n v="874540"/>
    <n v="575460"/>
    <n v="0.60313103448275862"/>
  </r>
  <r>
    <s v="21375104"/>
    <s v="MUSEO HISTORICO CULTURAL JUAN SANTAMARIA"/>
    <x v="5"/>
    <s v="001"/>
    <x v="41"/>
    <s v="TRANSPORTE DENTRO DEL PAIS"/>
    <n v="0"/>
    <n v="50000"/>
    <n v="50000"/>
    <n v="0"/>
    <n v="0"/>
    <n v="0"/>
    <n v="49940"/>
    <n v="49940"/>
    <n v="60"/>
    <n v="0.99880000000000002"/>
  </r>
  <r>
    <s v="21375104"/>
    <s v="MUSEO HISTORICO CULTURAL JUAN SANTAMARIA"/>
    <x v="5"/>
    <s v="001"/>
    <x v="42"/>
    <s v="VIATICOS DENTRO DEL PAIS"/>
    <n v="300000"/>
    <n v="1400000"/>
    <n v="650000"/>
    <n v="0"/>
    <n v="0"/>
    <n v="0"/>
    <n v="824600"/>
    <n v="824600"/>
    <n v="575400"/>
    <n v="0.58899999999999997"/>
  </r>
  <r>
    <s v="21375104"/>
    <s v="MUSEO HISTORICO CULTURAL JUAN SANTAMARIA"/>
    <x v="5"/>
    <s v="001"/>
    <x v="45"/>
    <s v="SEGUROS, REASEGUROS Y OTRAS OBLIGACIONE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46"/>
    <s v="SEGURO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51"/>
    <s v="MANTENIMIENTO Y REPARACION"/>
    <n v="11093395"/>
    <n v="9598565"/>
    <n v="7212631.25"/>
    <n v="0"/>
    <n v="0"/>
    <n v="0"/>
    <n v="5793334.1299999999"/>
    <n v="5793334.1299999999"/>
    <n v="3805230.87"/>
    <n v="0.60356252523163623"/>
  </r>
  <r>
    <s v="21375104"/>
    <s v="MUSEO HISTORICO CULTURAL JUAN SANTAMARIA"/>
    <x v="5"/>
    <s v="001"/>
    <x v="52"/>
    <s v="MANTENIMIENTO DE EDIFICIOS, LOCALES Y TERRENOS"/>
    <n v="3107850"/>
    <n v="2375990"/>
    <n v="1804957.5"/>
    <n v="0"/>
    <n v="0"/>
    <n v="0"/>
    <n v="1471189.94"/>
    <n v="1471189.94"/>
    <n v="904800.06"/>
    <n v="0.6191902912049293"/>
  </r>
  <r>
    <s v="21375104"/>
    <s v="MUSEO HISTORICO CULTURAL JUAN SANTAMARIA"/>
    <x v="5"/>
    <s v="001"/>
    <x v="53"/>
    <s v="MANT. Y REPARACION DE MAQUINARIA Y EQUIPO DE PROD."/>
    <n v="465000"/>
    <n v="244030"/>
    <n v="238265"/>
    <n v="0"/>
    <n v="0"/>
    <n v="0"/>
    <n v="0"/>
    <n v="0"/>
    <n v="244030"/>
    <n v="0"/>
  </r>
  <r>
    <s v="21375104"/>
    <s v="MUSEO HISTORICO CULTURAL JUAN SANTAMARIA"/>
    <x v="5"/>
    <s v="001"/>
    <x v="54"/>
    <s v="MANT. Y REPARACION DE EQUIPO DE TRANSPORTE"/>
    <n v="600000"/>
    <n v="600000"/>
    <n v="450000"/>
    <n v="0"/>
    <n v="0"/>
    <n v="0"/>
    <n v="287867.90999999997"/>
    <n v="287867.90999999997"/>
    <n v="312132.09000000003"/>
    <n v="0.47977984999999995"/>
  </r>
  <r>
    <s v="21375104"/>
    <s v="MUSEO HISTORICO CULTURAL JUAN SANTAMARIA"/>
    <x v="5"/>
    <s v="001"/>
    <x v="55"/>
    <s v="MANT. Y REPARACION DE EQUIPO Y MOBILIARIO DE OFIC."/>
    <n v="2644200"/>
    <n v="1722200"/>
    <n v="1322150"/>
    <n v="0"/>
    <n v="0"/>
    <n v="0"/>
    <n v="1322100"/>
    <n v="1322100"/>
    <n v="400100"/>
    <n v="0.76768087330159096"/>
  </r>
  <r>
    <s v="21375104"/>
    <s v="MUSEO HISTORICO CULTURAL JUAN SANTAMARIA"/>
    <x v="5"/>
    <s v="001"/>
    <x v="56"/>
    <s v="MANT. Y REP. DE EQUIPO DE COMPUTO Y SIST. DE INF."/>
    <n v="4166000"/>
    <n v="4516000"/>
    <n v="3299500"/>
    <n v="0"/>
    <n v="0"/>
    <n v="0"/>
    <n v="2712176.28"/>
    <n v="2712176.28"/>
    <n v="1803823.72"/>
    <n v="0.60057047829937993"/>
  </r>
  <r>
    <s v="21375104"/>
    <s v="MUSEO HISTORICO CULTURAL JUAN SANTAMARIA"/>
    <x v="5"/>
    <s v="001"/>
    <x v="57"/>
    <s v="MANTENIMIENTO Y REPARACION DE OTROS EQUIPOS"/>
    <n v="110345"/>
    <n v="140345"/>
    <n v="97758.75"/>
    <n v="0"/>
    <n v="0"/>
    <n v="0"/>
    <n v="0"/>
    <n v="0"/>
    <n v="140345"/>
    <n v="0"/>
  </r>
  <r>
    <s v="21375104"/>
    <s v="MUSEO HISTORICO CULTURAL JUAN SANTAMARIA"/>
    <x v="5"/>
    <s v="001"/>
    <x v="58"/>
    <s v="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5"/>
    <s v="001"/>
    <x v="59"/>
    <s v="OTROS 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5"/>
    <s v="001"/>
    <x v="60"/>
    <s v="SERVICIOS DIVERSOS"/>
    <n v="0"/>
    <n v="0"/>
    <n v="0"/>
    <n v="0"/>
    <n v="0"/>
    <n v="0"/>
    <n v="0"/>
    <n v="0"/>
    <n v="0"/>
    <n v="0"/>
  </r>
  <r>
    <s v="21375104"/>
    <s v="MUSEO HISTORICO CULTURAL JUAN SANTAMARIA"/>
    <x v="5"/>
    <s v="001"/>
    <x v="61"/>
    <s v="DEDUCIBLES"/>
    <n v="0"/>
    <n v="0"/>
    <n v="0"/>
    <n v="0"/>
    <n v="0"/>
    <n v="0"/>
    <n v="0"/>
    <n v="0"/>
    <n v="0"/>
    <n v="0"/>
  </r>
  <r>
    <s v="21375104"/>
    <s v="MUSEO HISTORICO CULTURAL JUAN SANTAMARIA"/>
    <x v="5"/>
    <s v="001"/>
    <x v="62"/>
    <s v="MATERIALES Y SUMINISTROS"/>
    <n v="3987577"/>
    <n v="3287577"/>
    <n v="1187577"/>
    <n v="0"/>
    <n v="0"/>
    <n v="0"/>
    <n v="841808.08"/>
    <n v="841808.08"/>
    <n v="2445768.92"/>
    <n v="0.2560572969089393"/>
  </r>
  <r>
    <s v="21375104"/>
    <s v="MUSEO HISTORICO CULTURAL JUAN SANTAMARIA"/>
    <x v="5"/>
    <s v="001"/>
    <x v="63"/>
    <s v="PRODUCTOS QUIMICOS Y CONEXOS"/>
    <n v="750000"/>
    <n v="1750000"/>
    <n v="900000"/>
    <n v="0"/>
    <n v="0"/>
    <n v="0"/>
    <n v="778382.99"/>
    <n v="778382.99"/>
    <n v="971617.01"/>
    <n v="0.44479027999999998"/>
  </r>
  <r>
    <s v="21375104"/>
    <s v="MUSEO HISTORICO CULTURAL JUAN SANTAMARIA"/>
    <x v="5"/>
    <s v="001"/>
    <x v="64"/>
    <s v="COMBUSTIBLES Y LUBRICANTES"/>
    <n v="500000"/>
    <n v="1500000"/>
    <n v="675000"/>
    <n v="0"/>
    <n v="0"/>
    <n v="0"/>
    <n v="580533"/>
    <n v="580533"/>
    <n v="919467"/>
    <n v="0.38702199999999998"/>
  </r>
  <r>
    <s v="21375104"/>
    <s v="MUSEO HISTORICO CULTURAL JUAN SANTAMARIA"/>
    <x v="5"/>
    <s v="001"/>
    <x v="65"/>
    <s v="TINTAS, PINTURAS Y DILUYENTES"/>
    <n v="250000"/>
    <n v="250000"/>
    <n v="225000"/>
    <n v="0"/>
    <n v="0"/>
    <n v="0"/>
    <n v="197849.99"/>
    <n v="197849.99"/>
    <n v="52150.01"/>
    <n v="0.79139996000000001"/>
  </r>
  <r>
    <s v="21375104"/>
    <s v="MUSEO HISTORICO CULTURAL JUAN SANTAMARIA"/>
    <x v="5"/>
    <s v="001"/>
    <x v="69"/>
    <s v="MATERIALES Y PROD DE USO EN LA CONSTRUC Y MANT."/>
    <n v="0"/>
    <n v="750000"/>
    <n v="75000"/>
    <n v="0"/>
    <n v="0"/>
    <n v="0"/>
    <n v="28952.41"/>
    <n v="28952.41"/>
    <n v="721047.59"/>
    <n v="3.860321333333333E-2"/>
  </r>
  <r>
    <s v="21375104"/>
    <s v="MUSEO HISTORICO CULTURAL JUAN SANTAMARIA"/>
    <x v="5"/>
    <s v="001"/>
    <x v="121"/>
    <s v="MATERIALES Y PRODUCTOS METALICOS"/>
    <n v="0"/>
    <n v="600000"/>
    <n v="0"/>
    <n v="0"/>
    <n v="0"/>
    <n v="0"/>
    <n v="0"/>
    <n v="0"/>
    <n v="600000"/>
    <n v="0"/>
  </r>
  <r>
    <s v="21375104"/>
    <s v="MUSEO HISTORICO CULTURAL JUAN SANTAMARIA"/>
    <x v="5"/>
    <s v="001"/>
    <x v="145"/>
    <s v="MATERIALES Y PRODUCTOS MINERALES Y ASFALTICOS"/>
    <n v="0"/>
    <n v="50000"/>
    <n v="25000"/>
    <n v="0"/>
    <n v="0"/>
    <n v="0"/>
    <n v="3503"/>
    <n v="3503"/>
    <n v="46497"/>
    <n v="7.0059999999999997E-2"/>
  </r>
  <r>
    <s v="21375104"/>
    <s v="MUSEO HISTORICO CULTURAL JUAN SANTAMARIA"/>
    <x v="5"/>
    <s v="001"/>
    <x v="70"/>
    <s v="MAT. Y PROD. ELECTRICOS, TELEFONICOS Y DE COMPUTO"/>
    <n v="0"/>
    <n v="50000"/>
    <n v="25000"/>
    <n v="0"/>
    <n v="0"/>
    <n v="0"/>
    <n v="7635.41"/>
    <n v="7635.41"/>
    <n v="42364.59"/>
    <n v="0.15270819999999999"/>
  </r>
  <r>
    <s v="21375104"/>
    <s v="MUSEO HISTORICO CULTURAL JUAN SANTAMARIA"/>
    <x v="5"/>
    <s v="001"/>
    <x v="148"/>
    <s v="MATERIALES Y PRODUCTOS DE PLASTICO"/>
    <n v="0"/>
    <n v="50000"/>
    <n v="25000"/>
    <n v="0"/>
    <n v="0"/>
    <n v="0"/>
    <n v="17814"/>
    <n v="17814"/>
    <n v="32186"/>
    <n v="0.35627999999999999"/>
  </r>
  <r>
    <s v="21375104"/>
    <s v="MUSEO HISTORICO CULTURAL JUAN SANTAMARIA"/>
    <x v="5"/>
    <s v="001"/>
    <x v="71"/>
    <s v="HERRAMIENTAS, REPUESTOS Y ACCESORIOS"/>
    <n v="0"/>
    <n v="500000"/>
    <n v="0"/>
    <n v="0"/>
    <n v="0"/>
    <n v="0"/>
    <n v="0"/>
    <n v="0"/>
    <n v="500000"/>
    <n v="0"/>
  </r>
  <r>
    <s v="21375104"/>
    <s v="MUSEO HISTORICO CULTURAL JUAN SANTAMARIA"/>
    <x v="5"/>
    <s v="001"/>
    <x v="72"/>
    <s v="HERRAMIENTAS E INSTRUMENTOS"/>
    <n v="0"/>
    <n v="500000"/>
    <n v="0"/>
    <n v="0"/>
    <n v="0"/>
    <n v="0"/>
    <n v="0"/>
    <n v="0"/>
    <n v="500000"/>
    <n v="0"/>
  </r>
  <r>
    <s v="21375104"/>
    <s v="MUSEO HISTORICO CULTURAL JUAN SANTAMARIA"/>
    <x v="5"/>
    <s v="001"/>
    <x v="74"/>
    <s v="UTILES, MATERIALES Y SUMINISTROS DIVERSOS"/>
    <n v="3237577"/>
    <n v="287577"/>
    <n v="212577"/>
    <n v="0"/>
    <n v="0"/>
    <n v="0"/>
    <n v="34472.68"/>
    <n v="34472.68"/>
    <n v="253104.32"/>
    <n v="0.11987286883165205"/>
  </r>
  <r>
    <s v="21375104"/>
    <s v="MUSEO HISTORICO CULTURAL JUAN SANTAMARIA"/>
    <x v="5"/>
    <s v="001"/>
    <x v="75"/>
    <s v="UTILES Y MATERIALES DE OFICINA Y COMPUTO"/>
    <n v="50000"/>
    <n v="50000"/>
    <n v="42500"/>
    <n v="0"/>
    <n v="0"/>
    <n v="0"/>
    <n v="34472.68"/>
    <n v="34472.68"/>
    <n v="15527.32"/>
    <n v="0.6894536"/>
  </r>
  <r>
    <s v="21375104"/>
    <s v="MUSEO HISTORICO CULTURAL JUAN SANTAMARIA"/>
    <x v="5"/>
    <s v="001"/>
    <x v="122"/>
    <s v="TEXTILES Y VESTUARIO"/>
    <n v="687577"/>
    <n v="237577"/>
    <n v="170077"/>
    <n v="0"/>
    <n v="0"/>
    <n v="0"/>
    <n v="0"/>
    <n v="0"/>
    <n v="237577"/>
    <n v="0"/>
  </r>
  <r>
    <s v="21375104"/>
    <s v="MUSEO HISTORICO CULTURAL JUAN SANTAMARIA"/>
    <x v="5"/>
    <s v="001"/>
    <x v="77"/>
    <s v="UTILES Y MATERIALES DE LIMPIEZA"/>
    <n v="2500000"/>
    <n v="0"/>
    <n v="0"/>
    <n v="0"/>
    <n v="0"/>
    <n v="0"/>
    <n v="0"/>
    <n v="0"/>
    <n v="0"/>
    <n v="0"/>
  </r>
  <r>
    <s v="21375104"/>
    <s v="MUSEO HISTORICO CULTURAL JUAN SANTAMARIA"/>
    <x v="5"/>
    <s v="001"/>
    <x v="80"/>
    <s v="TRANSFERENCIAS CORRIENTES"/>
    <n v="3547979"/>
    <n v="3547979"/>
    <n v="3441848"/>
    <n v="0"/>
    <n v="0"/>
    <n v="0"/>
    <n v="2422862.38"/>
    <n v="2422862.38"/>
    <n v="1125116.6200000001"/>
    <n v="0.68288520873432446"/>
  </r>
  <r>
    <s v="21375104"/>
    <s v="MUSEO HISTORICO CULTURAL JUAN SANTAMARIA"/>
    <x v="5"/>
    <s v="001"/>
    <x v="81"/>
    <s v="TRANSFERENCIAS CORRIENTES AL SECTOR PUBLICO"/>
    <n v="2947979"/>
    <n v="2947979"/>
    <n v="2841848"/>
    <n v="0"/>
    <n v="0"/>
    <n v="0"/>
    <n v="1880775.3"/>
    <n v="1880775.3"/>
    <n v="1067203.7"/>
    <n v="0.63798802501646046"/>
  </r>
  <r>
    <s v="21375104"/>
    <s v="MUSEO HISTORICO CULTURAL JUAN SANTAMARIA"/>
    <x v="5"/>
    <s v="001"/>
    <x v="169"/>
    <s v="CCSS CONTRIBUCION ESTATAL SEGURO PENSIONES (CONTRIBUCION ESTATAL AL SEGURO DE PENSIONES, SEGUN LEY NO. 17 DEL 22 DE OCTUBRE DE 1943, LEY"/>
    <n v="2543037"/>
    <n v="2543037"/>
    <n v="2451484"/>
    <n v="0"/>
    <n v="0"/>
    <n v="0"/>
    <n v="1622427.03"/>
    <n v="1622427.03"/>
    <n v="920609.97"/>
    <n v="0.63798797658075757"/>
  </r>
  <r>
    <s v="21375104"/>
    <s v="MUSEO HISTORICO CULTURAL JUAN SANTAMARIA"/>
    <x v="5"/>
    <s v="001"/>
    <x v="170"/>
    <s v="CCSS CONTRIBUCION ESTATAL SEGURO SALUD (CONTRIBUCION ESTATAL AL SEGURO DE SALUD, SEGUN LEY NO. 17 DEL 22 DE OCTUBRE DE 1943, LEY"/>
    <n v="404942"/>
    <n v="404942"/>
    <n v="390364"/>
    <n v="0"/>
    <n v="0"/>
    <n v="0"/>
    <n v="258348.27"/>
    <n v="258348.27"/>
    <n v="146593.73000000001"/>
    <n v="0.63798832919282267"/>
  </r>
  <r>
    <s v="21375104"/>
    <s v="MUSEO HISTORICO CULTURAL JUAN SANTAMARIA"/>
    <x v="5"/>
    <s v="001"/>
    <x v="88"/>
    <s v="PRESTACIONES"/>
    <n v="600000"/>
    <n v="600000"/>
    <n v="600000"/>
    <n v="0"/>
    <n v="0"/>
    <n v="0"/>
    <n v="542087.07999999996"/>
    <n v="542087.07999999996"/>
    <n v="57912.92"/>
    <n v="0.90347846666666665"/>
  </r>
  <r>
    <s v="21375104"/>
    <s v="MUSEO HISTORICO CULTURAL JUAN SANTAMARIA"/>
    <x v="5"/>
    <s v="001"/>
    <x v="90"/>
    <s v="OTRAS PRESTACIONES"/>
    <n v="600000"/>
    <n v="600000"/>
    <n v="600000"/>
    <n v="0"/>
    <n v="0"/>
    <n v="0"/>
    <n v="542087.07999999996"/>
    <n v="542087.07999999996"/>
    <n v="57912.92"/>
    <n v="0.90347846666666665"/>
  </r>
  <r>
    <s v="21375104"/>
    <s v="MUSEO HISTORICO CULTURAL JUAN SANTAMARIA"/>
    <x v="5"/>
    <s v="280"/>
    <x v="100"/>
    <s v="BIENES DURADEROS"/>
    <n v="30000000"/>
    <n v="30000000"/>
    <n v="24310000"/>
    <n v="0"/>
    <n v="0"/>
    <n v="0"/>
    <n v="2267647.84"/>
    <n v="2267647.84"/>
    <n v="27732352.16"/>
    <n v="7.5588261333333323E-2"/>
  </r>
  <r>
    <s v="21375104"/>
    <s v="MUSEO HISTORICO CULTURAL JUAN SANTAMARIA"/>
    <x v="5"/>
    <s v="280"/>
    <x v="101"/>
    <s v="MAQUINARIA, EQUIPO Y MOBILIARIO"/>
    <n v="6200000"/>
    <n v="16400000"/>
    <n v="12850000"/>
    <n v="0"/>
    <n v="0"/>
    <n v="0"/>
    <n v="1410032.08"/>
    <n v="1410032.08"/>
    <n v="14989967.92"/>
    <n v="8.5977565853658539E-2"/>
  </r>
  <r>
    <s v="21375104"/>
    <s v="MUSEO HISTORICO CULTURAL JUAN SANTAMARIA"/>
    <x v="5"/>
    <s v="280"/>
    <x v="103"/>
    <s v="EQUIPO DE COMUNICACION"/>
    <n v="5700000"/>
    <n v="5700000"/>
    <n v="5700000"/>
    <n v="0"/>
    <n v="0"/>
    <n v="0"/>
    <n v="0"/>
    <n v="0"/>
    <n v="5700000"/>
    <n v="0"/>
  </r>
  <r>
    <s v="21375104"/>
    <s v="MUSEO HISTORICO CULTURAL JUAN SANTAMARIA"/>
    <x v="5"/>
    <s v="280"/>
    <x v="104"/>
    <s v="EQUIPO Y MOBILIARIO DE OFICINA"/>
    <n v="500000"/>
    <n v="5700000"/>
    <n v="2150000"/>
    <n v="0"/>
    <n v="0"/>
    <n v="0"/>
    <n v="1410032.08"/>
    <n v="1410032.08"/>
    <n v="4289967.92"/>
    <n v="0.24737404912280703"/>
  </r>
  <r>
    <s v="21375104"/>
    <s v="MUSEO HISTORICO CULTURAL JUAN SANTAMARIA"/>
    <x v="5"/>
    <s v="280"/>
    <x v="105"/>
    <s v="EQUIPO Y PROGRAMAS DE COMPUTO"/>
    <n v="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07"/>
    <s v="CONSTRUCCIONES, ADICIONES Y MEJORAS"/>
    <n v="16500000"/>
    <n v="7140000"/>
    <n v="5000000"/>
    <n v="0"/>
    <n v="0"/>
    <n v="0"/>
    <n v="0"/>
    <n v="0"/>
    <n v="7140000"/>
    <n v="0"/>
  </r>
  <r>
    <s v="21375104"/>
    <s v="MUSEO HISTORICO CULTURAL JUAN SANTAMARIA"/>
    <x v="5"/>
    <s v="280"/>
    <x v="109"/>
    <s v="OTRAS CONSTRUCCIONES, ADICIONES Y MEJORAS"/>
    <n v="16500000"/>
    <n v="7140000"/>
    <n v="5000000"/>
    <n v="0"/>
    <n v="0"/>
    <n v="0"/>
    <n v="0"/>
    <n v="0"/>
    <n v="7140000"/>
    <n v="0"/>
  </r>
  <r>
    <s v="21375104"/>
    <s v="MUSEO HISTORICO CULTURAL JUAN SANTAMARIA"/>
    <x v="5"/>
    <s v="280"/>
    <x v="110"/>
    <s v="BIENES DURADEROS DIVERSOS"/>
    <n v="7300000"/>
    <n v="6460000"/>
    <n v="6460000"/>
    <n v="0"/>
    <n v="0"/>
    <n v="0"/>
    <n v="857615.76"/>
    <n v="857615.76"/>
    <n v="5602384.2400000002"/>
    <n v="0.13275785758513933"/>
  </r>
  <r>
    <s v="21375104"/>
    <s v="MUSEO HISTORICO CULTURAL JUAN SANTAMARIA"/>
    <x v="5"/>
    <s v="280"/>
    <x v="171"/>
    <s v="PIEZAS Y OBRAS DE COLECCION"/>
    <n v="500000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11"/>
    <s v="BIENES INTANGIBLES"/>
    <n v="2300000"/>
    <n v="1460000"/>
    <n v="1460000"/>
    <n v="0"/>
    <n v="0"/>
    <n v="0"/>
    <n v="857615.76"/>
    <n v="857615.76"/>
    <n v="602384.24"/>
    <n v="0.58740805479452052"/>
  </r>
  <r>
    <s v="21375105"/>
    <s v="MUSEO DR. RAFAEL ANGEL CALDERON GUARDIA"/>
    <x v="6"/>
    <s v="001"/>
    <x v="0"/>
    <s v=""/>
    <n v="361883261"/>
    <n v="359883261"/>
    <n v="327273939.75"/>
    <n v="0"/>
    <n v="0"/>
    <n v="0"/>
    <n v="213889710.75999999"/>
    <n v="205309499.5"/>
    <n v="145993550.24000001"/>
    <n v="0.59433081206852789"/>
  </r>
  <r>
    <s v="21375105"/>
    <s v="MUSEO DR. RAFAEL ANGEL CALDERON GUARDIA"/>
    <x v="6"/>
    <s v="001"/>
    <x v="1"/>
    <s v="REMUNERACIONES"/>
    <n v="214012539"/>
    <n v="214012539"/>
    <n v="207773263"/>
    <n v="0"/>
    <n v="0"/>
    <n v="0"/>
    <n v="140444923.06999999"/>
    <n v="136463320.52000001"/>
    <n v="73567615.930000007"/>
    <n v="0.65624623550678962"/>
  </r>
  <r>
    <s v="21375105"/>
    <s v="MUSEO DR. RAFAEL ANGEL CALDERON GUARDIA"/>
    <x v="6"/>
    <s v="001"/>
    <x v="2"/>
    <s v="REMUNERACIONES BASICAS"/>
    <n v="113835000"/>
    <n v="113835000"/>
    <n v="108193027"/>
    <n v="0"/>
    <n v="0"/>
    <n v="0"/>
    <n v="77630073.579999998"/>
    <n v="76397070.870000005"/>
    <n v="36204926.420000002"/>
    <n v="0.68195259436904287"/>
  </r>
  <r>
    <s v="21375105"/>
    <s v="MUSEO DR. RAFAEL ANGEL CALDERON GUARDIA"/>
    <x v="6"/>
    <s v="001"/>
    <x v="3"/>
    <s v="SUELDOS PARA CARGOS FIJOS"/>
    <n v="113835000"/>
    <n v="113835000"/>
    <n v="108193027"/>
    <n v="0"/>
    <n v="0"/>
    <n v="0"/>
    <n v="77630073.579999998"/>
    <n v="76397070.870000005"/>
    <n v="36204926.420000002"/>
    <n v="0.68195259436904287"/>
  </r>
  <r>
    <s v="21375105"/>
    <s v="MUSEO DR. RAFAEL ANGEL CALDERON GUARDIA"/>
    <x v="6"/>
    <s v="001"/>
    <x v="5"/>
    <s v="REMUNERACIONES EVENTUALES"/>
    <n v="1500000"/>
    <n v="1500000"/>
    <n v="1500000"/>
    <n v="0"/>
    <n v="0"/>
    <n v="0"/>
    <n v="1494998.75"/>
    <n v="1494998.75"/>
    <n v="5001.25"/>
    <n v="0.99666583333333336"/>
  </r>
  <r>
    <s v="21375105"/>
    <s v="MUSEO DR. RAFAEL ANGEL CALDERON GUARDIA"/>
    <x v="6"/>
    <s v="001"/>
    <x v="6"/>
    <s v="TIEMPO EXTRAORDINARIO"/>
    <n v="1500000"/>
    <n v="1500000"/>
    <n v="1500000"/>
    <n v="0"/>
    <n v="0"/>
    <n v="0"/>
    <n v="1494998.75"/>
    <n v="1494998.75"/>
    <n v="5001.25"/>
    <n v="0.99666583333333336"/>
  </r>
  <r>
    <s v="21375105"/>
    <s v="MUSEO DR. RAFAEL ANGEL CALDERON GUARDIA"/>
    <x v="6"/>
    <s v="001"/>
    <x v="7"/>
    <s v="INCENTIVOS SALARIALES"/>
    <n v="62837715"/>
    <n v="62837715"/>
    <n v="62380254"/>
    <n v="0"/>
    <n v="0"/>
    <n v="0"/>
    <n v="37014358.75"/>
    <n v="36698109.909999996"/>
    <n v="25823356.25"/>
    <n v="0.58904686063138989"/>
  </r>
  <r>
    <s v="21375105"/>
    <s v="MUSEO DR. RAFAEL ANGEL CALDERON GUARDIA"/>
    <x v="6"/>
    <s v="001"/>
    <x v="8"/>
    <s v="RETRIBUCION POR AÑOS SERVIDOS"/>
    <n v="23200000"/>
    <n v="23200000"/>
    <n v="23026810"/>
    <n v="0"/>
    <n v="0"/>
    <n v="0"/>
    <n v="14752800.24"/>
    <n v="14579437.960000001"/>
    <n v="8447199.7599999998"/>
    <n v="0.6358965620689655"/>
  </r>
  <r>
    <s v="21375105"/>
    <s v="MUSEO DR. RAFAEL ANGEL CALDERON GUARDIA"/>
    <x v="6"/>
    <s v="001"/>
    <x v="9"/>
    <s v="RESTRICCION AL EJERCICIO LIBERAL DE LA PROFESION"/>
    <n v="10694640"/>
    <n v="10694640"/>
    <n v="10522655"/>
    <n v="0"/>
    <n v="0"/>
    <n v="0"/>
    <n v="9239808.9600000009"/>
    <n v="9136575.9100000001"/>
    <n v="1454831.04"/>
    <n v="0.8639663382778664"/>
  </r>
  <r>
    <s v="21375105"/>
    <s v="MUSEO DR. RAFAEL ANGEL CALDERON GUARDIA"/>
    <x v="6"/>
    <s v="001"/>
    <x v="10"/>
    <s v="DECIMOTERCER MES"/>
    <n v="13760805"/>
    <n v="13760805"/>
    <n v="13701584"/>
    <n v="0"/>
    <n v="0"/>
    <n v="0"/>
    <n v="0"/>
    <n v="0"/>
    <n v="13760805"/>
    <n v="0"/>
  </r>
  <r>
    <s v="21375105"/>
    <s v="MUSEO DR. RAFAEL ANGEL CALDERON GUARDIA"/>
    <x v="6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6"/>
    <s v="001"/>
    <x v="12"/>
    <s v="OTROS INCENTIVOS SALARIALES"/>
    <n v="3800000"/>
    <n v="3800000"/>
    <n v="3746935"/>
    <n v="0"/>
    <n v="0"/>
    <n v="0"/>
    <n v="3346007.64"/>
    <n v="3306354.13"/>
    <n v="453992.36"/>
    <n v="0.88052832631578948"/>
  </r>
  <r>
    <s v="21375105"/>
    <s v="MUSEO DR. RAFAEL ANGEL CALDERON GUARDIA"/>
    <x v="6"/>
    <s v="001"/>
    <x v="13"/>
    <s v="CONTRIB. PATRONALES AL DES. Y LA SEGURIDAD SOCIAL"/>
    <n v="16030162"/>
    <n v="16030162"/>
    <n v="15960845"/>
    <n v="0"/>
    <n v="0"/>
    <n v="0"/>
    <n v="11332373"/>
    <n v="10126709"/>
    <n v="4697789"/>
    <n v="0.70694064102408949"/>
  </r>
  <r>
    <s v="21375105"/>
    <s v="MUSEO DR. RAFAEL ANGEL CALDERON GUARDIA"/>
    <x v="6"/>
    <s v="001"/>
    <x v="172"/>
    <s v="CCSS CONTRIBUCION PATRONAL SEGURO SALUD (CONTRIBUCION PATRONAL SEGURO DE SALUD, SEGUN LEY NO. 17 DEL 22 DE OCTUBRE DE 1943, LEY"/>
    <n v="15208102"/>
    <n v="15208102"/>
    <n v="15142340"/>
    <n v="0"/>
    <n v="0"/>
    <n v="0"/>
    <n v="10752619"/>
    <n v="9608783"/>
    <n v="4455483"/>
    <n v="0.70703227792659462"/>
  </r>
  <r>
    <s v="21375105"/>
    <s v="MUSEO DR. RAFAEL ANGEL CALDERON GUARDIA"/>
    <x v="6"/>
    <s v="001"/>
    <x v="173"/>
    <s v="BANCO POPULAR Y DE DESARROLLO COMUNAL. (BPDC) (SEGUN LEY NO. 4351 DEL 11 DE JULIO DE 1969, LEY ORGANICA DEL B.P.D.C.)."/>
    <n v="822060"/>
    <n v="822060"/>
    <n v="818505"/>
    <n v="0"/>
    <n v="0"/>
    <n v="0"/>
    <n v="579754"/>
    <n v="517926"/>
    <n v="242306"/>
    <n v="0.70524535921952169"/>
  </r>
  <r>
    <s v="21375105"/>
    <s v="MUSEO DR. RAFAEL ANGEL CALDERON GUARDIA"/>
    <x v="6"/>
    <s v="001"/>
    <x v="16"/>
    <s v="CONTRIB PATRONALES A FOND PENS Y OTROS FOND CAPIT."/>
    <n v="19809662"/>
    <n v="19809662"/>
    <n v="19739137"/>
    <n v="0"/>
    <n v="0"/>
    <n v="0"/>
    <n v="12973118.99"/>
    <n v="11746431.99"/>
    <n v="6836543.0099999998"/>
    <n v="0.65488845746080881"/>
  </r>
  <r>
    <s v="21375105"/>
    <s v="MUSEO DR. RAFAEL ANGEL CALDERON GUARDIA"/>
    <x v="6"/>
    <s v="001"/>
    <x v="174"/>
    <s v="CCSS CONTRIBUCION PATRONAL SEGURO PENSIONES (CONTRIBUCION PATRONAL SEGURO DE PENSIONES, SEGUN LEY NO. 17 DEL 22 DE OCTUBRE DE 1943, LEY"/>
    <n v="8911126"/>
    <n v="8911126"/>
    <n v="8872593"/>
    <n v="0"/>
    <n v="0"/>
    <n v="0"/>
    <n v="6294535"/>
    <n v="5624309"/>
    <n v="2616591"/>
    <n v="0.70636808412315122"/>
  </r>
  <r>
    <s v="21375105"/>
    <s v="MUSEO DR. RAFAEL ANGEL CALDERON GUARDIA"/>
    <x v="6"/>
    <s v="001"/>
    <x v="175"/>
    <s v="CCSS APORTE PATRONAL REGIMEN PENSIONES (APORTE PATRONAL AL REGIMEN DE PENSIONES, SEGUN LEY DE PROTECCION AL TRABAJADOR NO. 7983 DEL 16"/>
    <n v="4932357"/>
    <n v="4932357"/>
    <n v="4911029"/>
    <n v="0"/>
    <n v="0"/>
    <n v="0"/>
    <n v="3478606"/>
    <n v="3107631"/>
    <n v="1453751"/>
    <n v="0.70526241308161597"/>
  </r>
  <r>
    <s v="21375105"/>
    <s v="MUSEO DR. RAFAEL ANGEL CALDERON GUARDIA"/>
    <x v="6"/>
    <s v="001"/>
    <x v="176"/>
    <s v="CCSS APORTE PATRONAL FONDO CAPITALIZACION LABORAL (APORTE PATRONAL AL FONDO DE CAPITALIZACION LABORAL, SEGUN LEY DE PROTECCION AL TRABAJADOR"/>
    <n v="2466179"/>
    <n v="2466179"/>
    <n v="2455515"/>
    <n v="0"/>
    <n v="0"/>
    <n v="0"/>
    <n v="1739291"/>
    <n v="1553805"/>
    <n v="726888"/>
    <n v="0.70525740426789785"/>
  </r>
  <r>
    <s v="21375105"/>
    <s v="MUSEO DR. RAFAEL ANGEL CALDERON GUARDIA"/>
    <x v="6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460686.99"/>
    <n v="1460686.99"/>
    <n v="2039313.01"/>
    <n v="0.41733914"/>
  </r>
  <r>
    <s v="21375105"/>
    <s v="MUSEO DR. RAFAEL ANGEL CALDERON GUARDIA"/>
    <x v="6"/>
    <s v="001"/>
    <x v="21"/>
    <s v="SERVICIOS"/>
    <n v="106906491"/>
    <n v="104906491"/>
    <n v="79069325.390000001"/>
    <n v="0"/>
    <n v="0"/>
    <n v="0"/>
    <n v="66956368.359999999"/>
    <n v="62376901.850000001"/>
    <n v="37950122.640000001"/>
    <n v="0.63824809810862893"/>
  </r>
  <r>
    <s v="21375105"/>
    <s v="MUSEO DR. RAFAEL ANGEL CALDERON GUARDIA"/>
    <x v="6"/>
    <s v="001"/>
    <x v="24"/>
    <s v="SERVICIOS BASICOS"/>
    <n v="15048000"/>
    <n v="13048000"/>
    <n v="10115963.210000001"/>
    <n v="0"/>
    <n v="0"/>
    <n v="0"/>
    <n v="9309085.5999999996"/>
    <n v="9267461.1899999995"/>
    <n v="3738914.4"/>
    <n v="0.71344923359901902"/>
  </r>
  <r>
    <s v="21375105"/>
    <s v="MUSEO DR. RAFAEL ANGEL CALDERON GUARDIA"/>
    <x v="6"/>
    <s v="001"/>
    <x v="25"/>
    <s v="SERVICIO DE AGUA Y ALCANTARILLADO"/>
    <n v="1000000"/>
    <n v="1000000"/>
    <n v="750000"/>
    <n v="0"/>
    <n v="0"/>
    <n v="0"/>
    <n v="604268"/>
    <n v="604268"/>
    <n v="395732"/>
    <n v="0.60426800000000003"/>
  </r>
  <r>
    <s v="21375105"/>
    <s v="MUSEO DR. RAFAEL ANGEL CALDERON GUARDIA"/>
    <x v="6"/>
    <s v="001"/>
    <x v="26"/>
    <s v="SERVICIO DE ENERGIA ELECTRICA"/>
    <n v="3428000"/>
    <n v="3428000"/>
    <n v="2928800"/>
    <n v="0"/>
    <n v="0"/>
    <n v="0"/>
    <n v="2928800"/>
    <n v="2928800"/>
    <n v="499200"/>
    <n v="0.8543757292882147"/>
  </r>
  <r>
    <s v="21375105"/>
    <s v="MUSEO DR. RAFAEL ANGEL CALDERON GUARDIA"/>
    <x v="6"/>
    <s v="001"/>
    <x v="117"/>
    <s v="SERVICIO DE CORREO"/>
    <n v="20000"/>
    <n v="20000"/>
    <n v="15000"/>
    <n v="0"/>
    <n v="0"/>
    <n v="0"/>
    <n v="0"/>
    <n v="0"/>
    <n v="20000"/>
    <n v="0"/>
  </r>
  <r>
    <s v="21375105"/>
    <s v="MUSEO DR. RAFAEL ANGEL CALDERON GUARDIA"/>
    <x v="6"/>
    <s v="001"/>
    <x v="27"/>
    <s v="SERVICIO DE TELECOMUNICACIONES"/>
    <n v="6000000"/>
    <n v="4000000"/>
    <n v="2887280.81"/>
    <n v="0"/>
    <n v="0"/>
    <n v="0"/>
    <n v="2241135.2000000002"/>
    <n v="2199510.79"/>
    <n v="1758864.8"/>
    <n v="0.5602838"/>
  </r>
  <r>
    <s v="21375105"/>
    <s v="MUSEO DR. RAFAEL ANGEL CALDERON GUARDIA"/>
    <x v="6"/>
    <s v="001"/>
    <x v="28"/>
    <s v="OTROS SERVICIOS BASICOS"/>
    <n v="4600000"/>
    <n v="4600000"/>
    <n v="3534882.4"/>
    <n v="0"/>
    <n v="0"/>
    <n v="0"/>
    <n v="3534882.4"/>
    <n v="3534882.4"/>
    <n v="1065117.6000000001"/>
    <n v="0.76845269565217389"/>
  </r>
  <r>
    <s v="21375105"/>
    <s v="MUSEO DR. RAFAEL ANGEL CALDERON GUARDIA"/>
    <x v="6"/>
    <s v="001"/>
    <x v="29"/>
    <s v="SERVICIOS COMERCIALES Y FINANCIEROS"/>
    <n v="1850000"/>
    <n v="1850000"/>
    <n v="1664639.67"/>
    <n v="0"/>
    <n v="0"/>
    <n v="0"/>
    <n v="1365501.84"/>
    <n v="1365501.84"/>
    <n v="484498.16"/>
    <n v="0.7381091027027028"/>
  </r>
  <r>
    <s v="21375105"/>
    <s v="MUSEO DR. RAFAEL ANGEL CALDERON GUARDIA"/>
    <x v="6"/>
    <s v="001"/>
    <x v="30"/>
    <s v="INFORMACION"/>
    <n v="90000"/>
    <n v="90000"/>
    <n v="85993"/>
    <n v="0"/>
    <n v="0"/>
    <n v="0"/>
    <n v="85993"/>
    <n v="85993"/>
    <n v="4007"/>
    <n v="0.95547777777777776"/>
  </r>
  <r>
    <s v="21375105"/>
    <s v="MUSEO DR. RAFAEL ANGEL CALDERON GUARDIA"/>
    <x v="6"/>
    <s v="001"/>
    <x v="32"/>
    <s v="IMPRESION, ENCUADERNACION Y OTROS"/>
    <n v="1000000"/>
    <n v="1000000"/>
    <n v="821000"/>
    <n v="0"/>
    <n v="0"/>
    <n v="0"/>
    <n v="793115.93"/>
    <n v="793115.93"/>
    <n v="206884.07"/>
    <n v="0.79311593000000002"/>
  </r>
  <r>
    <s v="21375105"/>
    <s v="MUSEO DR. RAFAEL ANGEL CALDERON GUARDIA"/>
    <x v="6"/>
    <s v="001"/>
    <x v="33"/>
    <s v="COMIS. Y GASTOS POR SERV. FINANCIEROS Y COMERCIAL."/>
    <n v="700000"/>
    <n v="700000"/>
    <n v="700000"/>
    <n v="0"/>
    <n v="0"/>
    <n v="0"/>
    <n v="431104.27"/>
    <n v="431104.27"/>
    <n v="268895.73"/>
    <n v="0.61586324285714289"/>
  </r>
  <r>
    <s v="21375105"/>
    <s v="MUSEO DR. RAFAEL ANGEL CALDERON GUARDIA"/>
    <x v="6"/>
    <s v="001"/>
    <x v="34"/>
    <s v="SERVICIOS DE TECNOLOGIAS DE INFORMACION"/>
    <n v="60000"/>
    <n v="60000"/>
    <n v="57646.67"/>
    <n v="0"/>
    <n v="0"/>
    <n v="0"/>
    <n v="55288.639999999999"/>
    <n v="55288.639999999999"/>
    <n v="4711.3599999999997"/>
    <n v="0.92147733333333337"/>
  </r>
  <r>
    <s v="21375105"/>
    <s v="MUSEO DR. RAFAEL ANGEL CALDERON GUARDIA"/>
    <x v="6"/>
    <s v="001"/>
    <x v="35"/>
    <s v="SERVICIOS DE GESTION Y APOYO"/>
    <n v="82308491"/>
    <n v="82308491"/>
    <n v="61731368.25"/>
    <n v="0"/>
    <n v="0"/>
    <n v="0"/>
    <n v="53485849.030000001"/>
    <n v="48948006.93"/>
    <n v="28822641.969999999"/>
    <n v="0.6498217666267263"/>
  </r>
  <r>
    <s v="21375105"/>
    <s v="MUSEO DR. RAFAEL ANGEL CALDERON GUARDIA"/>
    <x v="6"/>
    <s v="001"/>
    <x v="38"/>
    <s v="SERVICIOS GENERALES"/>
    <n v="82000000"/>
    <n v="82000000"/>
    <n v="61500000"/>
    <n v="0"/>
    <n v="0"/>
    <n v="0"/>
    <n v="53412399.030000001"/>
    <n v="48874556.93"/>
    <n v="28587600.969999999"/>
    <n v="0.65137071987804884"/>
  </r>
  <r>
    <s v="21375105"/>
    <s v="MUSEO DR. RAFAEL ANGEL CALDERON GUARDIA"/>
    <x v="6"/>
    <s v="001"/>
    <x v="39"/>
    <s v="OTROS SERVICIOS DE GESTION Y APOYO"/>
    <n v="308491"/>
    <n v="308491"/>
    <n v="231368.25"/>
    <n v="0"/>
    <n v="0"/>
    <n v="0"/>
    <n v="73450"/>
    <n v="73450"/>
    <n v="235041"/>
    <n v="0.23809446628913"/>
  </r>
  <r>
    <s v="21375105"/>
    <s v="MUSEO DR. RAFAEL ANGEL CALDERON GUARDIA"/>
    <x v="6"/>
    <s v="001"/>
    <x v="40"/>
    <s v="GASTOS DE VIAJE Y DE TRANSPORTE"/>
    <n v="850000"/>
    <n v="1150000"/>
    <n v="1029900"/>
    <n v="0"/>
    <n v="0"/>
    <n v="0"/>
    <n v="1023771.89"/>
    <n v="1023771.89"/>
    <n v="126228.11"/>
    <n v="0.89023642608695652"/>
  </r>
  <r>
    <s v="21375105"/>
    <s v="MUSEO DR. RAFAEL ANGEL CALDERON GUARDIA"/>
    <x v="6"/>
    <s v="001"/>
    <x v="41"/>
    <s v="TRANSPORTE DENTRO DEL PAIS"/>
    <n v="50000"/>
    <n v="50000"/>
    <n v="37500"/>
    <n v="0"/>
    <n v="0"/>
    <n v="0"/>
    <n v="31371.89"/>
    <n v="31371.89"/>
    <n v="18628.11"/>
    <n v="0.62743779999999993"/>
  </r>
  <r>
    <s v="21375105"/>
    <s v="MUSEO DR. RAFAEL ANGEL CALDERON GUARDIA"/>
    <x v="6"/>
    <s v="001"/>
    <x v="42"/>
    <s v="VIATICOS DENTRO DEL PAIS"/>
    <n v="800000"/>
    <n v="1100000"/>
    <n v="992400"/>
    <n v="0"/>
    <n v="0"/>
    <n v="0"/>
    <n v="992400"/>
    <n v="992400"/>
    <n v="107600"/>
    <n v="0.9021818181818182"/>
  </r>
  <r>
    <s v="21375105"/>
    <s v="MUSEO DR. RAFAEL ANGEL CALDERON GUARDIA"/>
    <x v="6"/>
    <s v="001"/>
    <x v="45"/>
    <s v="SEGUROS, REASEGUROS Y OTRAS OBLIGACIONES"/>
    <n v="6000000"/>
    <n v="5700000"/>
    <n v="3880432.26"/>
    <n v="0"/>
    <n v="0"/>
    <n v="0"/>
    <n v="1162638"/>
    <n v="1162638"/>
    <n v="4537362"/>
    <n v="0.20397157894736842"/>
  </r>
  <r>
    <s v="21375105"/>
    <s v="MUSEO DR. RAFAEL ANGEL CALDERON GUARDIA"/>
    <x v="6"/>
    <s v="001"/>
    <x v="46"/>
    <s v="SEGUROS"/>
    <n v="6000000"/>
    <n v="5700000"/>
    <n v="3880432.26"/>
    <n v="0"/>
    <n v="0"/>
    <n v="0"/>
    <n v="1162638"/>
    <n v="1162638"/>
    <n v="4537362"/>
    <n v="0.20397157894736842"/>
  </r>
  <r>
    <s v="21375105"/>
    <s v="MUSEO DR. RAFAEL ANGEL CALDERON GUARDIA"/>
    <x v="6"/>
    <s v="001"/>
    <x v="51"/>
    <s v="MANTENIMIENTO Y REPARACION"/>
    <n v="850000"/>
    <n v="850000"/>
    <n v="647022"/>
    <n v="0"/>
    <n v="0"/>
    <n v="0"/>
    <n v="609522"/>
    <n v="609522"/>
    <n v="240478"/>
    <n v="0.71708470588235296"/>
  </r>
  <r>
    <s v="21375105"/>
    <s v="MUSEO DR. RAFAEL ANGEL CALDERON GUARDIA"/>
    <x v="6"/>
    <s v="001"/>
    <x v="54"/>
    <s v="MANT. Y REPARACION DE EQUIPO DE TRANSPORTE"/>
    <n v="800000"/>
    <n v="800000"/>
    <n v="609522"/>
    <n v="0"/>
    <n v="0"/>
    <n v="0"/>
    <n v="609522"/>
    <n v="609522"/>
    <n v="190478"/>
    <n v="0.76190250000000004"/>
  </r>
  <r>
    <s v="21375105"/>
    <s v="MUSEO DR. RAFAEL ANGEL CALDERON GUARDIA"/>
    <x v="6"/>
    <s v="001"/>
    <x v="57"/>
    <s v="MANTENIMIENTO Y REPARACION DE OTROS EQUIPOS"/>
    <n v="50000"/>
    <n v="50000"/>
    <n v="37500"/>
    <n v="0"/>
    <n v="0"/>
    <n v="0"/>
    <n v="0"/>
    <n v="0"/>
    <n v="50000"/>
    <n v="0"/>
  </r>
  <r>
    <s v="21375105"/>
    <s v="MUSEO DR. RAFAEL ANGEL CALDERON GUARDIA"/>
    <x v="6"/>
    <s v="001"/>
    <x v="62"/>
    <s v="MATERIALES Y SUMINISTROS"/>
    <n v="2471934"/>
    <n v="2471934"/>
    <n v="1951993.36"/>
    <n v="0"/>
    <n v="0"/>
    <n v="0"/>
    <n v="1882193.29"/>
    <n v="1882193.29"/>
    <n v="589740.71"/>
    <n v="0.7614253819074458"/>
  </r>
  <r>
    <s v="21375105"/>
    <s v="MUSEO DR. RAFAEL ANGEL CALDERON GUARDIA"/>
    <x v="6"/>
    <s v="001"/>
    <x v="63"/>
    <s v="PRODUCTOS QUIMICOS Y CONEXOS"/>
    <n v="400000"/>
    <n v="825000"/>
    <n v="571529"/>
    <n v="0"/>
    <n v="0"/>
    <n v="0"/>
    <n v="524717"/>
    <n v="524717"/>
    <n v="300283"/>
    <n v="0.63602060606060606"/>
  </r>
  <r>
    <s v="21375105"/>
    <s v="MUSEO DR. RAFAEL ANGEL CALDERON GUARDIA"/>
    <x v="6"/>
    <s v="001"/>
    <x v="64"/>
    <s v="COMBUSTIBLES Y LUBRICANTES"/>
    <n v="400000"/>
    <n v="400000"/>
    <n v="300000"/>
    <n v="0"/>
    <n v="0"/>
    <n v="0"/>
    <n v="253188"/>
    <n v="253188"/>
    <n v="146812"/>
    <n v="0.63297000000000003"/>
  </r>
  <r>
    <s v="21375105"/>
    <s v="MUSEO DR. RAFAEL ANGEL CALDERON GUARDIA"/>
    <x v="6"/>
    <s v="001"/>
    <x v="65"/>
    <s v="TINTAS, PINTURAS Y DILUYENTES"/>
    <n v="0"/>
    <n v="425000"/>
    <n v="271529"/>
    <n v="0"/>
    <n v="0"/>
    <n v="0"/>
    <n v="271529"/>
    <n v="271529"/>
    <n v="153471"/>
    <n v="0.63889176470588238"/>
  </r>
  <r>
    <s v="21375105"/>
    <s v="MUSEO DR. RAFAEL ANGEL CALDERON GUARDIA"/>
    <x v="6"/>
    <s v="001"/>
    <x v="69"/>
    <s v="MATERIALES Y PROD DE USO EN LA CONSTRUC Y MANT."/>
    <n v="471934"/>
    <n v="771934"/>
    <n v="670937.16"/>
    <n v="0"/>
    <n v="0"/>
    <n v="0"/>
    <n v="670937.16"/>
    <n v="670937.16"/>
    <n v="100996.84"/>
    <n v="0.86916389224985557"/>
  </r>
  <r>
    <s v="21375105"/>
    <s v="MUSEO DR. RAFAEL ANGEL CALDERON GUARDIA"/>
    <x v="6"/>
    <s v="001"/>
    <x v="70"/>
    <s v="MAT. Y PROD. ELECTRICOS, TELEFONICOS Y DE COMPUTO"/>
    <n v="321934"/>
    <n v="621934"/>
    <n v="521487.15"/>
    <n v="0"/>
    <n v="0"/>
    <n v="0"/>
    <n v="521487.15"/>
    <n v="521487.15"/>
    <n v="100446.85"/>
    <n v="0.83849275003456958"/>
  </r>
  <r>
    <s v="21375105"/>
    <s v="MUSEO DR. RAFAEL ANGEL CALDERON GUARDIA"/>
    <x v="6"/>
    <s v="001"/>
    <x v="149"/>
    <s v="OTROS MAT. Y PROD.DE USO EN LA CONSTRU. Y MANTENIM"/>
    <n v="150000"/>
    <n v="150000"/>
    <n v="149450.01"/>
    <n v="0"/>
    <n v="0"/>
    <n v="0"/>
    <n v="149450.01"/>
    <n v="149450.01"/>
    <n v="549.99"/>
    <n v="0.99633340000000004"/>
  </r>
  <r>
    <s v="21375105"/>
    <s v="MUSEO DR. RAFAEL ANGEL CALDERON GUARDIA"/>
    <x v="6"/>
    <s v="001"/>
    <x v="74"/>
    <s v="UTILES, MATERIALES Y SUMINISTROS DIVERSOS"/>
    <n v="1600000"/>
    <n v="875000"/>
    <n v="709527.2"/>
    <n v="0"/>
    <n v="0"/>
    <n v="0"/>
    <n v="686539.13"/>
    <n v="686539.13"/>
    <n v="188460.87"/>
    <n v="0.78461614857142858"/>
  </r>
  <r>
    <s v="21375105"/>
    <s v="MUSEO DR. RAFAEL ANGEL CALDERON GUARDIA"/>
    <x v="6"/>
    <s v="001"/>
    <x v="75"/>
    <s v="UTILES Y MATERIALES DE OFICINA Y COMPUTO"/>
    <n v="250000"/>
    <n v="75000"/>
    <n v="75000"/>
    <n v="0"/>
    <n v="0"/>
    <n v="0"/>
    <n v="52285.919999999998"/>
    <n v="52285.919999999998"/>
    <n v="22714.080000000002"/>
    <n v="0.69714560000000003"/>
  </r>
  <r>
    <s v="21375105"/>
    <s v="MUSEO DR. RAFAEL ANGEL CALDERON GUARDIA"/>
    <x v="6"/>
    <s v="001"/>
    <x v="76"/>
    <s v="PRODUCTOS DE PAPEL, CARTON E IMPRESOS"/>
    <n v="600000"/>
    <n v="300000"/>
    <n v="213699.99"/>
    <n v="0"/>
    <n v="0"/>
    <n v="0"/>
    <n v="213426"/>
    <n v="213426"/>
    <n v="86574"/>
    <n v="0.71142000000000005"/>
  </r>
  <r>
    <s v="21375105"/>
    <s v="MUSEO DR. RAFAEL ANGEL CALDERON GUARDIA"/>
    <x v="6"/>
    <s v="001"/>
    <x v="77"/>
    <s v="UTILES Y MATERIALES DE LIMPIEZA"/>
    <n v="750000"/>
    <n v="500000"/>
    <n v="420827.21"/>
    <n v="0"/>
    <n v="0"/>
    <n v="0"/>
    <n v="420827.21"/>
    <n v="420827.21"/>
    <n v="79172.789999999994"/>
    <n v="0.84165442000000001"/>
  </r>
  <r>
    <s v="21375105"/>
    <s v="MUSEO DR. RAFAEL ANGEL CALDERON GUARDIA"/>
    <x v="6"/>
    <s v="001"/>
    <x v="80"/>
    <s v="TRANSFERENCIAS CORRIENTES"/>
    <n v="3492297"/>
    <n v="3492297"/>
    <n v="3479358"/>
    <n v="0"/>
    <n v="0"/>
    <n v="0"/>
    <n v="2416639.75"/>
    <n v="2416639.75"/>
    <n v="1075657.25"/>
    <n v="0.69199147437918362"/>
  </r>
  <r>
    <s v="21375105"/>
    <s v="MUSEO DR. RAFAEL ANGEL CALDERON GUARDIA"/>
    <x v="6"/>
    <s v="001"/>
    <x v="81"/>
    <s v="TRANSFERENCIAS CORRIENTES AL SECTOR PUBLICO"/>
    <n v="2992297"/>
    <n v="2992297"/>
    <n v="2979358"/>
    <n v="0"/>
    <n v="0"/>
    <n v="0"/>
    <n v="1925167.35"/>
    <n v="1925167.35"/>
    <n v="1067129.6499999999"/>
    <n v="0.64337442105512921"/>
  </r>
  <r>
    <s v="21375105"/>
    <s v="MUSEO DR. RAFAEL ANGEL CALDERON GUARDIA"/>
    <x v="6"/>
    <s v="001"/>
    <x v="178"/>
    <s v="CCSS CONTRIBUCION ESTATAL SEGURO PENSIONES (CONTRIBUCION ESTATAL AL SEGURO DE PENSIONES, SEGUN LEY NO. 17 DEL 22 DE OCTUBRE DE 1943, LEY"/>
    <n v="2581267"/>
    <n v="2581267"/>
    <n v="2570105"/>
    <n v="0"/>
    <n v="0"/>
    <n v="0"/>
    <n v="1635231.01"/>
    <n v="1635231.01"/>
    <n v="946035.99"/>
    <n v="0.63349936678383134"/>
  </r>
  <r>
    <s v="21375105"/>
    <s v="MUSEO DR. RAFAEL ANGEL CALDERON GUARDIA"/>
    <x v="6"/>
    <s v="001"/>
    <x v="179"/>
    <s v="CCSS CONTRIBUCION ESTATAL SEGURO SALUD (CONTRIBUCION ESTATAL AL SEGURO DE SALUD, SEGUN LEY NO. 17 DEL 22 DE OCTUBRE DE 1943, LEY"/>
    <n v="411030"/>
    <n v="411030"/>
    <n v="409253"/>
    <n v="0"/>
    <n v="0"/>
    <n v="0"/>
    <n v="289936.34000000003"/>
    <n v="289936.34000000003"/>
    <n v="121093.66"/>
    <n v="0.70538972824368062"/>
  </r>
  <r>
    <s v="21375105"/>
    <s v="MUSEO DR. RAFAEL ANGEL CALDERON GUARDIA"/>
    <x v="6"/>
    <s v="001"/>
    <x v="88"/>
    <s v="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6"/>
    <s v="001"/>
    <x v="90"/>
    <s v="OTRAS 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6"/>
    <s v="280"/>
    <x v="100"/>
    <s v="BIENES DURADEROS"/>
    <n v="35000000"/>
    <n v="35000000"/>
    <n v="35000000"/>
    <n v="0"/>
    <n v="0"/>
    <n v="0"/>
    <n v="2189586.29"/>
    <n v="2170444.09"/>
    <n v="32810413.710000001"/>
    <n v="6.2559608285714288E-2"/>
  </r>
  <r>
    <s v="21375105"/>
    <s v="MUSEO DR. RAFAEL ANGEL CALDERON GUARDIA"/>
    <x v="6"/>
    <s v="280"/>
    <x v="101"/>
    <s v="MAQUINARIA, EQUIPO Y MOBILIARIO"/>
    <n v="35000000"/>
    <n v="26000000"/>
    <n v="26000000"/>
    <n v="0"/>
    <n v="0"/>
    <n v="0"/>
    <n v="1108051.99"/>
    <n v="1108051.99"/>
    <n v="24891948.010000002"/>
    <n v="4.2617384230769231E-2"/>
  </r>
  <r>
    <s v="21375105"/>
    <s v="MUSEO DR. RAFAEL ANGEL CALDERON GUARDIA"/>
    <x v="6"/>
    <s v="280"/>
    <x v="103"/>
    <s v="EQUIPO DE COMUNICACION"/>
    <n v="35000000"/>
    <n v="26000000"/>
    <n v="26000000"/>
    <n v="0"/>
    <n v="0"/>
    <n v="0"/>
    <n v="1108051.99"/>
    <n v="1108051.99"/>
    <n v="24891948.010000002"/>
    <n v="4.2617384230769231E-2"/>
  </r>
  <r>
    <s v="21375105"/>
    <s v="MUSEO DR. RAFAEL ANGEL CALDERON GUARDIA"/>
    <x v="6"/>
    <s v="280"/>
    <x v="110"/>
    <s v="BIENES DURADEROS DIVERSOS"/>
    <n v="0"/>
    <n v="9000000"/>
    <n v="9000000"/>
    <n v="0"/>
    <n v="0"/>
    <n v="0"/>
    <n v="1081534.3"/>
    <n v="1062392.1000000001"/>
    <n v="7918465.7000000002"/>
    <n v="0.12017047777777778"/>
  </r>
  <r>
    <s v="21375105"/>
    <s v="MUSEO DR. RAFAEL ANGEL CALDERON GUARDIA"/>
    <x v="6"/>
    <s v="280"/>
    <x v="171"/>
    <s v="PIEZAS Y OBRAS DE COLECCION"/>
    <n v="0"/>
    <n v="5000000"/>
    <n v="5000000"/>
    <n v="0"/>
    <n v="0"/>
    <n v="0"/>
    <n v="0"/>
    <n v="0"/>
    <n v="5000000"/>
    <n v="0"/>
  </r>
  <r>
    <s v="21375105"/>
    <s v="MUSEO DR. RAFAEL ANGEL CALDERON GUARDIA"/>
    <x v="6"/>
    <s v="280"/>
    <x v="111"/>
    <s v="BIENES INTANGIBLES"/>
    <n v="0"/>
    <n v="2500000"/>
    <n v="2500000"/>
    <n v="0"/>
    <n v="0"/>
    <n v="0"/>
    <n v="0"/>
    <n v="0"/>
    <n v="2500000"/>
    <n v="0"/>
  </r>
  <r>
    <s v="21375105"/>
    <s v="MUSEO DR. RAFAEL ANGEL CALDERON GUARDIA"/>
    <x v="6"/>
    <s v="280"/>
    <x v="180"/>
    <s v="OTROS BIENES DURADEROS"/>
    <n v="0"/>
    <n v="1500000"/>
    <n v="1500000"/>
    <n v="0"/>
    <n v="0"/>
    <n v="0"/>
    <n v="1081534.3"/>
    <n v="1062392.1000000001"/>
    <n v="418465.7"/>
    <n v="0.72102286666666671"/>
  </r>
  <r>
    <s v="21375106"/>
    <s v="MUSEO DE ARTE Y DISEÑO CONTEMPORÁNEO"/>
    <x v="7"/>
    <s v="001"/>
    <x v="0"/>
    <s v=""/>
    <n v="401995066"/>
    <n v="402052739"/>
    <n v="377165751"/>
    <n v="0"/>
    <n v="0"/>
    <n v="0"/>
    <n v="252895527.65000001"/>
    <n v="247039638.81"/>
    <n v="149157211.34999999"/>
    <n v="0.62901083146208836"/>
  </r>
  <r>
    <s v="21375106"/>
    <s v="MUSEO DE ARTE Y DISEÑO CONTEMPORÁNEO"/>
    <x v="7"/>
    <s v="001"/>
    <x v="1"/>
    <s v="REMUNERACIONES"/>
    <n v="302349226"/>
    <n v="325407206"/>
    <n v="318716584"/>
    <n v="0"/>
    <n v="0"/>
    <n v="0"/>
    <n v="215174555.84999999"/>
    <n v="209340901.78"/>
    <n v="110232650.15000001"/>
    <n v="0.66124705256219796"/>
  </r>
  <r>
    <s v="21375106"/>
    <s v="MUSEO DE ARTE Y DISEÑO CONTEMPORÁNEO"/>
    <x v="7"/>
    <s v="001"/>
    <x v="2"/>
    <s v="REMUNERACIONES BASICAS"/>
    <n v="170075416"/>
    <n v="182266837"/>
    <n v="180348212"/>
    <n v="0"/>
    <n v="0"/>
    <n v="0"/>
    <n v="130433159.51000001"/>
    <n v="128491769.56"/>
    <n v="51833677.490000002"/>
    <n v="0.7156165194768811"/>
  </r>
  <r>
    <s v="21375106"/>
    <s v="MUSEO DE ARTE Y DISEÑO CONTEMPORÁNEO"/>
    <x v="7"/>
    <s v="001"/>
    <x v="3"/>
    <s v="SUELDOS PARA CARGOS FIJOS"/>
    <n v="168180416"/>
    <n v="173633072"/>
    <n v="173633072"/>
    <n v="0"/>
    <n v="0"/>
    <n v="0"/>
    <n v="126979634.51000001"/>
    <n v="125038244.56"/>
    <n v="46653437.490000002"/>
    <n v="0.73131018790014846"/>
  </r>
  <r>
    <s v="21375106"/>
    <s v="MUSEO DE ARTE Y DISEÑO CONTEMPORÁNEO"/>
    <x v="7"/>
    <s v="001"/>
    <x v="4"/>
    <s v="SUPLENCIAS"/>
    <n v="1895000"/>
    <n v="8633765"/>
    <n v="6715140"/>
    <n v="0"/>
    <n v="0"/>
    <n v="0"/>
    <n v="3453525"/>
    <n v="3453525"/>
    <n v="5180240"/>
    <n v="0.40000220066216768"/>
  </r>
  <r>
    <s v="21375106"/>
    <s v="MUSEO DE ARTE Y DISEÑO CONTEMPORÁNEO"/>
    <x v="7"/>
    <s v="001"/>
    <x v="5"/>
    <s v="REMUNERACIONES EVENTUALES"/>
    <n v="8200000"/>
    <n v="7000000"/>
    <n v="7000000"/>
    <n v="0"/>
    <n v="0"/>
    <n v="0"/>
    <n v="4349431.5999999996"/>
    <n v="4322373.43"/>
    <n v="2650568.4"/>
    <n v="0.62134737142857133"/>
  </r>
  <r>
    <s v="21375106"/>
    <s v="MUSEO DE ARTE Y DISEÑO CONTEMPORÁNEO"/>
    <x v="7"/>
    <s v="001"/>
    <x v="6"/>
    <s v="TIEMPO EXTRAORDINARIO"/>
    <n v="8200000"/>
    <n v="7000000"/>
    <n v="7000000"/>
    <n v="0"/>
    <n v="0"/>
    <n v="0"/>
    <n v="4349431.5999999996"/>
    <n v="4322373.43"/>
    <n v="2650568.4"/>
    <n v="0.62134737142857133"/>
  </r>
  <r>
    <s v="21375106"/>
    <s v="MUSEO DE ARTE Y DISEÑO CONTEMPORÁNEO"/>
    <x v="7"/>
    <s v="001"/>
    <x v="7"/>
    <s v="INCENTIVOS SALARIALES"/>
    <n v="74185826"/>
    <n v="80471986"/>
    <n v="77384660"/>
    <n v="0"/>
    <n v="0"/>
    <n v="0"/>
    <n v="40593874.609999999"/>
    <n v="40317124.659999996"/>
    <n v="39878111.390000001"/>
    <n v="0.50444728193982935"/>
  </r>
  <r>
    <s v="21375106"/>
    <s v="MUSEO DE ARTE Y DISEÑO CONTEMPORÁNEO"/>
    <x v="7"/>
    <s v="001"/>
    <x v="8"/>
    <s v="RETRIBUCION POR AÑOS SERVIDOS"/>
    <n v="19300000"/>
    <n v="18601004"/>
    <n v="17910154"/>
    <n v="0"/>
    <n v="0"/>
    <n v="0"/>
    <n v="11364102.310000001"/>
    <n v="11238552.050000001"/>
    <n v="7236901.6900000004"/>
    <n v="0.61094026483731745"/>
  </r>
  <r>
    <s v="21375106"/>
    <s v="MUSEO DE ARTE Y DISEÑO CONTEMPORÁNEO"/>
    <x v="7"/>
    <s v="001"/>
    <x v="9"/>
    <s v="RESTRICCION AL EJERCICIO LIBERAL DE LA PROFESION"/>
    <n v="16670670"/>
    <n v="21405125"/>
    <n v="19771979"/>
    <n v="0"/>
    <n v="0"/>
    <n v="0"/>
    <n v="12725659.369999999"/>
    <n v="12596529.83"/>
    <n v="8679465.6300000008"/>
    <n v="0.59451460199368134"/>
  </r>
  <r>
    <s v="21375106"/>
    <s v="MUSEO DE ARTE Y DISEÑO CONTEMPORÁNEO"/>
    <x v="7"/>
    <s v="001"/>
    <x v="10"/>
    <s v="DECIMOTERCER MES"/>
    <n v="19172054"/>
    <n v="22025412"/>
    <n v="22025412"/>
    <n v="0"/>
    <n v="0"/>
    <n v="0"/>
    <n v="0"/>
    <n v="0"/>
    <n v="22025412"/>
    <n v="0"/>
  </r>
  <r>
    <s v="21375106"/>
    <s v="MUSEO DE ARTE Y DISEÑO CONTEMPORÁNEO"/>
    <x v="7"/>
    <s v="001"/>
    <x v="11"/>
    <s v="SALARIO ESCOLAR"/>
    <n v="15543102"/>
    <n v="14463115"/>
    <n v="14463115"/>
    <n v="0"/>
    <n v="0"/>
    <n v="0"/>
    <n v="14093198.470000001"/>
    <n v="14093198.470000001"/>
    <n v="369916.53"/>
    <n v="0.97442345373040318"/>
  </r>
  <r>
    <s v="21375106"/>
    <s v="MUSEO DE ARTE Y DISEÑO CONTEMPORÁNEO"/>
    <x v="7"/>
    <s v="001"/>
    <x v="12"/>
    <s v="OTROS INCENTIVOS SALARIALES"/>
    <n v="3500000"/>
    <n v="3977330"/>
    <n v="3214000"/>
    <n v="0"/>
    <n v="0"/>
    <n v="0"/>
    <n v="2410914.46"/>
    <n v="2388844.31"/>
    <n v="1566415.54"/>
    <n v="0.60616404975196925"/>
  </r>
  <r>
    <s v="21375106"/>
    <s v="MUSEO DE ARTE Y DISEÑO CONTEMPORÁNEO"/>
    <x v="7"/>
    <s v="001"/>
    <x v="13"/>
    <s v="CONTRIB. PATRONALES AL DES. Y LA SEGURIDAD SOCIAL"/>
    <n v="22745696"/>
    <n v="26007460"/>
    <n v="25519379"/>
    <n v="0"/>
    <n v="0"/>
    <n v="0"/>
    <n v="18846525"/>
    <n v="17067804"/>
    <n v="7160935"/>
    <n v="0.72465842492884736"/>
  </r>
  <r>
    <s v="21375106"/>
    <s v="MUSEO DE ARTE Y DISEÑO CONTEMPORÁNEO"/>
    <x v="7"/>
    <s v="001"/>
    <x v="181"/>
    <s v="CCSS CONTRIBUCION PATRONAL SEGURO SALUD (CONTRIBUCION PATRONAL SEGURO DE SALUD, SEGUN LEY NO. 17 DEL 22 DE OCTUBRE DE 1943, LEY"/>
    <n v="21579250"/>
    <n v="24673744"/>
    <n v="24210693"/>
    <n v="0"/>
    <n v="0"/>
    <n v="0"/>
    <n v="17882170"/>
    <n v="16194666"/>
    <n v="6791574"/>
    <n v="0.72474489481612514"/>
  </r>
  <r>
    <s v="21375106"/>
    <s v="MUSEO DE ARTE Y DISEÑO CONTEMPORÁNEO"/>
    <x v="7"/>
    <s v="001"/>
    <x v="182"/>
    <s v="BANCO POPULAR Y DE DESARROLLO COMUNAL. (BPDC) (SEGUN LEY NO. 4351 DEL 11 DE JULIO DE 1969, LEY ORGANICA DEL B.P.D.C.)."/>
    <n v="1166446"/>
    <n v="1333716"/>
    <n v="1308686"/>
    <n v="0"/>
    <n v="0"/>
    <n v="0"/>
    <n v="964355"/>
    <n v="873138"/>
    <n v="369361"/>
    <n v="0.72305873214387473"/>
  </r>
  <r>
    <s v="21375106"/>
    <s v="MUSEO DE ARTE Y DISEÑO CONTEMPORÁNEO"/>
    <x v="7"/>
    <s v="001"/>
    <x v="16"/>
    <s v="CONTRIB PATRONALES A FOND PENS Y OTROS FOND CAPIT."/>
    <n v="27142288"/>
    <n v="29660923"/>
    <n v="28464333"/>
    <n v="0"/>
    <n v="0"/>
    <n v="0"/>
    <n v="20951565.129999999"/>
    <n v="19141830.129999999"/>
    <n v="8709357.8699999992"/>
    <n v="0.70636929032855789"/>
  </r>
  <r>
    <s v="21375106"/>
    <s v="MUSEO DE ARTE Y DISEÑO CONTEMPORÁNEO"/>
    <x v="7"/>
    <s v="001"/>
    <x v="183"/>
    <s v="CCSS CONTRIBUCION PATRONAL SEGURO PENSIONES (CONTRIBUCION PATRONAL SEGURO DE PENSIONES, SEGUN LEY NO. 17 DEL 22 DE OCTUBRE DE 1943, LEY"/>
    <n v="12644274"/>
    <n v="14457480"/>
    <n v="14186158"/>
    <n v="0"/>
    <n v="0"/>
    <n v="0"/>
    <n v="10475617"/>
    <n v="9486831"/>
    <n v="3981863"/>
    <n v="0.72458111648779733"/>
  </r>
  <r>
    <s v="21375106"/>
    <s v="MUSEO DE ARTE Y DISEÑO CONTEMPORÁNEO"/>
    <x v="7"/>
    <s v="001"/>
    <x v="184"/>
    <s v="CCSS APORTE PATRONAL REGIMEN PENSIONES (APORTE PATRONAL AL REGIMEN DE PENSIONES, SEGUN LEY DE PROTECCION AL TRABAJADOR NO. 7983 DEL 16"/>
    <n v="6998676"/>
    <n v="8002295"/>
    <n v="7852116"/>
    <n v="0"/>
    <n v="0"/>
    <n v="0"/>
    <n v="5786157"/>
    <n v="5238858"/>
    <n v="2216138"/>
    <n v="0.72306219653236981"/>
  </r>
  <r>
    <s v="21375106"/>
    <s v="MUSEO DE ARTE Y DISEÑO CONTEMPORÁNEO"/>
    <x v="7"/>
    <s v="001"/>
    <x v="185"/>
    <s v="CCSS APORTE PATRONAL FONDO CAPITALIZACION LABORAL (APORTE PATRONAL AL FONDO DE CAPITALIZACION LABORAL, SEGUN LEY DE PROTECCION AL TRABAJADOR"/>
    <n v="3499338"/>
    <n v="4001148"/>
    <n v="3926059"/>
    <n v="0"/>
    <n v="0"/>
    <n v="0"/>
    <n v="2893086"/>
    <n v="2619436"/>
    <n v="1108062"/>
    <n v="0.72306398063755706"/>
  </r>
  <r>
    <s v="21375106"/>
    <s v="MUSEO DE ARTE Y DISEÑO CONTEMPORÁNEO"/>
    <x v="7"/>
    <s v="001"/>
    <x v="186"/>
    <s v="ASOCIACION DE EMPLEADOS DEL MINISTERIO DE CULTURA Y JUVENTUD (ASEMICULTURA). (APORTE PATRONAL A LA ASOCIACION DE EMPLEADOS DEL MINISTERIO DE CULTURA"/>
    <n v="4000000"/>
    <n v="3200000"/>
    <n v="2500000"/>
    <n v="0"/>
    <n v="0"/>
    <n v="0"/>
    <n v="1796705.13"/>
    <n v="1796705.13"/>
    <n v="1403294.87"/>
    <n v="0.56147035312499993"/>
  </r>
  <r>
    <s v="21375106"/>
    <s v="MUSEO DE ARTE Y DISEÑO CONTEMPORÁNEO"/>
    <x v="7"/>
    <s v="001"/>
    <x v="21"/>
    <s v="SERVICIOS"/>
    <n v="72316977"/>
    <n v="48707807"/>
    <n v="32851900.66"/>
    <n v="0"/>
    <n v="0"/>
    <n v="0"/>
    <n v="26603882.48"/>
    <n v="26581647.710000001"/>
    <n v="22103924.52"/>
    <n v="0.54619339523949417"/>
  </r>
  <r>
    <s v="21375106"/>
    <s v="MUSEO DE ARTE Y DISEÑO CONTEMPORÁNEO"/>
    <x v="7"/>
    <s v="001"/>
    <x v="24"/>
    <s v="SERVICIOS BASICOS"/>
    <n v="9250000"/>
    <n v="9000000"/>
    <n v="6787400"/>
    <n v="0"/>
    <n v="0"/>
    <n v="0"/>
    <n v="6991425.29"/>
    <n v="6991425.29"/>
    <n v="2008574.71"/>
    <n v="0.77682503222222221"/>
  </r>
  <r>
    <s v="21375106"/>
    <s v="MUSEO DE ARTE Y DISEÑO CONTEMPORÁNEO"/>
    <x v="7"/>
    <s v="001"/>
    <x v="26"/>
    <s v="SERVICIO DE ENERGIA ELECTRICA"/>
    <n v="6200000"/>
    <n v="6200000"/>
    <n v="4869700"/>
    <n v="0"/>
    <n v="0"/>
    <n v="0"/>
    <n v="5290275.45"/>
    <n v="5290275.45"/>
    <n v="909724.55"/>
    <n v="0.85327023387096779"/>
  </r>
  <r>
    <s v="21375106"/>
    <s v="MUSEO DE ARTE Y DISEÑO CONTEMPORÁNEO"/>
    <x v="7"/>
    <s v="001"/>
    <x v="117"/>
    <s v="SERVICIO DE CORREO"/>
    <n v="300000"/>
    <n v="300000"/>
    <n v="0"/>
    <n v="0"/>
    <n v="0"/>
    <n v="0"/>
    <n v="0"/>
    <n v="0"/>
    <n v="300000"/>
    <n v="0"/>
  </r>
  <r>
    <s v="21375106"/>
    <s v="MUSEO DE ARTE Y DISEÑO CONTEMPORÁNEO"/>
    <x v="7"/>
    <s v="001"/>
    <x v="27"/>
    <s v="SERVICIO DE TELECOMUNICACIONES"/>
    <n v="2500000"/>
    <n v="2500000"/>
    <n v="1917700"/>
    <n v="0"/>
    <n v="0"/>
    <n v="0"/>
    <n v="1701149.84"/>
    <n v="1701149.84"/>
    <n v="798850.16"/>
    <n v="0.68045993599999999"/>
  </r>
  <r>
    <s v="21375106"/>
    <s v="MUSEO DE ARTE Y DISEÑO CONTEMPORÁNEO"/>
    <x v="7"/>
    <s v="001"/>
    <x v="28"/>
    <s v="OTROS SERVICIOS BASICOS"/>
    <n v="250000"/>
    <n v="0"/>
    <n v="0"/>
    <n v="0"/>
    <n v="0"/>
    <n v="0"/>
    <n v="0"/>
    <n v="0"/>
    <n v="0"/>
    <n v="0"/>
  </r>
  <r>
    <s v="21375106"/>
    <s v="MUSEO DE ARTE Y DISEÑO CONTEMPORÁNEO"/>
    <x v="7"/>
    <s v="001"/>
    <x v="29"/>
    <s v="SERVICIOS COMERCIALES Y FINANCIEROS"/>
    <n v="19497540"/>
    <n v="10196819"/>
    <n v="6251356"/>
    <n v="0"/>
    <n v="0"/>
    <n v="0"/>
    <n v="4042813.33"/>
    <n v="4042813.33"/>
    <n v="6154005.6699999999"/>
    <n v="0.39647789472383493"/>
  </r>
  <r>
    <s v="21375106"/>
    <s v="MUSEO DE ARTE Y DISEÑO CONTEMPORÁNEO"/>
    <x v="7"/>
    <s v="001"/>
    <x v="30"/>
    <s v="INFORMACION"/>
    <n v="70000"/>
    <n v="70000"/>
    <n v="52500"/>
    <n v="0"/>
    <n v="0"/>
    <n v="0"/>
    <n v="62613.3"/>
    <n v="62613.3"/>
    <n v="7386.7"/>
    <n v="0.89447571428571437"/>
  </r>
  <r>
    <s v="21375106"/>
    <s v="MUSEO DE ARTE Y DISEÑO CONTEMPORÁNEO"/>
    <x v="7"/>
    <s v="001"/>
    <x v="32"/>
    <s v="IMPRESION, ENCUADERNACION Y OTROS"/>
    <n v="5000000"/>
    <n v="4997500"/>
    <n v="2748750"/>
    <n v="0"/>
    <n v="0"/>
    <n v="0"/>
    <n v="591493.98"/>
    <n v="591493.98"/>
    <n v="4406006.0199999996"/>
    <n v="0.11835797498749374"/>
  </r>
  <r>
    <s v="21375106"/>
    <s v="MUSEO DE ARTE Y DISEÑO CONTEMPORÁNEO"/>
    <x v="7"/>
    <s v="001"/>
    <x v="33"/>
    <s v="COMIS. Y GASTOS POR SERV. FINANCIEROS Y COMERCIAL."/>
    <n v="1579000"/>
    <n v="1879000"/>
    <n v="1449000"/>
    <n v="0"/>
    <n v="0"/>
    <n v="0"/>
    <n v="1105156.05"/>
    <n v="1105156.05"/>
    <n v="773843.95"/>
    <n v="0.58816181479510377"/>
  </r>
  <r>
    <s v="21375106"/>
    <s v="MUSEO DE ARTE Y DISEÑO CONTEMPORÁNEO"/>
    <x v="7"/>
    <s v="001"/>
    <x v="34"/>
    <s v="SERVICIOS DE TECNOLOGIAS DE INFORMACION"/>
    <n v="12848540"/>
    <n v="3250319"/>
    <n v="2001106"/>
    <n v="0"/>
    <n v="0"/>
    <n v="0"/>
    <n v="2283550"/>
    <n v="2283550"/>
    <n v="966769"/>
    <n v="0.7025618100869484"/>
  </r>
  <r>
    <s v="21375106"/>
    <s v="MUSEO DE ARTE Y DISEÑO CONTEMPORÁNEO"/>
    <x v="7"/>
    <s v="001"/>
    <x v="35"/>
    <s v="SERVICIOS DE GESTION Y APOYO"/>
    <n v="18561000"/>
    <n v="18323988"/>
    <n v="13543488"/>
    <n v="0"/>
    <n v="0"/>
    <n v="0"/>
    <n v="8785398.0800000001"/>
    <n v="8774640.9700000007"/>
    <n v="9538589.9199999999"/>
    <n v="0.47944792803837244"/>
  </r>
  <r>
    <s v="21375106"/>
    <s v="MUSEO DE ARTE Y DISEÑO CONTEMPORÁNEO"/>
    <x v="7"/>
    <s v="001"/>
    <x v="38"/>
    <s v="SERVICIOS GENERALES"/>
    <n v="12239000"/>
    <n v="5601988"/>
    <n v="5601988"/>
    <n v="0"/>
    <n v="0"/>
    <n v="0"/>
    <n v="3320810.14"/>
    <n v="3310053.03"/>
    <n v="2281177.86"/>
    <n v="0.5927913697780145"/>
  </r>
  <r>
    <s v="21375106"/>
    <s v="MUSEO DE ARTE Y DISEÑO CONTEMPORÁNEO"/>
    <x v="7"/>
    <s v="001"/>
    <x v="39"/>
    <s v="OTROS SERVICIOS DE GESTION Y APOYO"/>
    <n v="6322000"/>
    <n v="12722000"/>
    <n v="7941500"/>
    <n v="0"/>
    <n v="0"/>
    <n v="0"/>
    <n v="5464587.9400000004"/>
    <n v="5464587.9400000004"/>
    <n v="7257412.0599999996"/>
    <n v="0.42953843263637798"/>
  </r>
  <r>
    <s v="21375106"/>
    <s v="MUSEO DE ARTE Y DISEÑO CONTEMPORÁNEO"/>
    <x v="7"/>
    <s v="001"/>
    <x v="45"/>
    <s v="SEGUROS, REASEGUROS Y OTRAS OBLIGACIONES"/>
    <n v="9000000"/>
    <n v="9000000"/>
    <n v="4537298.66"/>
    <n v="0"/>
    <n v="0"/>
    <n v="0"/>
    <n v="6015394.5599999996"/>
    <n v="6003916.9000000004"/>
    <n v="2984605.44"/>
    <n v="0.66837717333333324"/>
  </r>
  <r>
    <s v="21375106"/>
    <s v="MUSEO DE ARTE Y DISEÑO CONTEMPORÁNEO"/>
    <x v="7"/>
    <s v="001"/>
    <x v="46"/>
    <s v="SEGUROS"/>
    <n v="9000000"/>
    <n v="9000000"/>
    <n v="4537298.66"/>
    <n v="0"/>
    <n v="0"/>
    <n v="0"/>
    <n v="6015394.5599999996"/>
    <n v="6003916.9000000004"/>
    <n v="2984605.44"/>
    <n v="0.66837717333333324"/>
  </r>
  <r>
    <s v="21375106"/>
    <s v="MUSEO DE ARTE Y DISEÑO CONTEMPORÁNEO"/>
    <x v="7"/>
    <s v="001"/>
    <x v="51"/>
    <s v="MANTENIMIENTO Y REPARACION"/>
    <n v="15528437"/>
    <n v="1886767"/>
    <n v="1507125"/>
    <n v="0"/>
    <n v="0"/>
    <n v="0"/>
    <n v="768618.22"/>
    <n v="768618.22"/>
    <n v="1118148.78"/>
    <n v="0.40737315206382135"/>
  </r>
  <r>
    <s v="21375106"/>
    <s v="MUSEO DE ARTE Y DISEÑO CONTEMPORÁNEO"/>
    <x v="7"/>
    <s v="001"/>
    <x v="52"/>
    <s v="MANTENIMIENTO DE EDIFICIOS, LOCALES Y TERRENOS"/>
    <n v="13123937"/>
    <n v="282267"/>
    <n v="141250"/>
    <n v="0"/>
    <n v="0"/>
    <n v="0"/>
    <n v="141250"/>
    <n v="141250"/>
    <n v="141017"/>
    <n v="0.50041272979129692"/>
  </r>
  <r>
    <s v="21375106"/>
    <s v="MUSEO DE ARTE Y DISEÑO CONTEMPORÁNEO"/>
    <x v="7"/>
    <s v="001"/>
    <x v="54"/>
    <s v="MANT. Y REPARACION DE EQUIPO DE TRANSPORTE"/>
    <n v="1497500"/>
    <n v="847500"/>
    <n v="798125"/>
    <n v="0"/>
    <n v="0"/>
    <n v="0"/>
    <n v="423750"/>
    <n v="423750"/>
    <n v="423750"/>
    <n v="0.5"/>
  </r>
  <r>
    <s v="21375106"/>
    <s v="MUSEO DE ARTE Y DISEÑO CONTEMPORÁNEO"/>
    <x v="7"/>
    <s v="001"/>
    <x v="55"/>
    <s v="MANT. Y REPARACION DE EQUIPO Y MOBILIARIO DE OFIC."/>
    <n v="300000"/>
    <n v="300000"/>
    <n v="225000"/>
    <n v="0"/>
    <n v="0"/>
    <n v="0"/>
    <n v="118787.86"/>
    <n v="118787.86"/>
    <n v="181212.14"/>
    <n v="0.39595953333333334"/>
  </r>
  <r>
    <s v="21375106"/>
    <s v="MUSEO DE ARTE Y DISEÑO CONTEMPORÁNEO"/>
    <x v="7"/>
    <s v="001"/>
    <x v="56"/>
    <s v="MANT. Y REP. DE EQUIPO DE COMPUTO Y SIST. DE INF.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57"/>
    <s v="MANTENIMIENTO Y REPARACION DE OTROS EQUIPOS"/>
    <n v="457000"/>
    <n v="457000"/>
    <n v="342750"/>
    <n v="0"/>
    <n v="0"/>
    <n v="0"/>
    <n v="84830.36"/>
    <n v="84830.36"/>
    <n v="372169.64"/>
    <n v="0.18562442013129102"/>
  </r>
  <r>
    <s v="21375106"/>
    <s v="MUSEO DE ARTE Y DISEÑO CONTEMPORÁNEO"/>
    <x v="7"/>
    <s v="001"/>
    <x v="58"/>
    <s v="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59"/>
    <s v="OTROS 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60"/>
    <s v="SERVICIOS DIVERSOS"/>
    <n v="18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187"/>
    <s v="INTERESES MORATORIOS Y MULTAS"/>
    <n v="3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61"/>
    <s v="DEDUCIBLES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62"/>
    <s v="MATERIALES Y SUMINISTROS"/>
    <n v="3883000"/>
    <n v="3883000"/>
    <n v="2995583.34"/>
    <n v="0"/>
    <n v="0"/>
    <n v="0"/>
    <n v="1282531.83"/>
    <n v="1282531.83"/>
    <n v="2600468.17"/>
    <n v="0.33029405871748652"/>
  </r>
  <r>
    <s v="21375106"/>
    <s v="MUSEO DE ARTE Y DISEÑO CONTEMPORÁNEO"/>
    <x v="7"/>
    <s v="001"/>
    <x v="63"/>
    <s v="PRODUCTOS QUIMICOS Y CONEXOS"/>
    <n v="1433000"/>
    <n v="1433000"/>
    <n v="1074750"/>
    <n v="0"/>
    <n v="0"/>
    <n v="0"/>
    <n v="796264.93"/>
    <n v="796264.93"/>
    <n v="636735.06999999995"/>
    <n v="0.55566289602233077"/>
  </r>
  <r>
    <s v="21375106"/>
    <s v="MUSEO DE ARTE Y DISEÑO CONTEMPORÁNEO"/>
    <x v="7"/>
    <s v="001"/>
    <x v="64"/>
    <s v="COMBUSTIBLES Y LUBRICANTES"/>
    <n v="480000"/>
    <n v="480000"/>
    <n v="360000"/>
    <n v="0"/>
    <n v="0"/>
    <n v="0"/>
    <n v="100046"/>
    <n v="100046"/>
    <n v="379954"/>
    <n v="0.20842916666666667"/>
  </r>
  <r>
    <s v="21375106"/>
    <s v="MUSEO DE ARTE Y DISEÑO CONTEMPORÁNEO"/>
    <x v="7"/>
    <s v="001"/>
    <x v="65"/>
    <s v="TINTAS, PINTURAS Y DILUYENTES"/>
    <n v="953000"/>
    <n v="953000"/>
    <n v="714750"/>
    <n v="0"/>
    <n v="0"/>
    <n v="0"/>
    <n v="696218.93"/>
    <n v="696218.93"/>
    <n v="256781.07"/>
    <n v="0.73055501573976922"/>
  </r>
  <r>
    <s v="21375106"/>
    <s v="MUSEO DE ARTE Y DISEÑO CONTEMPORÁNEO"/>
    <x v="7"/>
    <s v="001"/>
    <x v="69"/>
    <s v="MATERIALES Y PROD DE USO EN LA CONSTRUC Y MANT."/>
    <n v="1450000"/>
    <n v="1450000"/>
    <n v="1180833.3400000001"/>
    <n v="0"/>
    <n v="0"/>
    <n v="0"/>
    <n v="264492.59000000003"/>
    <n v="264492.59000000003"/>
    <n v="1185507.4099999999"/>
    <n v="0.18240868275862071"/>
  </r>
  <r>
    <s v="21375106"/>
    <s v="MUSEO DE ARTE Y DISEÑO CONTEMPORÁNEO"/>
    <x v="7"/>
    <s v="001"/>
    <x v="121"/>
    <s v="MATERIALES Y PRODUCTOS METALIC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146"/>
    <s v="MADERA Y SUS DERIVADOS"/>
    <n v="300000"/>
    <n v="300000"/>
    <n v="225000"/>
    <n v="0"/>
    <n v="0"/>
    <n v="0"/>
    <n v="0"/>
    <n v="0"/>
    <n v="300000"/>
    <n v="0"/>
  </r>
  <r>
    <s v="21375106"/>
    <s v="MUSEO DE ARTE Y DISEÑO CONTEMPORÁNEO"/>
    <x v="7"/>
    <s v="001"/>
    <x v="70"/>
    <s v="MAT. Y PROD. ELECTRICOS, TELEFONICOS Y DE COMPUTO"/>
    <n v="400000"/>
    <n v="400000"/>
    <n v="393333.34"/>
    <n v="0"/>
    <n v="0"/>
    <n v="0"/>
    <n v="256670.87"/>
    <n v="256670.87"/>
    <n v="143329.13"/>
    <n v="0.64167717499999999"/>
  </r>
  <r>
    <s v="21375106"/>
    <s v="MUSEO DE ARTE Y DISEÑO CONTEMPORÁNEO"/>
    <x v="7"/>
    <s v="001"/>
    <x v="148"/>
    <s v="MATERIALES Y PRODUCTOS DE PLASTICO"/>
    <n v="150000"/>
    <n v="150000"/>
    <n v="112500"/>
    <n v="0"/>
    <n v="0"/>
    <n v="0"/>
    <n v="0"/>
    <n v="0"/>
    <n v="150000"/>
    <n v="0"/>
  </r>
  <r>
    <s v="21375106"/>
    <s v="MUSEO DE ARTE Y DISEÑO CONTEMPORÁNEO"/>
    <x v="7"/>
    <s v="001"/>
    <x v="149"/>
    <s v="OTROS MAT. Y PROD.DE USO EN LA CONSTRU. Y MANTENIM"/>
    <n v="300000"/>
    <n v="300000"/>
    <n v="225000"/>
    <n v="0"/>
    <n v="0"/>
    <n v="0"/>
    <n v="7821.72"/>
    <n v="7821.72"/>
    <n v="292178.28000000003"/>
    <n v="2.6072400000000003E-2"/>
  </r>
  <r>
    <s v="21375106"/>
    <s v="MUSEO DE ARTE Y DISEÑO CONTEMPORÁNEO"/>
    <x v="7"/>
    <s v="001"/>
    <x v="71"/>
    <s v="HERRAMIENTAS, REPUESTOS Y ACCESORIOS"/>
    <n v="250000"/>
    <n v="250000"/>
    <n v="1875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3"/>
    <s v="REPUESTOS Y ACCESORIOS"/>
    <n v="250000"/>
    <n v="250000"/>
    <n v="1875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4"/>
    <s v="UTILES, MATERIALES Y SUMINISTROS DIVERSOS"/>
    <n v="750000"/>
    <n v="750000"/>
    <n v="552500"/>
    <n v="0"/>
    <n v="0"/>
    <n v="0"/>
    <n v="129374.3"/>
    <n v="129374.3"/>
    <n v="620625.69999999995"/>
    <n v="0.17249906666666667"/>
  </r>
  <r>
    <s v="21375106"/>
    <s v="MUSEO DE ARTE Y DISEÑO CONTEMPORÁNEO"/>
    <x v="7"/>
    <s v="001"/>
    <x v="75"/>
    <s v="UTILES Y MATERIALES DE OFICINA Y COMPUTO"/>
    <n v="0"/>
    <n v="70000"/>
    <n v="35000"/>
    <n v="0"/>
    <n v="0"/>
    <n v="0"/>
    <n v="0"/>
    <n v="0"/>
    <n v="70000"/>
    <n v="0"/>
  </r>
  <r>
    <s v="21375106"/>
    <s v="MUSEO DE ARTE Y DISEÑO CONTEMPORÁNEO"/>
    <x v="7"/>
    <s v="001"/>
    <x v="76"/>
    <s v="PRODUCTOS DE PAPEL, CARTON E IMPRESOS"/>
    <n v="20000"/>
    <n v="20000"/>
    <n v="15000"/>
    <n v="0"/>
    <n v="0"/>
    <n v="0"/>
    <n v="0"/>
    <n v="0"/>
    <n v="20000"/>
    <n v="0"/>
  </r>
  <r>
    <s v="21375106"/>
    <s v="MUSEO DE ARTE Y DISEÑO CONTEMPORÁNEO"/>
    <x v="7"/>
    <s v="001"/>
    <x v="122"/>
    <s v="TEXTILES Y VESTUARIO"/>
    <n v="100000"/>
    <n v="30000"/>
    <n v="30000"/>
    <n v="0"/>
    <n v="0"/>
    <n v="0"/>
    <n v="0"/>
    <n v="0"/>
    <n v="30000"/>
    <n v="0"/>
  </r>
  <r>
    <s v="21375106"/>
    <s v="MUSEO DE ARTE Y DISEÑO CONTEMPORÁNEO"/>
    <x v="7"/>
    <s v="001"/>
    <x v="77"/>
    <s v="UTILES Y MATERIALES DE LIMPIEZA"/>
    <n v="130000"/>
    <n v="130000"/>
    <n v="129687.15"/>
    <n v="0"/>
    <n v="0"/>
    <n v="0"/>
    <n v="129374.3"/>
    <n v="129374.3"/>
    <n v="625.70000000000005"/>
    <n v="0.99518692307692314"/>
  </r>
  <r>
    <s v="21375106"/>
    <s v="MUSEO DE ARTE Y DISEÑO CONTEMPORÁNEO"/>
    <x v="7"/>
    <s v="001"/>
    <x v="78"/>
    <s v="UTILES Y MATERIALES DE RESGUARDO Y SEGURIDAD"/>
    <n v="500000"/>
    <n v="500000"/>
    <n v="342812.85"/>
    <n v="0"/>
    <n v="0"/>
    <n v="0"/>
    <n v="0"/>
    <n v="0"/>
    <n v="500000"/>
    <n v="0"/>
  </r>
  <r>
    <s v="21375106"/>
    <s v="MUSEO DE ARTE Y DISEÑO CONTEMPORÁNEO"/>
    <x v="7"/>
    <s v="001"/>
    <x v="80"/>
    <s v="TRANSFERENCIAS CORRIENTES"/>
    <n v="11445863"/>
    <n v="12054726"/>
    <n v="10601683"/>
    <n v="0"/>
    <n v="0"/>
    <n v="0"/>
    <n v="8448363.9299999997"/>
    <n v="8448363.9299999997"/>
    <n v="3606362.07"/>
    <n v="0.70083417325288022"/>
  </r>
  <r>
    <s v="21375106"/>
    <s v="MUSEO DE ARTE Y DISEÑO CONTEMPORÁNEO"/>
    <x v="7"/>
    <s v="001"/>
    <x v="81"/>
    <s v="TRANSFERENCIAS CORRIENTES AL SECTOR PUBLICO"/>
    <n v="4245863"/>
    <n v="4854726"/>
    <n v="4801683"/>
    <n v="0"/>
    <n v="0"/>
    <n v="0"/>
    <n v="2946475.01"/>
    <n v="2946475.01"/>
    <n v="1908250.99"/>
    <n v="0.60692920877511924"/>
  </r>
  <r>
    <s v="21375106"/>
    <s v="MUSEO DE ARTE Y DISEÑO CONTEMPORÁNEO"/>
    <x v="7"/>
    <s v="001"/>
    <x v="188"/>
    <s v="CCSS CONTRIBUCION ESTATAL SEGURO PENSIONES (CONTRIBUCION ESTATAL AL SEGURO DE PENSIONES, SEGUN LEY NO. 17 DEL 22 DE OCTUBRE DE 1943, LEY"/>
    <n v="3662640"/>
    <n v="4187868"/>
    <n v="4142111"/>
    <n v="0"/>
    <n v="0"/>
    <n v="0"/>
    <n v="2541739.4300000002"/>
    <n v="2541739.4300000002"/>
    <n v="1646128.57"/>
    <n v="0.6069292131461641"/>
  </r>
  <r>
    <s v="21375106"/>
    <s v="MUSEO DE ARTE Y DISEÑO CONTEMPORÁNEO"/>
    <x v="7"/>
    <s v="001"/>
    <x v="189"/>
    <s v="CCSS CONTRIBUCION ESTATAL SEGURO SALUD (CONTRIBUCION ESTATAL AL SEGURO DE SALUD, SEGUN LEY NO. 17 DEL 22 DE OCTUBRE DE 1943, LEY"/>
    <n v="583223"/>
    <n v="666858"/>
    <n v="659572"/>
    <n v="0"/>
    <n v="0"/>
    <n v="0"/>
    <n v="404735.58"/>
    <n v="404735.58"/>
    <n v="262122.42"/>
    <n v="0.60692918132495977"/>
  </r>
  <r>
    <s v="21375106"/>
    <s v="MUSEO DE ARTE Y DISEÑO CONTEMPORÁNEO"/>
    <x v="7"/>
    <s v="001"/>
    <x v="85"/>
    <s v="TRANSFERENCIAS CORRIENTES A PERSONAS"/>
    <n v="5600000"/>
    <n v="5600000"/>
    <n v="4200000"/>
    <n v="0"/>
    <n v="0"/>
    <n v="0"/>
    <n v="3960000"/>
    <n v="3960000"/>
    <n v="1640000"/>
    <n v="0.70714285714285718"/>
  </r>
  <r>
    <s v="21375106"/>
    <s v="MUSEO DE ARTE Y DISEÑO CONTEMPORÁNEO"/>
    <x v="7"/>
    <s v="001"/>
    <x v="87"/>
    <s v="OTRAS TRANSFERENCIAS A PERSONAS"/>
    <n v="5600000"/>
    <n v="5600000"/>
    <n v="4200000"/>
    <n v="0"/>
    <n v="0"/>
    <n v="0"/>
    <n v="3960000"/>
    <n v="3960000"/>
    <n v="1640000"/>
    <n v="0.70714285714285718"/>
  </r>
  <r>
    <s v="21375106"/>
    <s v="MUSEO DE ARTE Y DISEÑO CONTEMPORÁNEO"/>
    <x v="7"/>
    <s v="001"/>
    <x v="88"/>
    <s v="PRESTACIONES"/>
    <n v="1600000"/>
    <n v="1600000"/>
    <n v="1600000"/>
    <n v="0"/>
    <n v="0"/>
    <n v="0"/>
    <n v="1541888.92"/>
    <n v="1541888.92"/>
    <n v="58111.08"/>
    <n v="0.96368057499999993"/>
  </r>
  <r>
    <s v="21375106"/>
    <s v="MUSEO DE ARTE Y DISEÑO CONTEMPORÁNEO"/>
    <x v="7"/>
    <s v="001"/>
    <x v="89"/>
    <s v="PRESTACIONES LEGALES"/>
    <n v="0"/>
    <n v="0"/>
    <n v="0"/>
    <n v="0"/>
    <n v="0"/>
    <n v="0"/>
    <n v="0"/>
    <n v="0"/>
    <n v="0"/>
    <n v="0"/>
  </r>
  <r>
    <s v="21375106"/>
    <s v="MUSEO DE ARTE Y DISEÑO CONTEMPORÁNEO"/>
    <x v="7"/>
    <s v="001"/>
    <x v="90"/>
    <s v="OTRAS PRESTACIONES"/>
    <n v="1600000"/>
    <n v="1600000"/>
    <n v="1600000"/>
    <n v="0"/>
    <n v="0"/>
    <n v="0"/>
    <n v="1541888.92"/>
    <n v="1541888.92"/>
    <n v="58111.08"/>
    <n v="0.96368057499999993"/>
  </r>
  <r>
    <s v="21375106"/>
    <s v="MUSEO DE ARTE Y DISEÑO CONTEMPORÁNEO"/>
    <x v="7"/>
    <s v="280"/>
    <x v="100"/>
    <s v="BIENES DURADEROS"/>
    <n v="12000000"/>
    <n v="12000000"/>
    <n v="12000000"/>
    <n v="0"/>
    <n v="0"/>
    <n v="0"/>
    <n v="1386193.56"/>
    <n v="1386193.56"/>
    <n v="10613806.439999999"/>
    <n v="0.11551613000000001"/>
  </r>
  <r>
    <s v="21375106"/>
    <s v="MUSEO DE ARTE Y DISEÑO CONTEMPORÁNEO"/>
    <x v="7"/>
    <s v="280"/>
    <x v="101"/>
    <s v="MAQUINARIA, EQUIPO Y MOBILIARIO"/>
    <n v="8200000"/>
    <n v="6246542"/>
    <n v="6246542"/>
    <n v="0"/>
    <n v="0"/>
    <n v="0"/>
    <n v="0"/>
    <n v="0"/>
    <n v="6246542"/>
    <n v="0"/>
  </r>
  <r>
    <s v="21375106"/>
    <s v="MUSEO DE ARTE Y DISEÑO CONTEMPORÁNEO"/>
    <x v="7"/>
    <s v="280"/>
    <x v="103"/>
    <s v="EQUIPO DE COMUNICACION"/>
    <n v="3700000"/>
    <n v="738542"/>
    <n v="738542"/>
    <n v="0"/>
    <n v="0"/>
    <n v="0"/>
    <n v="0"/>
    <n v="0"/>
    <n v="738542"/>
    <n v="0"/>
  </r>
  <r>
    <s v="21375106"/>
    <s v="MUSEO DE ARTE Y DISEÑO CONTEMPORÁNEO"/>
    <x v="7"/>
    <s v="280"/>
    <x v="105"/>
    <s v="EQUIPO Y PROGRAMAS DE COMPUTO"/>
    <n v="4500000"/>
    <n v="4500000"/>
    <n v="4500000"/>
    <n v="0"/>
    <n v="0"/>
    <n v="0"/>
    <n v="0"/>
    <n v="0"/>
    <n v="4500000"/>
    <n v="0"/>
  </r>
  <r>
    <s v="21375106"/>
    <s v="MUSEO DE ARTE Y DISEÑO CONTEMPORÁNEO"/>
    <x v="7"/>
    <s v="280"/>
    <x v="106"/>
    <s v="MAQUINARIA, EQUIPO Y MOBILIARIO DIVERSO"/>
    <n v="0"/>
    <n v="1008000"/>
    <n v="1008000"/>
    <n v="0"/>
    <n v="0"/>
    <n v="0"/>
    <n v="0"/>
    <n v="0"/>
    <n v="1008000"/>
    <n v="0"/>
  </r>
  <r>
    <s v="21375106"/>
    <s v="MUSEO DE ARTE Y DISEÑO CONTEMPORÁNEO"/>
    <x v="7"/>
    <s v="280"/>
    <x v="110"/>
    <s v="BIENES DURADEROS DIVERSOS"/>
    <n v="3800000"/>
    <n v="5753458"/>
    <n v="5753458"/>
    <n v="0"/>
    <n v="0"/>
    <n v="0"/>
    <n v="1386193.56"/>
    <n v="1386193.56"/>
    <n v="4367264.4400000004"/>
    <n v="0.24093224631169638"/>
  </r>
  <r>
    <s v="21375106"/>
    <s v="MUSEO DE ARTE Y DISEÑO CONTEMPORÁNEO"/>
    <x v="7"/>
    <s v="280"/>
    <x v="111"/>
    <s v="BIENES INTANGIBLES"/>
    <n v="3800000"/>
    <n v="5753458"/>
    <n v="5753458"/>
    <n v="0"/>
    <n v="0"/>
    <n v="0"/>
    <n v="1386193.56"/>
    <n v="1386193.56"/>
    <n v="4367264.4400000004"/>
    <n v="0.24093224631169638"/>
  </r>
  <r>
    <s v="21375107"/>
    <s v="CENTRO CULTURAL E HISTÓRICO JOSÉ FIGUERE"/>
    <x v="8"/>
    <s v="001"/>
    <x v="0"/>
    <s v=""/>
    <n v="151918193"/>
    <n v="151918193"/>
    <n v="146133489.59"/>
    <n v="0"/>
    <n v="0"/>
    <n v="0"/>
    <n v="105091457.14"/>
    <n v="102414671.23999999"/>
    <n v="46826735.859999999"/>
    <n v="0.69176347522774972"/>
  </r>
  <r>
    <s v="21375107"/>
    <s v="CENTRO CULTURAL E HISTÓRICO JOSÉ FIGUERE"/>
    <x v="8"/>
    <s v="001"/>
    <x v="1"/>
    <s v="REMUNERACIONES"/>
    <n v="125606085"/>
    <n v="125606085"/>
    <n v="125606085"/>
    <n v="0"/>
    <n v="0"/>
    <n v="0"/>
    <n v="90483832.439999998"/>
    <n v="88232342.640000001"/>
    <n v="35122252.560000002"/>
    <n v="0.72037777819442428"/>
  </r>
  <r>
    <s v="21375107"/>
    <s v="CENTRO CULTURAL E HISTÓRICO JOSÉ FIGUERE"/>
    <x v="8"/>
    <s v="001"/>
    <x v="2"/>
    <s v="REMUNERACIONES BASICAS"/>
    <n v="60343632"/>
    <n v="60343632"/>
    <n v="60343632"/>
    <n v="0"/>
    <n v="0"/>
    <n v="0"/>
    <n v="44994307.810000002"/>
    <n v="44456608.799999997"/>
    <n v="15349324.189999999"/>
    <n v="0.74563473093565202"/>
  </r>
  <r>
    <s v="21375107"/>
    <s v="CENTRO CULTURAL E HISTÓRICO JOSÉ FIGUERE"/>
    <x v="8"/>
    <s v="001"/>
    <x v="3"/>
    <s v="SUELDOS PARA CARGOS FIJOS"/>
    <n v="60343632"/>
    <n v="60343632"/>
    <n v="60343632"/>
    <n v="0"/>
    <n v="0"/>
    <n v="0"/>
    <n v="44994307.810000002"/>
    <n v="44456608.799999997"/>
    <n v="15349324.189999999"/>
    <n v="0.74563473093565202"/>
  </r>
  <r>
    <s v="21375107"/>
    <s v="CENTRO CULTURAL E HISTÓRICO JOSÉ FIGUERE"/>
    <x v="8"/>
    <s v="001"/>
    <x v="5"/>
    <s v="REMUNERACIONES EVENTUALES"/>
    <n v="700000"/>
    <n v="686570"/>
    <n v="686570"/>
    <n v="0"/>
    <n v="0"/>
    <n v="0"/>
    <n v="548473.49"/>
    <n v="542603.43999999994"/>
    <n v="138096.51"/>
    <n v="0.79886026188152703"/>
  </r>
  <r>
    <s v="21375107"/>
    <s v="CENTRO CULTURAL E HISTÓRICO JOSÉ FIGUERE"/>
    <x v="8"/>
    <s v="001"/>
    <x v="6"/>
    <s v="TIEMPO EXTRAORDINARIO"/>
    <n v="700000"/>
    <n v="686570"/>
    <n v="686570"/>
    <n v="0"/>
    <n v="0"/>
    <n v="0"/>
    <n v="548473.49"/>
    <n v="542603.43999999994"/>
    <n v="138096.51"/>
    <n v="0.79886026188152703"/>
  </r>
  <r>
    <s v="21375107"/>
    <s v="CENTRO CULTURAL E HISTÓRICO JOSÉ FIGUERE"/>
    <x v="8"/>
    <s v="001"/>
    <x v="7"/>
    <s v="INCENTIVOS SALARIALES"/>
    <n v="45260330"/>
    <n v="45273760"/>
    <n v="45273760"/>
    <n v="0"/>
    <n v="0"/>
    <n v="0"/>
    <n v="28632172.140000001"/>
    <n v="28383194.399999999"/>
    <n v="16641587.859999999"/>
    <n v="0.63242311087040259"/>
  </r>
  <r>
    <s v="21375107"/>
    <s v="CENTRO CULTURAL E HISTÓRICO JOSÉ FIGUERE"/>
    <x v="8"/>
    <s v="001"/>
    <x v="8"/>
    <s v="RETRIBUCION POR AÑOS SERVIDOS"/>
    <n v="13000000"/>
    <n v="13000000"/>
    <n v="13000000"/>
    <n v="0"/>
    <n v="0"/>
    <n v="0"/>
    <n v="8784828.0299999993"/>
    <n v="8679666.6400000006"/>
    <n v="4215171.97"/>
    <n v="0.67575600230769228"/>
  </r>
  <r>
    <s v="21375107"/>
    <s v="CENTRO CULTURAL E HISTÓRICO JOSÉ FIGUERE"/>
    <x v="8"/>
    <s v="001"/>
    <x v="9"/>
    <s v="RESTRICCION AL EJERCICIO LIBERAL DE LA PROFESION"/>
    <n v="12382920"/>
    <n v="12382920"/>
    <n v="12382920"/>
    <n v="0"/>
    <n v="0"/>
    <n v="0"/>
    <n v="9287190"/>
    <n v="9177085.1999999993"/>
    <n v="3095730"/>
    <n v="0.75"/>
  </r>
  <r>
    <s v="21375107"/>
    <s v="CENTRO CULTURAL E HISTÓRICO JOSÉ FIGUERE"/>
    <x v="8"/>
    <s v="001"/>
    <x v="10"/>
    <s v="DECIMOTERCER MES"/>
    <n v="8174209"/>
    <n v="8174209"/>
    <n v="8174209"/>
    <n v="0"/>
    <n v="0"/>
    <n v="0"/>
    <n v="0"/>
    <n v="0"/>
    <n v="8174209"/>
    <n v="0"/>
  </r>
  <r>
    <s v="21375107"/>
    <s v="CENTRO CULTURAL E HISTÓRICO JOSÉ FIGUERE"/>
    <x v="8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8"/>
    <s v="001"/>
    <x v="12"/>
    <s v="OTROS INCENTIVOS SALARIALES"/>
    <n v="4000000"/>
    <n v="4000000"/>
    <n v="4000000"/>
    <n v="0"/>
    <n v="0"/>
    <n v="0"/>
    <n v="2843523.18"/>
    <n v="2809811.63"/>
    <n v="1156476.82"/>
    <n v="0.71088079500000001"/>
  </r>
  <r>
    <s v="21375107"/>
    <s v="CENTRO CULTURAL E HISTÓRICO JOSÉ FIGUERE"/>
    <x v="8"/>
    <s v="001"/>
    <x v="13"/>
    <s v="CONTRIB. PATRONALES AL DES. Y LA SEGURIDAD SOCIAL"/>
    <n v="9567651"/>
    <n v="9567651"/>
    <n v="9567651"/>
    <n v="0"/>
    <n v="0"/>
    <n v="0"/>
    <n v="7881090"/>
    <n v="7176466"/>
    <n v="1686561"/>
    <n v="0.8237225626227378"/>
  </r>
  <r>
    <s v="21375107"/>
    <s v="CENTRO CULTURAL E HISTÓRICO JOSÉ FIGUERE"/>
    <x v="8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7674264"/>
    <n v="6988183"/>
    <n v="1402738"/>
    <n v="0.84546241148784584"/>
  </r>
  <r>
    <s v="21375107"/>
    <s v="CENTRO CULTURAL E HISTÓRICO JOSÉ FIGUERE"/>
    <x v="8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206826"/>
    <n v="188283"/>
    <n v="283823"/>
    <n v="0.42153555800582493"/>
  </r>
  <r>
    <s v="21375107"/>
    <s v="CENTRO CULTURAL E HISTÓRICO JOSÉ FIGUERE"/>
    <x v="8"/>
    <s v="001"/>
    <x v="16"/>
    <s v="CONTRIB PATRONALES A FOND PENS Y OTROS FOND CAPIT."/>
    <n v="9734472"/>
    <n v="9734472"/>
    <n v="9734472"/>
    <n v="0"/>
    <n v="0"/>
    <n v="0"/>
    <n v="8427789"/>
    <n v="7673470"/>
    <n v="1306683"/>
    <n v="0.86576744994489685"/>
  </r>
  <r>
    <s v="21375107"/>
    <s v="CENTRO CULTURAL E HISTÓRICO JOSÉ FIGUERE"/>
    <x v="8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4498098"/>
    <n v="4096092"/>
    <n v="820535"/>
    <n v="0.84572445588932343"/>
  </r>
  <r>
    <s v="21375107"/>
    <s v="CENTRO CULTURAL E HISTÓRICO JOSÉ FIGUERE"/>
    <x v="8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2688743"/>
    <n v="2447686"/>
    <n v="255150"/>
    <n v="0.91332905102189521"/>
  </r>
  <r>
    <s v="21375107"/>
    <s v="CENTRO CULTURAL E HISTÓRICO JOSÉ FIGUERE"/>
    <x v="8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1240948"/>
    <n v="1129692"/>
    <n v="230998"/>
    <n v="0.84306625378920153"/>
  </r>
  <r>
    <s v="21375107"/>
    <s v="CENTRO CULTURAL E HISTÓRICO JOSÉ FIGUERE"/>
    <x v="8"/>
    <s v="001"/>
    <x v="21"/>
    <s v="SERVICIOS"/>
    <n v="18410000"/>
    <n v="18410000"/>
    <n v="13579333.34"/>
    <n v="0"/>
    <n v="0"/>
    <n v="0"/>
    <n v="10115185.26"/>
    <n v="9884870.6600000001"/>
    <n v="8294814.7400000002"/>
    <n v="0.5494397208039109"/>
  </r>
  <r>
    <s v="21375107"/>
    <s v="CENTRO CULTURAL E HISTÓRICO JOSÉ FIGUERE"/>
    <x v="8"/>
    <s v="001"/>
    <x v="22"/>
    <s v="ALQUILERE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159"/>
    <s v="ALQUILER DE EDIFICIOS, LOCALES Y TERRENO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24"/>
    <s v="SERVICIOS BASICOS"/>
    <n v="2430000"/>
    <n v="3390000"/>
    <n v="2122000"/>
    <n v="0"/>
    <n v="0"/>
    <n v="0"/>
    <n v="2068882.68"/>
    <n v="1981537.68"/>
    <n v="1321117.32"/>
    <n v="0.61028987610619467"/>
  </r>
  <r>
    <s v="21375107"/>
    <s v="CENTRO CULTURAL E HISTÓRICO JOSÉ FIGUERE"/>
    <x v="8"/>
    <s v="001"/>
    <x v="25"/>
    <s v="SERVICIO DE AGUA Y ALCANTARILLADO"/>
    <n v="600000"/>
    <n v="1400000"/>
    <n v="580000"/>
    <n v="0"/>
    <n v="0"/>
    <n v="0"/>
    <n v="580000"/>
    <n v="580000"/>
    <n v="820000"/>
    <n v="0.41428571428571431"/>
  </r>
  <r>
    <s v="21375107"/>
    <s v="CENTRO CULTURAL E HISTÓRICO JOSÉ FIGUERE"/>
    <x v="8"/>
    <s v="001"/>
    <x v="26"/>
    <s v="SERVICIO DE ENERGIA ELECTRICA"/>
    <n v="960000"/>
    <n v="960000"/>
    <n v="720000"/>
    <n v="0"/>
    <n v="0"/>
    <n v="0"/>
    <n v="667520"/>
    <n v="580175"/>
    <n v="292480"/>
    <n v="0.69533333333333336"/>
  </r>
  <r>
    <s v="21375107"/>
    <s v="CENTRO CULTURAL E HISTÓRICO JOSÉ FIGUERE"/>
    <x v="8"/>
    <s v="001"/>
    <x v="27"/>
    <s v="SERVICIO DE TELECOMUNICACIONES"/>
    <n v="540000"/>
    <n v="718000"/>
    <n v="510000"/>
    <n v="0"/>
    <n v="0"/>
    <n v="0"/>
    <n v="510000"/>
    <n v="510000"/>
    <n v="208000"/>
    <n v="0.71030640668523681"/>
  </r>
  <r>
    <s v="21375107"/>
    <s v="CENTRO CULTURAL E HISTÓRICO JOSÉ FIGUERE"/>
    <x v="8"/>
    <s v="001"/>
    <x v="28"/>
    <s v="OTROS SERVICIOS BASICOS"/>
    <n v="330000"/>
    <n v="312000"/>
    <n v="312000"/>
    <n v="0"/>
    <n v="0"/>
    <n v="0"/>
    <n v="311362.68"/>
    <n v="311362.68"/>
    <n v="637.32000000000005"/>
    <n v="0.99795730769230762"/>
  </r>
  <r>
    <s v="21375107"/>
    <s v="CENTRO CULTURAL E HISTÓRICO JOSÉ FIGUERE"/>
    <x v="8"/>
    <s v="001"/>
    <x v="29"/>
    <s v="SERVICIOS COMERCIALES Y FINANCIEROS"/>
    <n v="1800000"/>
    <n v="1660000"/>
    <n v="1325000"/>
    <n v="0"/>
    <n v="0"/>
    <n v="0"/>
    <n v="1037963.53"/>
    <n v="1037963.53"/>
    <n v="622036.47"/>
    <n v="0.62527923493975901"/>
  </r>
  <r>
    <s v="21375107"/>
    <s v="CENTRO CULTURAL E HISTÓRICO JOSÉ FIGUERE"/>
    <x v="8"/>
    <s v="001"/>
    <x v="30"/>
    <s v="INFORMACION"/>
    <n v="100000"/>
    <n v="100000"/>
    <n v="75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8"/>
    <s v="001"/>
    <x v="32"/>
    <s v="IMPRESION, ENCUADERNACION Y OTROS"/>
    <n v="100000"/>
    <n v="0"/>
    <n v="0"/>
    <n v="0"/>
    <n v="0"/>
    <n v="0"/>
    <n v="0"/>
    <n v="0"/>
    <n v="0"/>
    <n v="0"/>
  </r>
  <r>
    <s v="21375107"/>
    <s v="CENTRO CULTURAL E HISTÓRICO JOSÉ FIGUERE"/>
    <x v="8"/>
    <s v="001"/>
    <x v="33"/>
    <s v="COMIS. Y GASTOS POR SERV. FINANCIEROS Y COMERCIAL."/>
    <n v="1500000"/>
    <n v="1500000"/>
    <n v="1190000"/>
    <n v="0"/>
    <n v="0"/>
    <n v="0"/>
    <n v="956034.01"/>
    <n v="956034.01"/>
    <n v="543965.99"/>
    <n v="0.6373560066666667"/>
  </r>
  <r>
    <s v="21375107"/>
    <s v="CENTRO CULTURAL E HISTÓRICO JOSÉ FIGUERE"/>
    <x v="8"/>
    <s v="001"/>
    <x v="34"/>
    <s v="SERVICIOS DE TECNOLOGIAS DE INFORMACION"/>
    <n v="100000"/>
    <n v="60000"/>
    <n v="60000"/>
    <n v="0"/>
    <n v="0"/>
    <n v="0"/>
    <n v="57657.120000000003"/>
    <n v="57657.120000000003"/>
    <n v="2342.88"/>
    <n v="0.96095200000000003"/>
  </r>
  <r>
    <s v="21375107"/>
    <s v="CENTRO CULTURAL E HISTÓRICO JOSÉ FIGUERE"/>
    <x v="8"/>
    <s v="001"/>
    <x v="35"/>
    <s v="SERVICIOS DE GESTION Y APOYO"/>
    <n v="7500000"/>
    <n v="6700000"/>
    <n v="4530666.66"/>
    <n v="0"/>
    <n v="0"/>
    <n v="0"/>
    <n v="2792369.17"/>
    <n v="2770169.17"/>
    <n v="3907630.83"/>
    <n v="0.41677151791044775"/>
  </r>
  <r>
    <s v="21375107"/>
    <s v="CENTRO CULTURAL E HISTÓRICO JOSÉ FIGUERE"/>
    <x v="8"/>
    <s v="001"/>
    <x v="38"/>
    <s v="SERVICIOS GENERALES"/>
    <n v="7000000"/>
    <n v="6200000"/>
    <n v="4130666.66"/>
    <n v="0"/>
    <n v="0"/>
    <n v="0"/>
    <n v="2392369.17"/>
    <n v="2392369.17"/>
    <n v="3807630.83"/>
    <n v="0.38586599516129033"/>
  </r>
  <r>
    <s v="21375107"/>
    <s v="CENTRO CULTURAL E HISTÓRICO JOSÉ FIGUERE"/>
    <x v="8"/>
    <s v="001"/>
    <x v="39"/>
    <s v="OTROS SERVICIOS DE GESTION Y APOYO"/>
    <n v="500000"/>
    <n v="500000"/>
    <n v="400000"/>
    <n v="0"/>
    <n v="0"/>
    <n v="0"/>
    <n v="400000"/>
    <n v="377800"/>
    <n v="100000"/>
    <n v="0.8"/>
  </r>
  <r>
    <s v="21375107"/>
    <s v="CENTRO CULTURAL E HISTÓRICO JOSÉ FIGUERE"/>
    <x v="8"/>
    <s v="001"/>
    <x v="40"/>
    <s v="GASTOS DE VIAJE Y DE TRANSPORTE"/>
    <n v="500000"/>
    <n v="500000"/>
    <n v="390000"/>
    <n v="0"/>
    <n v="0"/>
    <n v="0"/>
    <n v="360460"/>
    <n v="354860"/>
    <n v="139540"/>
    <n v="0.72092000000000001"/>
  </r>
  <r>
    <s v="21375107"/>
    <s v="CENTRO CULTURAL E HISTÓRICO JOSÉ FIGUERE"/>
    <x v="8"/>
    <s v="001"/>
    <x v="41"/>
    <s v="TRANSPORTE DENTRO DEL PAIS"/>
    <n v="100000"/>
    <n v="100000"/>
    <n v="75000"/>
    <n v="0"/>
    <n v="0"/>
    <n v="0"/>
    <n v="45460"/>
    <n v="45460"/>
    <n v="54540"/>
    <n v="0.4546"/>
  </r>
  <r>
    <s v="21375107"/>
    <s v="CENTRO CULTURAL E HISTÓRICO JOSÉ FIGUERE"/>
    <x v="8"/>
    <s v="001"/>
    <x v="42"/>
    <s v="VIATICOS DENTRO DEL PAIS"/>
    <n v="400000"/>
    <n v="400000"/>
    <n v="315000"/>
    <n v="0"/>
    <n v="0"/>
    <n v="0"/>
    <n v="315000"/>
    <n v="309400"/>
    <n v="85000"/>
    <n v="0.78749999999999998"/>
  </r>
  <r>
    <s v="21375107"/>
    <s v="CENTRO CULTURAL E HISTÓRICO JOSÉ FIGUERE"/>
    <x v="8"/>
    <s v="001"/>
    <x v="45"/>
    <s v="SEGUROS, REASEGUROS Y OTRAS OBLIGACIONES"/>
    <n v="2700000"/>
    <n v="2700000"/>
    <n v="2655947.34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46"/>
    <s v="SEGUROS"/>
    <n v="2700000"/>
    <n v="2700000"/>
    <n v="2655947.34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51"/>
    <s v="MANTENIMIENTO Y REPARACION"/>
    <n v="3060000"/>
    <n v="3190000"/>
    <n v="2320719.34"/>
    <n v="0"/>
    <n v="0"/>
    <n v="0"/>
    <n v="1202555"/>
    <n v="1087385.3999999999"/>
    <n v="1987445"/>
    <n v="0.37697648902821318"/>
  </r>
  <r>
    <s v="21375107"/>
    <s v="CENTRO CULTURAL E HISTÓRICO JOSÉ FIGUERE"/>
    <x v="8"/>
    <s v="001"/>
    <x v="52"/>
    <s v="MANTENIMIENTO DE EDIFICIOS, LOCALES Y TERRENOS"/>
    <n v="500000"/>
    <n v="725000"/>
    <n v="582500"/>
    <n v="0"/>
    <n v="0"/>
    <n v="0"/>
    <n v="580820"/>
    <n v="580820"/>
    <n v="144180"/>
    <n v="0.80113103448275857"/>
  </r>
  <r>
    <s v="21375107"/>
    <s v="CENTRO CULTURAL E HISTÓRICO JOSÉ FIGUERE"/>
    <x v="8"/>
    <s v="001"/>
    <x v="54"/>
    <s v="MANT. Y REPARACION DE EQUIPO DE TRANSPORTE"/>
    <n v="500000"/>
    <n v="500000"/>
    <n v="375000"/>
    <n v="0"/>
    <n v="0"/>
    <n v="0"/>
    <n v="35685.72"/>
    <n v="35685.72"/>
    <n v="464314.28"/>
    <n v="7.1371440000000008E-2"/>
  </r>
  <r>
    <s v="21375107"/>
    <s v="CENTRO CULTURAL E HISTÓRICO JOSÉ FIGUERE"/>
    <x v="8"/>
    <s v="001"/>
    <x v="119"/>
    <s v="MANT. Y REPARACION DE EQUIPO DE COMUNICAC."/>
    <n v="200000"/>
    <n v="200000"/>
    <n v="150000"/>
    <n v="0"/>
    <n v="0"/>
    <n v="0"/>
    <n v="0"/>
    <n v="0"/>
    <n v="200000"/>
    <n v="0"/>
  </r>
  <r>
    <s v="21375107"/>
    <s v="CENTRO CULTURAL E HISTÓRICO JOSÉ FIGUERE"/>
    <x v="8"/>
    <s v="001"/>
    <x v="55"/>
    <s v="MANT. Y REPARACION DE EQUIPO Y MOBILIARIO DE OFIC."/>
    <n v="1000000"/>
    <n v="775000"/>
    <n v="503219.34"/>
    <n v="0"/>
    <n v="0"/>
    <n v="0"/>
    <n v="341549.28"/>
    <n v="226379.68"/>
    <n v="433450.72"/>
    <n v="0.44070874838709678"/>
  </r>
  <r>
    <s v="21375107"/>
    <s v="CENTRO CULTURAL E HISTÓRICO JOSÉ FIGUERE"/>
    <x v="8"/>
    <s v="001"/>
    <x v="56"/>
    <s v="MANT. Y REP. DE EQUIPO DE COMPUTO Y SIST. DE INF."/>
    <n v="360000"/>
    <n v="490000"/>
    <n v="335000"/>
    <n v="0"/>
    <n v="0"/>
    <n v="0"/>
    <n v="244500"/>
    <n v="244500"/>
    <n v="245500"/>
    <n v="0.49897959183673468"/>
  </r>
  <r>
    <s v="21375107"/>
    <s v="CENTRO CULTURAL E HISTÓRICO JOSÉ FIGUERE"/>
    <x v="8"/>
    <s v="001"/>
    <x v="57"/>
    <s v="MANTENIMIENTO Y REPARACION DE OTROS EQUIPOS"/>
    <n v="500000"/>
    <n v="500000"/>
    <n v="375000"/>
    <n v="0"/>
    <n v="0"/>
    <n v="0"/>
    <n v="0"/>
    <n v="0"/>
    <n v="500000"/>
    <n v="0"/>
  </r>
  <r>
    <s v="21375107"/>
    <s v="CENTRO CULTURAL E HISTÓRICO JOSÉ FIGUERE"/>
    <x v="8"/>
    <s v="001"/>
    <x v="58"/>
    <s v="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8"/>
    <s v="001"/>
    <x v="59"/>
    <s v="OTROS 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8"/>
    <s v="001"/>
    <x v="62"/>
    <s v="MATERIALES Y SUMINISTROS"/>
    <n v="2316147"/>
    <n v="2316147"/>
    <n v="1737110.25"/>
    <n v="0"/>
    <n v="0"/>
    <n v="0"/>
    <n v="1338253.6399999999"/>
    <n v="1143272.1399999999"/>
    <n v="977893.36"/>
    <n v="0.57779305026839833"/>
  </r>
  <r>
    <s v="21375107"/>
    <s v="CENTRO CULTURAL E HISTÓRICO JOSÉ FIGUERE"/>
    <x v="8"/>
    <s v="001"/>
    <x v="63"/>
    <s v="PRODUCTOS QUIMICOS Y CONEXOS"/>
    <n v="1000000"/>
    <n v="1000000"/>
    <n v="745000"/>
    <n v="0"/>
    <n v="0"/>
    <n v="0"/>
    <n v="740463.5"/>
    <n v="695482"/>
    <n v="259536.5"/>
    <n v="0.74046350000000005"/>
  </r>
  <r>
    <s v="21375107"/>
    <s v="CENTRO CULTURAL E HISTÓRICO JOSÉ FIGUERE"/>
    <x v="8"/>
    <s v="001"/>
    <x v="64"/>
    <s v="COMBUSTIBLES Y LUBRICANTES"/>
    <n v="900000"/>
    <n v="900000"/>
    <n v="645000"/>
    <n v="0"/>
    <n v="0"/>
    <n v="0"/>
    <n v="640463.5"/>
    <n v="595482"/>
    <n v="259536.5"/>
    <n v="0.71162611111111107"/>
  </r>
  <r>
    <s v="21375107"/>
    <s v="CENTRO CULTURAL E HISTÓRICO JOSÉ FIGUERE"/>
    <x v="8"/>
    <s v="001"/>
    <x v="65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8"/>
    <s v="001"/>
    <x v="66"/>
    <s v="ALIMENTOS Y PRODUCTOS AGROPECUARIOS"/>
    <n v="300000"/>
    <n v="300000"/>
    <n v="180000"/>
    <n v="0"/>
    <n v="0"/>
    <n v="0"/>
    <n v="0"/>
    <n v="0"/>
    <n v="300000"/>
    <n v="0"/>
  </r>
  <r>
    <s v="21375107"/>
    <s v="CENTRO CULTURAL E HISTÓRICO JOSÉ FIGUERE"/>
    <x v="8"/>
    <s v="001"/>
    <x v="68"/>
    <s v="ALIMENTOS Y BEBIDAS"/>
    <n v="300000"/>
    <n v="300000"/>
    <n v="180000"/>
    <n v="0"/>
    <n v="0"/>
    <n v="0"/>
    <n v="0"/>
    <n v="0"/>
    <n v="300000"/>
    <n v="0"/>
  </r>
  <r>
    <s v="21375107"/>
    <s v="CENTRO CULTURAL E HISTÓRICO JOSÉ FIGUERE"/>
    <x v="8"/>
    <s v="001"/>
    <x v="69"/>
    <s v="MATERIALES Y PROD DE USO EN LA CONSTRUC Y MANT."/>
    <n v="200000"/>
    <n v="200000"/>
    <n v="18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70"/>
    <s v="MAT. Y PROD. ELECTRICOS, TELEFONICOS Y DE COMPUTO"/>
    <n v="200000"/>
    <n v="200000"/>
    <n v="18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71"/>
    <s v="HERRAMIENTAS, REPUESTOS Y ACCESORIOS"/>
    <n v="216147"/>
    <n v="216147"/>
    <n v="162110.25"/>
    <n v="0"/>
    <n v="0"/>
    <n v="0"/>
    <n v="24065.02"/>
    <n v="24065.02"/>
    <n v="192081.98"/>
    <n v="0.1113363590519415"/>
  </r>
  <r>
    <s v="21375107"/>
    <s v="CENTRO CULTURAL E HISTÓRICO JOSÉ FIGUERE"/>
    <x v="8"/>
    <s v="001"/>
    <x v="72"/>
    <s v="HERRAMIENTAS E INSTRUMENTOS"/>
    <n v="100000"/>
    <n v="100000"/>
    <n v="75000"/>
    <n v="0"/>
    <n v="0"/>
    <n v="0"/>
    <n v="0"/>
    <n v="0"/>
    <n v="100000"/>
    <n v="0"/>
  </r>
  <r>
    <s v="21375107"/>
    <s v="CENTRO CULTURAL E HISTÓRICO JOSÉ FIGUERE"/>
    <x v="8"/>
    <s v="001"/>
    <x v="73"/>
    <s v="REPUESTOS Y ACCESORIOS"/>
    <n v="116147"/>
    <n v="116147"/>
    <n v="87110.25"/>
    <n v="0"/>
    <n v="0"/>
    <n v="0"/>
    <n v="24065.02"/>
    <n v="24065.02"/>
    <n v="92081.98"/>
    <n v="0.20719450351709473"/>
  </r>
  <r>
    <s v="21375107"/>
    <s v="CENTRO CULTURAL E HISTÓRICO JOSÉ FIGUERE"/>
    <x v="8"/>
    <s v="001"/>
    <x v="74"/>
    <s v="UTILES, MATERIALES Y SUMINISTROS DIVERSOS"/>
    <n v="600000"/>
    <n v="600000"/>
    <n v="470000"/>
    <n v="0"/>
    <n v="0"/>
    <n v="0"/>
    <n v="412855.45"/>
    <n v="262855.45"/>
    <n v="187144.55"/>
    <n v="0.68809241666666665"/>
  </r>
  <r>
    <s v="21375107"/>
    <s v="CENTRO CULTURAL E HISTÓRICO JOSÉ FIGUERE"/>
    <x v="8"/>
    <s v="001"/>
    <x v="75"/>
    <s v="UTILES Y MATERIALES DE OFICINA Y COMPUTO"/>
    <n v="200000"/>
    <n v="200000"/>
    <n v="170000"/>
    <n v="0"/>
    <n v="0"/>
    <n v="0"/>
    <n v="139255.1"/>
    <n v="139255.1"/>
    <n v="60744.9"/>
    <n v="0.69627550000000005"/>
  </r>
  <r>
    <s v="21375107"/>
    <s v="CENTRO CULTURAL E HISTÓRICO JOSÉ FIGUERE"/>
    <x v="8"/>
    <s v="001"/>
    <x v="76"/>
    <s v="PRODUCTOS DE PAPEL, CARTON E IMPRESOS"/>
    <n v="200000"/>
    <n v="200000"/>
    <n v="150000"/>
    <n v="0"/>
    <n v="0"/>
    <n v="0"/>
    <n v="123600.35"/>
    <n v="123600.35"/>
    <n v="76399.649999999994"/>
    <n v="0.61800175000000002"/>
  </r>
  <r>
    <s v="21375107"/>
    <s v="CENTRO CULTURAL E HISTÓRICO JOSÉ FIGUERE"/>
    <x v="8"/>
    <s v="001"/>
    <x v="77"/>
    <s v="UTILES Y MATERIALES DE LIMPIEZA"/>
    <n v="200000"/>
    <n v="200000"/>
    <n v="150000"/>
    <n v="0"/>
    <n v="0"/>
    <n v="0"/>
    <n v="150000"/>
    <n v="0"/>
    <n v="50000"/>
    <n v="0.75"/>
  </r>
  <r>
    <s v="21375107"/>
    <s v="CENTRO CULTURAL E HISTÓRICO JOSÉ FIGUERE"/>
    <x v="8"/>
    <s v="001"/>
    <x v="80"/>
    <s v="TRANSFERENCIAS CORRIENTES"/>
    <n v="3585961"/>
    <n v="3585961"/>
    <n v="3210961"/>
    <n v="0"/>
    <n v="0"/>
    <n v="0"/>
    <n v="1657157.28"/>
    <n v="1657157.28"/>
    <n v="1928803.72"/>
    <n v="0.46212362041862698"/>
  </r>
  <r>
    <s v="21375107"/>
    <s v="CENTRO CULTURAL E HISTÓRICO JOSÉ FIGUERE"/>
    <x v="8"/>
    <s v="001"/>
    <x v="81"/>
    <s v="TRANSFERENCIAS CORRIENTES AL SECTOR PUBLICO"/>
    <n v="1785961"/>
    <n v="1785961"/>
    <n v="1785961"/>
    <n v="0"/>
    <n v="0"/>
    <n v="0"/>
    <n v="1349984.13"/>
    <n v="1349984.13"/>
    <n v="435976.87"/>
    <n v="0.75588667949636068"/>
  </r>
  <r>
    <s v="21375107"/>
    <s v="CENTRO CULTURAL E HISTÓRICO JOSÉ FIGUERE"/>
    <x v="8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1164546.75"/>
    <n v="1164546.75"/>
    <n v="376090.25"/>
    <n v="0.7558865261576867"/>
  </r>
  <r>
    <s v="21375107"/>
    <s v="CENTRO CULTURAL E HISTÓRICO JOSÉ FIGUERE"/>
    <x v="8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185437.38"/>
    <n v="185437.38"/>
    <n v="59886.62"/>
    <n v="0.755887642464659"/>
  </r>
  <r>
    <s v="21375107"/>
    <s v="CENTRO CULTURAL E HISTÓRICO JOSÉ FIGUERE"/>
    <x v="8"/>
    <s v="001"/>
    <x v="85"/>
    <s v="TRANSFERENCIAS CORRIENTES A PERSONAS"/>
    <n v="1500000"/>
    <n v="1500000"/>
    <n v="1125000"/>
    <n v="0"/>
    <n v="0"/>
    <n v="0"/>
    <n v="220000"/>
    <n v="220000"/>
    <n v="1280000"/>
    <n v="0.14666666666666667"/>
  </r>
  <r>
    <s v="21375107"/>
    <s v="CENTRO CULTURAL E HISTÓRICO JOSÉ FIGUERE"/>
    <x v="8"/>
    <s v="001"/>
    <x v="87"/>
    <s v="OTRAS TRANSFERENCIAS A PERSONAS"/>
    <n v="1500000"/>
    <n v="1500000"/>
    <n v="1125000"/>
    <n v="0"/>
    <n v="0"/>
    <n v="0"/>
    <n v="220000"/>
    <n v="220000"/>
    <n v="1280000"/>
    <n v="0.14666666666666667"/>
  </r>
  <r>
    <s v="21375107"/>
    <s v="CENTRO CULTURAL E HISTÓRICO JOSÉ FIGUERE"/>
    <x v="8"/>
    <s v="001"/>
    <x v="88"/>
    <s v="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8"/>
    <s v="001"/>
    <x v="90"/>
    <s v="OTRAS 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8"/>
    <s v="280"/>
    <x v="100"/>
    <s v="BIENES DURADER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0"/>
    <s v="BIENES DURADEROS DIVERS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1"/>
    <s v="BIENES INTANGIBLES"/>
    <n v="2000000"/>
    <n v="2000000"/>
    <n v="2000000"/>
    <n v="0"/>
    <n v="0"/>
    <n v="0"/>
    <n v="1497028.52"/>
    <n v="1497028.52"/>
    <n v="502971.48"/>
    <n v="0.74851425999999999"/>
  </r>
  <r>
    <s v="21375108"/>
    <s v="CASA DE LA CULTURA DE PUNTARENAS"/>
    <x v="9"/>
    <s v="001"/>
    <x v="0"/>
    <s v=""/>
    <n v="154477753"/>
    <n v="154477753"/>
    <n v="133224352.58"/>
    <n v="0"/>
    <n v="0"/>
    <n v="0"/>
    <n v="72680548.340000004"/>
    <n v="71498214.200000003"/>
    <n v="81797204.659999996"/>
    <n v="0.47049200890435017"/>
  </r>
  <r>
    <s v="21375108"/>
    <s v="CASA DE LA CULTURA DE PUNTARENAS"/>
    <x v="9"/>
    <s v="001"/>
    <x v="1"/>
    <s v="REMUNERACIONES"/>
    <n v="67529639"/>
    <n v="67529639"/>
    <n v="62583515"/>
    <n v="0"/>
    <n v="0"/>
    <n v="0"/>
    <n v="40024414.189999998"/>
    <n v="38904061.049999997"/>
    <n v="27505224.809999999"/>
    <n v="0.59269403454089242"/>
  </r>
  <r>
    <s v="21375108"/>
    <s v="CASA DE LA CULTURA DE PUNTARENAS"/>
    <x v="9"/>
    <s v="001"/>
    <x v="2"/>
    <s v="REMUNERACIONES BASICAS"/>
    <n v="39569200"/>
    <n v="39236350"/>
    <n v="35945650"/>
    <n v="0"/>
    <n v="0"/>
    <n v="0"/>
    <n v="25220084.219999999"/>
    <n v="24871046.260000002"/>
    <n v="14016265.779999999"/>
    <n v="0.64277345420764165"/>
  </r>
  <r>
    <s v="21375108"/>
    <s v="CASA DE LA CULTURA DE PUNTARENAS"/>
    <x v="9"/>
    <s v="001"/>
    <x v="3"/>
    <s v="SUELDOS PARA CARGOS FIJOS"/>
    <n v="39569200"/>
    <n v="39236350"/>
    <n v="35945650"/>
    <n v="0"/>
    <n v="0"/>
    <n v="0"/>
    <n v="25220084.219999999"/>
    <n v="24871046.260000002"/>
    <n v="14016265.779999999"/>
    <n v="0.64277345420764165"/>
  </r>
  <r>
    <s v="21375108"/>
    <s v="CASA DE LA CULTURA DE PUNTARENAS"/>
    <x v="9"/>
    <s v="001"/>
    <x v="5"/>
    <s v="REMUNERACIONES EVENTUALES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6"/>
    <s v="TIEMPO EXTRAORDINARIO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7"/>
    <s v="INCENTIVOS SALARIALES"/>
    <n v="13984948"/>
    <n v="14167798"/>
    <n v="12903424"/>
    <n v="0"/>
    <n v="0"/>
    <n v="0"/>
    <n v="7574864.7400000002"/>
    <n v="7529896.5599999996"/>
    <n v="6592933.2599999998"/>
    <n v="0.53465363777772668"/>
  </r>
  <r>
    <s v="21375108"/>
    <s v="CASA DE LA CULTURA DE PUNTARENAS"/>
    <x v="9"/>
    <s v="001"/>
    <x v="8"/>
    <s v="RETRIBUCION POR AÑOS SERVIDOS"/>
    <n v="4900000"/>
    <n v="4900000"/>
    <n v="4900000"/>
    <n v="0"/>
    <n v="0"/>
    <n v="0"/>
    <n v="3970560"/>
    <n v="3925591.82"/>
    <n v="929440"/>
    <n v="0.81031836734693874"/>
  </r>
  <r>
    <s v="21375108"/>
    <s v="CASA DE LA CULTURA DE PUNTARENAS"/>
    <x v="9"/>
    <s v="001"/>
    <x v="9"/>
    <s v="RESTRICCION AL EJERCICIO LIBERAL DE LA PROFESION"/>
    <n v="1876200"/>
    <n v="1876200"/>
    <n v="781750"/>
    <n v="0"/>
    <n v="0"/>
    <n v="0"/>
    <n v="781750"/>
    <n v="781750"/>
    <n v="1094450"/>
    <n v="0.41666666666666669"/>
  </r>
  <r>
    <s v="21375108"/>
    <s v="CASA DE LA CULTURA DE PUNTARENAS"/>
    <x v="9"/>
    <s v="001"/>
    <x v="10"/>
    <s v="DECIMOTERCER MES"/>
    <n v="4231526"/>
    <n v="4231526"/>
    <n v="4061602"/>
    <n v="0"/>
    <n v="0"/>
    <n v="0"/>
    <n v="0"/>
    <n v="0"/>
    <n v="4231526"/>
    <n v="0"/>
  </r>
  <r>
    <s v="21375108"/>
    <s v="CASA DE LA CULTURA DE PUNTARENAS"/>
    <x v="9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9"/>
    <s v="001"/>
    <x v="13"/>
    <s v="CONTRIB. PATRONALES AL DES. Y LA SEGURIDAD SOCIAL"/>
    <n v="4994206"/>
    <n v="5144206"/>
    <n v="4955515"/>
    <n v="0"/>
    <n v="0"/>
    <n v="0"/>
    <n v="2842041.66"/>
    <n v="2482007.66"/>
    <n v="2302164.34"/>
    <n v="0.55247430993237834"/>
  </r>
  <r>
    <s v="21375108"/>
    <s v="CASA DE LA CULTURA DE PUNTARENAS"/>
    <x v="9"/>
    <s v="001"/>
    <x v="197"/>
    <s v="CCSS CONTRIBUCION PATRONAL SEGURO SALUD (CONTRIBUCION PATRONAL SEGURO DE SALUD, SEGUN LEY NO. 17 DEL 22 DE OCTUBRE DE 1943, LEY"/>
    <n v="4738093"/>
    <n v="4738093"/>
    <n v="4549402"/>
    <n v="0"/>
    <n v="0"/>
    <n v="0"/>
    <n v="2567465.66"/>
    <n v="2225894.66"/>
    <n v="2170627.34"/>
    <n v="0.54187743043456515"/>
  </r>
  <r>
    <s v="21375108"/>
    <s v="CASA DE LA CULTURA DE PUNTARENAS"/>
    <x v="9"/>
    <s v="001"/>
    <x v="198"/>
    <s v="BANCO POPULAR Y DE DESARROLLO COMUNAL. (BPDC) (SEGUN LEY NO. 4351 DEL 11 DE JULIO DE 1969, LEY ORGANICA DEL B.P.D.C.)."/>
    <n v="256113"/>
    <n v="406113"/>
    <n v="406113"/>
    <n v="0"/>
    <n v="0"/>
    <n v="0"/>
    <n v="274576"/>
    <n v="256113"/>
    <n v="131537"/>
    <n v="0.67610738883020238"/>
  </r>
  <r>
    <s v="21375108"/>
    <s v="CASA DE LA CULTURA DE PUNTARENAS"/>
    <x v="9"/>
    <s v="001"/>
    <x v="16"/>
    <s v="CONTRIB PATRONALES A FOND PENS Y OTROS FOND CAPIT."/>
    <n v="7081285"/>
    <n v="7081285"/>
    <n v="6878926"/>
    <n v="0"/>
    <n v="0"/>
    <n v="0"/>
    <n v="3951998.18"/>
    <n v="3585685.18"/>
    <n v="3129286.82"/>
    <n v="0.55809054147658232"/>
  </r>
  <r>
    <s v="21375108"/>
    <s v="CASA DE LA CULTURA DE PUNTARENAS"/>
    <x v="9"/>
    <s v="001"/>
    <x v="199"/>
    <s v="CCSS CONTRIBUCION PATRONAL SEGURO PENSIONES (CONTRIBUCION PATRONAL SEGURO DE PENSIONES, SEGUN LEY NO. 17 DEL 22 DE OCTUBRE DE 1943, LEY"/>
    <n v="2776266"/>
    <n v="2776266"/>
    <n v="2665703"/>
    <n v="0"/>
    <n v="0"/>
    <n v="0"/>
    <n v="1454455.8"/>
    <n v="1254313.8"/>
    <n v="1321810.2"/>
    <n v="0.52388920946335837"/>
  </r>
  <r>
    <s v="21375108"/>
    <s v="CASA DE LA CULTURA DE PUNTARENAS"/>
    <x v="9"/>
    <s v="001"/>
    <x v="200"/>
    <s v="CCSS APORTE PATRONAL REGIMEN PENSIONES (APORTE PATRONAL AL REGIMEN DE PENSIONES, SEGUN LEY DE PROTECCION AL TRABAJADOR NO. 7983 DEL 16"/>
    <n v="1536679"/>
    <n v="1536679"/>
    <n v="1475482"/>
    <n v="0"/>
    <n v="0"/>
    <n v="0"/>
    <n v="910907.8"/>
    <n v="800127.8"/>
    <n v="625771.19999999995"/>
    <n v="0.5927768909446931"/>
  </r>
  <r>
    <s v="21375108"/>
    <s v="CASA DE LA CULTURA DE PUNTARENAS"/>
    <x v="9"/>
    <s v="001"/>
    <x v="201"/>
    <s v="CCSS APORTE PATRONAL FONDO CAPITALIZACION LABORAL (APORTE PATRONAL AL FONDO DE CAPITALIZACION LABORAL, SEGUN LEY DE PROTECCION AL TRABAJADOR"/>
    <n v="768340"/>
    <n v="768340"/>
    <n v="737741"/>
    <n v="0"/>
    <n v="0"/>
    <n v="0"/>
    <n v="573997.80000000005"/>
    <n v="518606.8"/>
    <n v="194342.2"/>
    <n v="0.74706223807168703"/>
  </r>
  <r>
    <s v="21375108"/>
    <s v="CASA DE LA CULTURA DE PUNTARENAS"/>
    <x v="9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1012636.78"/>
    <n v="1012636.78"/>
    <n v="987363.22"/>
    <n v="0.50631839000000001"/>
  </r>
  <r>
    <s v="21375108"/>
    <s v="CASA DE LA CULTURA DE PUNTARENAS"/>
    <x v="9"/>
    <s v="001"/>
    <x v="21"/>
    <s v="SERVICIOS"/>
    <n v="65863287"/>
    <n v="65863287"/>
    <n v="50720710.579999998"/>
    <n v="0"/>
    <n v="0"/>
    <n v="0"/>
    <n v="31811364.719999999"/>
    <n v="31749383.719999999"/>
    <n v="34051922.280000001"/>
    <n v="0.48299084617504739"/>
  </r>
  <r>
    <s v="21375108"/>
    <s v="CASA DE LA CULTURA DE PUNTARENAS"/>
    <x v="9"/>
    <s v="001"/>
    <x v="24"/>
    <s v="SERVICIOS BASICOS"/>
    <n v="4053000"/>
    <n v="4053000"/>
    <n v="3010375"/>
    <n v="0"/>
    <n v="0"/>
    <n v="0"/>
    <n v="2676898.66"/>
    <n v="2676898.66"/>
    <n v="1376101.34"/>
    <n v="0.66047339254872939"/>
  </r>
  <r>
    <s v="21375108"/>
    <s v="CASA DE LA CULTURA DE PUNTARENAS"/>
    <x v="9"/>
    <s v="001"/>
    <x v="25"/>
    <s v="SERVICIO DE AGUA Y ALCANTARILLADO"/>
    <n v="1207500"/>
    <n v="1207500"/>
    <n v="905625"/>
    <n v="0"/>
    <n v="0"/>
    <n v="0"/>
    <n v="905625"/>
    <n v="905625"/>
    <n v="301875"/>
    <n v="0.75"/>
  </r>
  <r>
    <s v="21375108"/>
    <s v="CASA DE LA CULTURA DE PUNTARENAS"/>
    <x v="9"/>
    <s v="001"/>
    <x v="26"/>
    <s v="SERVICIO DE ENERGIA ELECTRICA"/>
    <n v="2163000"/>
    <n v="2163000"/>
    <n v="1622250"/>
    <n v="0"/>
    <n v="0"/>
    <n v="0"/>
    <n v="1451760"/>
    <n v="1451760"/>
    <n v="711240"/>
    <n v="0.67117891816920938"/>
  </r>
  <r>
    <s v="21375108"/>
    <s v="CASA DE LA CULTURA DE PUNTARENAS"/>
    <x v="9"/>
    <s v="001"/>
    <x v="27"/>
    <s v="SERVICIO DE TELECOMUNICACIONES"/>
    <n v="682500"/>
    <n v="682500"/>
    <n v="482500"/>
    <n v="0"/>
    <n v="0"/>
    <n v="0"/>
    <n v="319513.65999999997"/>
    <n v="319513.65999999997"/>
    <n v="362986.34"/>
    <n v="0.46815188278388276"/>
  </r>
  <r>
    <s v="21375108"/>
    <s v="CASA DE LA CULTURA DE PUNTARENAS"/>
    <x v="9"/>
    <s v="001"/>
    <x v="29"/>
    <s v="SERVICIOS COMERCIALES Y FINANCIEROS"/>
    <n v="1230000"/>
    <n v="430000"/>
    <n v="397500"/>
    <n v="0"/>
    <n v="0"/>
    <n v="0"/>
    <n v="230623.54"/>
    <n v="230623.54"/>
    <n v="199376.46"/>
    <n v="0.53633381395348834"/>
  </r>
  <r>
    <s v="21375108"/>
    <s v="CASA DE LA CULTURA DE PUNTARENAS"/>
    <x v="9"/>
    <s v="001"/>
    <x v="30"/>
    <s v="INFORMACION"/>
    <n v="70000"/>
    <n v="70000"/>
    <n v="52500"/>
    <n v="0"/>
    <n v="0"/>
    <n v="0"/>
    <n v="0"/>
    <n v="0"/>
    <n v="70000"/>
    <n v="0"/>
  </r>
  <r>
    <s v="21375108"/>
    <s v="CASA DE LA CULTURA DE PUNTARENAS"/>
    <x v="9"/>
    <s v="001"/>
    <x v="32"/>
    <s v="IMPRESION, ENCUADERNACION Y OTROS"/>
    <n v="800000"/>
    <n v="0"/>
    <n v="0"/>
    <n v="0"/>
    <n v="0"/>
    <n v="0"/>
    <n v="0"/>
    <n v="0"/>
    <n v="0"/>
    <n v="0"/>
  </r>
  <r>
    <s v="21375108"/>
    <s v="CASA DE LA CULTURA DE PUNTARENAS"/>
    <x v="9"/>
    <s v="001"/>
    <x v="33"/>
    <s v="COMIS. Y GASTOS POR SERV. FINANCIEROS Y COMERCIAL."/>
    <n v="300000"/>
    <n v="300000"/>
    <n v="300000"/>
    <n v="0"/>
    <n v="0"/>
    <n v="0"/>
    <n v="230623.54"/>
    <n v="230623.54"/>
    <n v="69376.460000000006"/>
    <n v="0.76874513333333339"/>
  </r>
  <r>
    <s v="21375108"/>
    <s v="CASA DE LA CULTURA DE PUNTARENAS"/>
    <x v="9"/>
    <s v="001"/>
    <x v="34"/>
    <s v="SERVICIOS DE TECNOLOGIAS DE INFORMACION"/>
    <n v="60000"/>
    <n v="60000"/>
    <n v="45000"/>
    <n v="0"/>
    <n v="0"/>
    <n v="0"/>
    <n v="0"/>
    <n v="0"/>
    <n v="60000"/>
    <n v="0"/>
  </r>
  <r>
    <s v="21375108"/>
    <s v="CASA DE LA CULTURA DE PUNTARENAS"/>
    <x v="9"/>
    <s v="001"/>
    <x v="35"/>
    <s v="SERVICIOS DE GESTION Y APOYO"/>
    <n v="54560000"/>
    <n v="60560000"/>
    <n v="46525048.579999998"/>
    <n v="0"/>
    <n v="0"/>
    <n v="0"/>
    <n v="28342164.52"/>
    <n v="28280183.52"/>
    <n v="32217835.48"/>
    <n v="0.46800139564068693"/>
  </r>
  <r>
    <s v="21375108"/>
    <s v="CASA DE LA CULTURA DE PUNTARENAS"/>
    <x v="9"/>
    <s v="001"/>
    <x v="38"/>
    <s v="SERVICIOS GENERALES"/>
    <n v="40350000"/>
    <n v="46350000"/>
    <n v="35867548.579999998"/>
    <n v="0"/>
    <n v="0"/>
    <n v="0"/>
    <n v="28342164.52"/>
    <n v="28280183.52"/>
    <n v="18007835.48"/>
    <n v="0.61148143516720599"/>
  </r>
  <r>
    <s v="21375108"/>
    <s v="CASA DE LA CULTURA DE PUNTARENAS"/>
    <x v="9"/>
    <s v="001"/>
    <x v="39"/>
    <s v="OTROS SERVICIOS DE GESTION Y APOYO"/>
    <n v="14210000"/>
    <n v="14210000"/>
    <n v="10657500"/>
    <n v="0"/>
    <n v="0"/>
    <n v="0"/>
    <n v="0"/>
    <n v="0"/>
    <n v="14210000"/>
    <n v="0"/>
  </r>
  <r>
    <s v="21375108"/>
    <s v="CASA DE LA CULTURA DE PUNTARENAS"/>
    <x v="9"/>
    <s v="001"/>
    <x v="40"/>
    <s v="GASTOS DE VIAJE Y DE TRANSPORTE"/>
    <n v="130000"/>
    <n v="130000"/>
    <n v="97500"/>
    <n v="0"/>
    <n v="0"/>
    <n v="0"/>
    <n v="56000"/>
    <n v="56000"/>
    <n v="74000"/>
    <n v="0.43076923076923079"/>
  </r>
  <r>
    <s v="21375108"/>
    <s v="CASA DE LA CULTURA DE PUNTARENAS"/>
    <x v="9"/>
    <s v="001"/>
    <x v="41"/>
    <s v="TRANSPORTE DENTRO DEL PAIS"/>
    <n v="30000"/>
    <n v="30000"/>
    <n v="22500"/>
    <n v="0"/>
    <n v="0"/>
    <n v="0"/>
    <n v="15000"/>
    <n v="15000"/>
    <n v="15000"/>
    <n v="0.5"/>
  </r>
  <r>
    <s v="21375108"/>
    <s v="CASA DE LA CULTURA DE PUNTARENAS"/>
    <x v="9"/>
    <s v="001"/>
    <x v="42"/>
    <s v="VIATICOS DENTRO DEL PAIS"/>
    <n v="100000"/>
    <n v="100000"/>
    <n v="75000"/>
    <n v="0"/>
    <n v="0"/>
    <n v="0"/>
    <n v="41000"/>
    <n v="41000"/>
    <n v="59000"/>
    <n v="0.41"/>
  </r>
  <r>
    <s v="21375108"/>
    <s v="CASA DE LA CULTURA DE PUNTARENAS"/>
    <x v="9"/>
    <s v="001"/>
    <x v="45"/>
    <s v="SEGUROS, REASEGUROS Y OTRAS OBLIGACIONE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46"/>
    <s v="SEGURO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62"/>
    <s v="MATERIALES Y SUMINISTROS"/>
    <n v="1652574"/>
    <n v="1652574"/>
    <n v="525000"/>
    <n v="0"/>
    <n v="0"/>
    <n v="0"/>
    <n v="350000"/>
    <n v="350000"/>
    <n v="1302574"/>
    <n v="0.21179081844443878"/>
  </r>
  <r>
    <s v="21375108"/>
    <s v="CASA DE LA CULTURA DE PUNTARENAS"/>
    <x v="9"/>
    <s v="001"/>
    <x v="63"/>
    <s v="PRODUCTOS QUIMICOS Y CONEXOS"/>
    <n v="350000"/>
    <n v="350000"/>
    <n v="75000"/>
    <n v="0"/>
    <n v="0"/>
    <n v="0"/>
    <n v="0"/>
    <n v="0"/>
    <n v="350000"/>
    <n v="0"/>
  </r>
  <r>
    <s v="21375108"/>
    <s v="CASA DE LA CULTURA DE PUNTARENAS"/>
    <x v="9"/>
    <s v="001"/>
    <x v="64"/>
    <s v="COMBUSTIBLES Y LUBRICANTES"/>
    <n v="100000"/>
    <n v="100000"/>
    <n v="75000"/>
    <n v="0"/>
    <n v="0"/>
    <n v="0"/>
    <n v="0"/>
    <n v="0"/>
    <n v="100000"/>
    <n v="0"/>
  </r>
  <r>
    <s v="21375108"/>
    <s v="CASA DE LA CULTURA DE PUNTARENAS"/>
    <x v="9"/>
    <s v="001"/>
    <x v="120"/>
    <s v="PRODUCTOS FARMACEUTICOS Y MEDICINALES"/>
    <n v="50000"/>
    <n v="50000"/>
    <n v="0"/>
    <n v="0"/>
    <n v="0"/>
    <n v="0"/>
    <n v="0"/>
    <n v="0"/>
    <n v="50000"/>
    <n v="0"/>
  </r>
  <r>
    <s v="21375108"/>
    <s v="CASA DE LA CULTURA DE PUNTARENAS"/>
    <x v="9"/>
    <s v="001"/>
    <x v="65"/>
    <s v="TINTAS, PINTURAS Y DILUYENTES"/>
    <n v="200000"/>
    <n v="200000"/>
    <n v="0"/>
    <n v="0"/>
    <n v="0"/>
    <n v="0"/>
    <n v="0"/>
    <n v="0"/>
    <n v="200000"/>
    <n v="0"/>
  </r>
  <r>
    <s v="21375108"/>
    <s v="CASA DE LA CULTURA DE PUNTARENAS"/>
    <x v="9"/>
    <s v="001"/>
    <x v="69"/>
    <s v="MATERIALES Y PROD DE USO EN LA CONSTRUC Y MANT."/>
    <n v="300000"/>
    <n v="300000"/>
    <n v="75000"/>
    <n v="0"/>
    <n v="0"/>
    <n v="0"/>
    <n v="75000"/>
    <n v="75000"/>
    <n v="225000"/>
    <n v="0.25"/>
  </r>
  <r>
    <s v="21375108"/>
    <s v="CASA DE LA CULTURA DE PUNTARENAS"/>
    <x v="9"/>
    <s v="001"/>
    <x v="70"/>
    <s v="MAT. Y PROD. ELECTRICOS, TELEFONICOS Y DE COMPUTO"/>
    <n v="200000"/>
    <n v="200000"/>
    <n v="0"/>
    <n v="0"/>
    <n v="0"/>
    <n v="0"/>
    <n v="0"/>
    <n v="0"/>
    <n v="200000"/>
    <n v="0"/>
  </r>
  <r>
    <s v="21375108"/>
    <s v="CASA DE LA CULTURA DE PUNTARENAS"/>
    <x v="9"/>
    <s v="001"/>
    <x v="149"/>
    <s v="OTROS MAT. Y PROD.DE USO EN LA CONSTRU. Y MANTENIM"/>
    <n v="100000"/>
    <n v="100000"/>
    <n v="75000"/>
    <n v="0"/>
    <n v="0"/>
    <n v="0"/>
    <n v="75000"/>
    <n v="75000"/>
    <n v="25000"/>
    <n v="0.75"/>
  </r>
  <r>
    <s v="21375108"/>
    <s v="CASA DE LA CULTURA DE PUNTARENAS"/>
    <x v="9"/>
    <s v="001"/>
    <x v="74"/>
    <s v="UTILES, MATERIALES Y SUMINISTROS DIVERSOS"/>
    <n v="1002574"/>
    <n v="1002574"/>
    <n v="375000"/>
    <n v="0"/>
    <n v="0"/>
    <n v="0"/>
    <n v="275000"/>
    <n v="275000"/>
    <n v="727574"/>
    <n v="0.27429396732809747"/>
  </r>
  <r>
    <s v="21375108"/>
    <s v="CASA DE LA CULTURA DE PUNTARENAS"/>
    <x v="9"/>
    <s v="001"/>
    <x v="75"/>
    <s v="UTILES Y MATERIALES DE OFICINA Y COMPUTO"/>
    <n v="102574"/>
    <n v="102574"/>
    <n v="0"/>
    <n v="0"/>
    <n v="0"/>
    <n v="0"/>
    <n v="0"/>
    <n v="0"/>
    <n v="102574"/>
    <n v="0"/>
  </r>
  <r>
    <s v="21375108"/>
    <s v="CASA DE LA CULTURA DE PUNTARENAS"/>
    <x v="9"/>
    <s v="001"/>
    <x v="76"/>
    <s v="PRODUCTOS DE PAPEL, CARTON E IMPRESOS"/>
    <n v="100000"/>
    <n v="100000"/>
    <n v="0"/>
    <n v="0"/>
    <n v="0"/>
    <n v="0"/>
    <n v="0"/>
    <n v="0"/>
    <n v="100000"/>
    <n v="0"/>
  </r>
  <r>
    <s v="21375108"/>
    <s v="CASA DE LA CULTURA DE PUNTARENAS"/>
    <x v="9"/>
    <s v="001"/>
    <x v="122"/>
    <s v="TEXTILES Y VESTUARIO"/>
    <n v="300000"/>
    <n v="300000"/>
    <n v="0"/>
    <n v="0"/>
    <n v="0"/>
    <n v="0"/>
    <n v="0"/>
    <n v="0"/>
    <n v="300000"/>
    <n v="0"/>
  </r>
  <r>
    <s v="21375108"/>
    <s v="CASA DE LA CULTURA DE PUNTARENAS"/>
    <x v="9"/>
    <s v="001"/>
    <x v="77"/>
    <s v="UTILES Y MATERIALES DE LIMPIEZA"/>
    <n v="400000"/>
    <n v="400000"/>
    <n v="300000"/>
    <n v="0"/>
    <n v="0"/>
    <n v="0"/>
    <n v="200000"/>
    <n v="200000"/>
    <n v="200000"/>
    <n v="0.5"/>
  </r>
  <r>
    <s v="21375108"/>
    <s v="CASA DE LA CULTURA DE PUNTARENAS"/>
    <x v="9"/>
    <s v="001"/>
    <x v="78"/>
    <s v="UTILES Y MATERIALES DE RESGUARDO Y SEGURIDAD"/>
    <n v="100000"/>
    <n v="100000"/>
    <n v="75000"/>
    <n v="0"/>
    <n v="0"/>
    <n v="0"/>
    <n v="75000"/>
    <n v="75000"/>
    <n v="25000"/>
    <n v="0.75"/>
  </r>
  <r>
    <s v="21375108"/>
    <s v="CASA DE LA CULTURA DE PUNTARENAS"/>
    <x v="9"/>
    <s v="001"/>
    <x v="80"/>
    <s v="TRANSFERENCIAS CORRIENTES"/>
    <n v="1432253"/>
    <n v="1432253"/>
    <n v="1395127"/>
    <n v="0"/>
    <n v="0"/>
    <n v="0"/>
    <n v="494769.43"/>
    <n v="494769.43"/>
    <n v="937483.57"/>
    <n v="0.34544834606734981"/>
  </r>
  <r>
    <s v="21375108"/>
    <s v="CASA DE LA CULTURA DE PUNTARENAS"/>
    <x v="9"/>
    <s v="001"/>
    <x v="81"/>
    <s v="TRANSFERENCIAS CORRIENTES AL SECTOR PUBLICO"/>
    <n v="932253"/>
    <n v="932253"/>
    <n v="895127"/>
    <n v="0"/>
    <n v="0"/>
    <n v="0"/>
    <n v="494769.43"/>
    <n v="494769.43"/>
    <n v="437483.57"/>
    <n v="0.53072441708420348"/>
  </r>
  <r>
    <s v="21375108"/>
    <s v="CASA DE LA CULTURA DE PUNTARENAS"/>
    <x v="9"/>
    <s v="001"/>
    <x v="203"/>
    <s v="CCSS CONTRIBUCION ESTATAL SEGURO PENSIONES (CONTRIBUCION ESTATAL AL SEGURO DE PENSIONES, SEGUN LEY NO. 17 DEL 22 DE OCTUBRE DE 1943, LEY"/>
    <n v="804196"/>
    <n v="804196"/>
    <n v="772170"/>
    <n v="0"/>
    <n v="0"/>
    <n v="0"/>
    <n v="426806.59"/>
    <n v="426806.59"/>
    <n v="377389.41"/>
    <n v="0.53072458704097014"/>
  </r>
  <r>
    <s v="21375108"/>
    <s v="CASA DE LA CULTURA DE PUNTARENAS"/>
    <x v="9"/>
    <s v="001"/>
    <x v="204"/>
    <s v="CCSS CONTRIBUCION ESTATAL SEGURO SALUD (CONTRIBUCION ESTATAL AL SEGURO DE SALUD, SEGUN LEY NO. 17 DEL 22 DE OCTUBRE DE 1943, LEY"/>
    <n v="128057"/>
    <n v="128057"/>
    <n v="122957"/>
    <n v="0"/>
    <n v="0"/>
    <n v="0"/>
    <n v="67962.84"/>
    <n v="67962.84"/>
    <n v="60094.16"/>
    <n v="0.5307233497583107"/>
  </r>
  <r>
    <s v="21375108"/>
    <s v="CASA DE LA CULTURA DE PUNTARENAS"/>
    <x v="9"/>
    <s v="001"/>
    <x v="88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001"/>
    <x v="90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280"/>
    <x v="100"/>
    <s v="BIENES DURADEROS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01"/>
    <s v="MAQUINARIA, EQUIPO Y MOBILIARIO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03"/>
    <s v="EQUIPO DE COMUNICACION"/>
    <n v="16000000"/>
    <n v="16000000"/>
    <n v="16000000"/>
    <n v="0"/>
    <n v="0"/>
    <n v="0"/>
    <n v="0"/>
    <n v="0"/>
    <n v="16000000"/>
    <n v="0"/>
  </r>
  <r>
    <s v="21375108"/>
    <s v="CASA DE LA CULTURA DE PUNTARENAS"/>
    <x v="9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0"/>
    <s v="001"/>
    <x v="0"/>
    <s v=""/>
    <n v="2469432468"/>
    <n v="2469432468"/>
    <n v="2158420104.1500001"/>
    <n v="0"/>
    <n v="310313252.19"/>
    <n v="28688.49"/>
    <n v="1311666979.76"/>
    <n v="1293517472.1400001"/>
    <n v="847423547.55999994"/>
    <n v="0.53116130801597605"/>
  </r>
  <r>
    <s v="21375300"/>
    <s v="DIRECCIÓN DE GESTIÓN SOCIOCULTURAL"/>
    <x v="10"/>
    <s v="001"/>
    <x v="1"/>
    <s v="REMUNERACIONES"/>
    <n v="952863293"/>
    <n v="952863293"/>
    <n v="911164600"/>
    <n v="0"/>
    <n v="17962759.800000001"/>
    <n v="0"/>
    <n v="587483083.63"/>
    <n v="587483083.63"/>
    <n v="347417449.56999999"/>
    <n v="0.61654498388784085"/>
  </r>
  <r>
    <s v="21375300"/>
    <s v="DIRECCIÓN DE GESTIÓN SOCIOCULTURAL"/>
    <x v="10"/>
    <s v="001"/>
    <x v="2"/>
    <s v="REMUNERACIONES BASICAS"/>
    <n v="504055512"/>
    <n v="501555512"/>
    <n v="467587410"/>
    <n v="0"/>
    <n v="0"/>
    <n v="0"/>
    <n v="312229845.56999999"/>
    <n v="312229845.56999999"/>
    <n v="189325666.43000001"/>
    <n v="0.62252300712428421"/>
  </r>
  <r>
    <s v="21375300"/>
    <s v="DIRECCIÓN DE GESTIÓN SOCIOCULTURAL"/>
    <x v="10"/>
    <s v="001"/>
    <x v="3"/>
    <s v="SUELDOS PARA CARGOS FIJOS"/>
    <n v="497055512"/>
    <n v="497055512"/>
    <n v="463087410"/>
    <n v="0"/>
    <n v="0"/>
    <n v="0"/>
    <n v="312229845.56999999"/>
    <n v="312229845.56999999"/>
    <n v="184825666.43000001"/>
    <n v="0.62815890384895279"/>
  </r>
  <r>
    <s v="21375300"/>
    <s v="DIRECCIÓN DE GESTIÓN SOCIOCULTURAL"/>
    <x v="10"/>
    <s v="001"/>
    <x v="4"/>
    <s v="SUPLENCIAS"/>
    <n v="7000000"/>
    <n v="4500000"/>
    <n v="4500000"/>
    <n v="0"/>
    <n v="0"/>
    <n v="0"/>
    <n v="0"/>
    <n v="0"/>
    <n v="4500000"/>
    <n v="0"/>
  </r>
  <r>
    <s v="21375300"/>
    <s v="DIRECCIÓN DE GESTIÓN SOCIOCULTURAL"/>
    <x v="10"/>
    <s v="001"/>
    <x v="5"/>
    <s v="REMUNERACIONES EVENTUALES"/>
    <n v="21200000"/>
    <n v="23700000"/>
    <n v="23700000"/>
    <n v="0"/>
    <n v="0"/>
    <n v="0"/>
    <n v="14457420.65"/>
    <n v="14457420.65"/>
    <n v="9242579.3499999996"/>
    <n v="0.61001774894514771"/>
  </r>
  <r>
    <s v="21375300"/>
    <s v="DIRECCIÓN DE GESTIÓN SOCIOCULTURAL"/>
    <x v="10"/>
    <s v="001"/>
    <x v="6"/>
    <s v="TIEMPO EXTRAORDINARIO"/>
    <n v="21200000"/>
    <n v="23700000"/>
    <n v="23700000"/>
    <n v="0"/>
    <n v="0"/>
    <n v="0"/>
    <n v="14457420.65"/>
    <n v="14457420.65"/>
    <n v="9242579.3499999996"/>
    <n v="0.61001774894514771"/>
  </r>
  <r>
    <s v="21375300"/>
    <s v="DIRECCIÓN DE GESTIÓN SOCIOCULTURAL"/>
    <x v="10"/>
    <s v="001"/>
    <x v="7"/>
    <s v="INCENTIVOS SALARIALES"/>
    <n v="280909720"/>
    <n v="280909720"/>
    <n v="278609869"/>
    <n v="0"/>
    <n v="0"/>
    <n v="0"/>
    <n v="161400128.41"/>
    <n v="161400128.41"/>
    <n v="119509591.59"/>
    <n v="0.57456227719710085"/>
  </r>
  <r>
    <s v="21375300"/>
    <s v="DIRECCIÓN DE GESTIÓN SOCIOCULTURAL"/>
    <x v="10"/>
    <s v="001"/>
    <x v="8"/>
    <s v="RETRIBUCION POR AÑOS SERVIDOS"/>
    <n v="73500000"/>
    <n v="73500000"/>
    <n v="73500000"/>
    <n v="0"/>
    <n v="0"/>
    <n v="0"/>
    <n v="46315483.340000004"/>
    <n v="46315483.340000004"/>
    <n v="27184516.66"/>
    <n v="0.63014263047619057"/>
  </r>
  <r>
    <s v="21375300"/>
    <s v="DIRECCIÓN DE GESTIÓN SOCIOCULTURAL"/>
    <x v="10"/>
    <s v="001"/>
    <x v="9"/>
    <s v="RESTRICCION AL EJERCICIO LIBERAL DE LA PROFESION"/>
    <n v="76184880"/>
    <n v="79684880"/>
    <n v="79684880"/>
    <n v="0"/>
    <n v="0"/>
    <n v="0"/>
    <n v="55422734.979999997"/>
    <n v="55422734.979999997"/>
    <n v="24262145.02"/>
    <n v="0.69552385571767184"/>
  </r>
  <r>
    <s v="21375300"/>
    <s v="DIRECCIÓN DE GESTIÓN SOCIOCULTURAL"/>
    <x v="10"/>
    <s v="001"/>
    <x v="10"/>
    <s v="DECIMOTERCER MES"/>
    <n v="60752479"/>
    <n v="60752479"/>
    <n v="58452628"/>
    <n v="0"/>
    <n v="0"/>
    <n v="0"/>
    <n v="932185.88"/>
    <n v="932185.88"/>
    <n v="59820293.119999997"/>
    <n v="1.5343997402970173E-2"/>
  </r>
  <r>
    <s v="21375300"/>
    <s v="DIRECCIÓN DE GESTIÓN SOCIOCULTURAL"/>
    <x v="10"/>
    <s v="001"/>
    <x v="11"/>
    <s v="SALARIO ESCOLAR"/>
    <n v="50172361"/>
    <n v="46672361"/>
    <n v="46672361"/>
    <n v="0"/>
    <n v="0"/>
    <n v="0"/>
    <n v="45299595.289999999"/>
    <n v="45299595.289999999"/>
    <n v="1372765.71"/>
    <n v="0.97058718092277352"/>
  </r>
  <r>
    <s v="21375300"/>
    <s v="DIRECCIÓN DE GESTIÓN SOCIOCULTURAL"/>
    <x v="10"/>
    <s v="001"/>
    <x v="12"/>
    <s v="OTROS INCENTIVOS SALARIALES"/>
    <n v="20300000"/>
    <n v="20300000"/>
    <n v="20300000"/>
    <n v="0"/>
    <n v="0"/>
    <n v="0"/>
    <n v="13430128.92"/>
    <n v="13430128.92"/>
    <n v="6869871.0800000001"/>
    <n v="0.66158270541871922"/>
  </r>
  <r>
    <s v="21375300"/>
    <s v="DIRECCIÓN DE GESTIÓN SOCIOCULTURAL"/>
    <x v="10"/>
    <s v="001"/>
    <x v="13"/>
    <s v="CONTRIB. PATRONALES AL DES. Y LA SEGURIDAD SOCIAL"/>
    <n v="72715104"/>
    <n v="72715104"/>
    <n v="70023202"/>
    <n v="0"/>
    <n v="8838793.1999999993"/>
    <n v="0"/>
    <n v="49333290"/>
    <n v="49333290"/>
    <n v="14543020.800000001"/>
    <n v="0.67844625512740797"/>
  </r>
  <r>
    <s v="21375300"/>
    <s v="DIRECCIÓN DE GESTIÓN SOCIOCULTURAL"/>
    <x v="10"/>
    <s v="001"/>
    <x v="206"/>
    <s v="CCSS CONTRIBUCION PATRONAL SEGURO SALUD (CONTRIBUCION PATRONAL SEGURO DE SALUD, SEGUN LEY NO. 17 DEL 22 DE OCTUBRE DE 1943, LEY"/>
    <n v="68986124"/>
    <n v="68986124"/>
    <n v="66432268"/>
    <n v="0"/>
    <n v="8403016.1999999993"/>
    <n v="0"/>
    <n v="46785883"/>
    <n v="46785883"/>
    <n v="13797224.800000001"/>
    <n v="0.67819266088931163"/>
  </r>
  <r>
    <s v="21375300"/>
    <s v="DIRECCIÓN DE GESTIÓN SOCIOCULTURAL"/>
    <x v="10"/>
    <s v="001"/>
    <x v="207"/>
    <s v="BANCO POPULAR Y DE DESARROLLO COMUNAL. (BPDC) (SEGUN LEY NO. 4351 DEL 11 DE JULIO DE 1969, LEY ORGANICA DEL B.P.D.C.)."/>
    <n v="3728980"/>
    <n v="3728980"/>
    <n v="3590934"/>
    <n v="0"/>
    <n v="435777"/>
    <n v="0"/>
    <n v="2547407"/>
    <n v="2547407"/>
    <n v="745796"/>
    <n v="0.68313774812415196"/>
  </r>
  <r>
    <s v="21375300"/>
    <s v="DIRECCIÓN DE GESTIÓN SOCIOCULTURAL"/>
    <x v="10"/>
    <s v="001"/>
    <x v="16"/>
    <s v="CONTRIB PATRONALES A FOND PENS Y OTROS FOND CAPIT."/>
    <n v="73982957"/>
    <n v="73982957"/>
    <n v="71244119"/>
    <n v="0"/>
    <n v="9123966.5999999996"/>
    <n v="0"/>
    <n v="50062399"/>
    <n v="50062399"/>
    <n v="14796591.4"/>
    <n v="0.67667475091594409"/>
  </r>
  <r>
    <s v="21375300"/>
    <s v="DIRECCIÓN DE GESTIÓN SOCIOCULTURAL"/>
    <x v="10"/>
    <s v="001"/>
    <x v="208"/>
    <s v="CCSS CONTRIBUCION PATRONAL SEGURO PENSIONES (CONTRIBUCION PATRONAL SEGURO DE PENSIONES, SEGUN LEY NO. 17 DEL 22 DE OCTUBRE DE 1943, LEY"/>
    <n v="40422140"/>
    <n v="40422140"/>
    <n v="38925719"/>
    <n v="0"/>
    <n v="4926231"/>
    <n v="0"/>
    <n v="27411481"/>
    <n v="27411481"/>
    <n v="8084428"/>
    <n v="0.67813037607608107"/>
  </r>
  <r>
    <s v="21375300"/>
    <s v="DIRECCIÓN DE GESTIÓN SOCIOCULTURAL"/>
    <x v="10"/>
    <s v="001"/>
    <x v="209"/>
    <s v="CCSS APORTE PATRONAL REGIMEN PENSIONES (APORTE PATRONAL AL REGIMEN DE PENSIONES, SEGUN LEY DE PROTECCION AL TRABAJADOR NO. 7983 DEL 16"/>
    <n v="22373878"/>
    <n v="22373878"/>
    <n v="21545600"/>
    <n v="0"/>
    <n v="2854408.4"/>
    <n v="0"/>
    <n v="15044694"/>
    <n v="15044694"/>
    <n v="4474775.5999999996"/>
    <n v="0.67242227744336502"/>
  </r>
  <r>
    <s v="21375300"/>
    <s v="DIRECCIÓN DE GESTIÓN SOCIOCULTURAL"/>
    <x v="10"/>
    <s v="001"/>
    <x v="210"/>
    <s v="CCSS APORTE PATRONAL FONDO CAPITALIZACION LABORAL (APORTE PATRONAL AL FONDO DE CAPITALIZACION LABORAL, SEGUN LEY DE PROTECCION AL TRABAJADOR"/>
    <n v="11186939"/>
    <n v="11186939"/>
    <n v="10772800"/>
    <n v="0"/>
    <n v="1343327.2"/>
    <n v="0"/>
    <n v="7606224"/>
    <n v="7606224"/>
    <n v="2237387.7999999998"/>
    <n v="0.67992003889535824"/>
  </r>
  <r>
    <s v="21375300"/>
    <s v="DIRECCIÓN DE GESTIÓN SOCIOCULTURAL"/>
    <x v="10"/>
    <s v="001"/>
    <x v="21"/>
    <s v="SERVICIOS"/>
    <n v="608819487"/>
    <n v="608819487"/>
    <n v="512430963.48000002"/>
    <n v="0"/>
    <n v="115428696.73999999"/>
    <n v="28688.49"/>
    <n v="211863619.25"/>
    <n v="194120617.83000001"/>
    <n v="281498482.51999998"/>
    <n v="0.3479908639159574"/>
  </r>
  <r>
    <s v="21375300"/>
    <s v="DIRECCIÓN DE GESTIÓN SOCIOCULTURAL"/>
    <x v="10"/>
    <s v="001"/>
    <x v="22"/>
    <s v="ALQUILERES"/>
    <n v="8511662"/>
    <n v="8511662"/>
    <n v="5863746.5"/>
    <n v="0"/>
    <n v="674837.88"/>
    <n v="0"/>
    <n v="5043270.8499999996"/>
    <n v="5043270.8499999996"/>
    <n v="2793553.27"/>
    <n v="0.59251305444224633"/>
  </r>
  <r>
    <s v="21375300"/>
    <s v="DIRECCIÓN DE GESTIÓN SOCIOCULTURAL"/>
    <x v="10"/>
    <s v="001"/>
    <x v="23"/>
    <s v="ALQUILER DE EQUIPO DE COMPUTO"/>
    <n v="8511662"/>
    <n v="8511662"/>
    <n v="5863746.5"/>
    <n v="0"/>
    <n v="674837.88"/>
    <n v="0"/>
    <n v="5043270.8499999996"/>
    <n v="5043270.8499999996"/>
    <n v="2793553.27"/>
    <n v="0.59251305444224633"/>
  </r>
  <r>
    <s v="21375300"/>
    <s v="DIRECCIÓN DE GESTIÓN SOCIOCULTURAL"/>
    <x v="10"/>
    <s v="001"/>
    <x v="24"/>
    <s v="SERVICIOS BASICOS"/>
    <n v="21636000"/>
    <n v="18316000"/>
    <n v="14915333.289999999"/>
    <n v="0"/>
    <n v="535376.98"/>
    <n v="0"/>
    <n v="11916831.17"/>
    <n v="11779324.869999999"/>
    <n v="5863791.8499999996"/>
    <n v="0.65062410842978813"/>
  </r>
  <r>
    <s v="21375300"/>
    <s v="DIRECCIÓN DE GESTIÓN SOCIOCULTURAL"/>
    <x v="10"/>
    <s v="001"/>
    <x v="25"/>
    <s v="SERVICIO DE AGUA Y ALCANTARILLADO"/>
    <n v="2142000"/>
    <n v="2142000"/>
    <n v="2056500"/>
    <n v="0"/>
    <n v="34771.01"/>
    <n v="0"/>
    <n v="1984228.99"/>
    <n v="1846722.69"/>
    <n v="123000"/>
    <n v="0.92634406629318389"/>
  </r>
  <r>
    <s v="21375300"/>
    <s v="DIRECCIÓN DE GESTIÓN SOCIOCULTURAL"/>
    <x v="10"/>
    <s v="001"/>
    <x v="26"/>
    <s v="SERVICIO DE ENERGIA ELECTRICA"/>
    <n v="6174000"/>
    <n v="6174000"/>
    <n v="4630500"/>
    <n v="0"/>
    <n v="500605.97"/>
    <n v="0"/>
    <n v="3929394.03"/>
    <n v="3929394.03"/>
    <n v="1744000"/>
    <n v="0.6364421817298348"/>
  </r>
  <r>
    <s v="21375300"/>
    <s v="DIRECCIÓN DE GESTIÓN SOCIOCULTURAL"/>
    <x v="10"/>
    <s v="001"/>
    <x v="27"/>
    <s v="SERVICIO DE TELECOMUNICACIONES"/>
    <n v="13320000"/>
    <n v="10000000"/>
    <n v="8228333.29"/>
    <n v="0"/>
    <n v="0"/>
    <n v="0"/>
    <n v="6003208.1500000004"/>
    <n v="6003208.1500000004"/>
    <n v="3996791.85"/>
    <n v="0.60032081500000001"/>
  </r>
  <r>
    <s v="21375300"/>
    <s v="DIRECCIÓN DE GESTIÓN SOCIOCULTURAL"/>
    <x v="10"/>
    <s v="001"/>
    <x v="29"/>
    <s v="SERVICIOS COMERCIALES Y FINANCIEROS"/>
    <n v="550000"/>
    <n v="750000"/>
    <n v="725163.18"/>
    <n v="0"/>
    <n v="111123.25"/>
    <n v="28688.49"/>
    <n v="528361.32999999996"/>
    <n v="528361.32999999996"/>
    <n v="81826.929999999993"/>
    <n v="0.70448177333333328"/>
  </r>
  <r>
    <s v="21375300"/>
    <s v="DIRECCIÓN DE GESTIÓN SOCIOCULTURAL"/>
    <x v="10"/>
    <s v="001"/>
    <x v="30"/>
    <s v="INFORMACION"/>
    <n v="200000"/>
    <n v="400000"/>
    <n v="400000"/>
    <n v="0"/>
    <n v="86526.31"/>
    <n v="28688.49"/>
    <n v="233198.1"/>
    <n v="233198.1"/>
    <n v="51587.1"/>
    <n v="0.58299524999999996"/>
  </r>
  <r>
    <s v="21375300"/>
    <s v="DIRECCIÓN DE GESTIÓN SOCIOCULTURAL"/>
    <x v="10"/>
    <s v="001"/>
    <x v="34"/>
    <s v="SERVICIOS DE TECNOLOGIAS DE INFORMACION"/>
    <n v="350000"/>
    <n v="350000"/>
    <n v="325163.18"/>
    <n v="0"/>
    <n v="24596.94"/>
    <n v="0"/>
    <n v="295163.23"/>
    <n v="295163.23"/>
    <n v="30239.83"/>
    <n v="0.84332351428571428"/>
  </r>
  <r>
    <s v="21375300"/>
    <s v="DIRECCIÓN DE GESTIÓN SOCIOCULTURAL"/>
    <x v="10"/>
    <s v="001"/>
    <x v="35"/>
    <s v="SERVICIOS DE GESTION Y APOYO"/>
    <n v="519430885"/>
    <n v="524649823"/>
    <n v="459482369.31999999"/>
    <n v="0"/>
    <n v="111104589.41"/>
    <n v="0"/>
    <n v="167452680.75"/>
    <n v="150011565.63"/>
    <n v="246092552.84"/>
    <n v="0.31917037499886852"/>
  </r>
  <r>
    <s v="21375300"/>
    <s v="DIRECCIÓN DE GESTIÓN SOCIOCULTURAL"/>
    <x v="10"/>
    <s v="001"/>
    <x v="37"/>
    <s v="SERVICIOS INFORMATICOS"/>
    <n v="5430885"/>
    <n v="5214823"/>
    <n v="4252354.83"/>
    <n v="0"/>
    <n v="0"/>
    <n v="0"/>
    <n v="4249354.83"/>
    <n v="2832903.22"/>
    <n v="965468.17"/>
    <n v="0.81486079776820808"/>
  </r>
  <r>
    <s v="21375300"/>
    <s v="DIRECCIÓN DE GESTIÓN SOCIOCULTURAL"/>
    <x v="10"/>
    <s v="001"/>
    <x v="38"/>
    <s v="SERVICIOS GENERALES"/>
    <n v="110000000"/>
    <n v="115435000"/>
    <n v="85121943.090000004"/>
    <n v="0"/>
    <n v="5612960.7400000002"/>
    <n v="0"/>
    <n v="78647924.170000002"/>
    <n v="73423248.439999998"/>
    <n v="31174115.09"/>
    <n v="0.68131783401914503"/>
  </r>
  <r>
    <s v="21375300"/>
    <s v="DIRECCIÓN DE GESTIÓN SOCIOCULTURAL"/>
    <x v="10"/>
    <s v="001"/>
    <x v="39"/>
    <s v="OTROS SERVICIOS DE GESTION Y APOYO"/>
    <n v="404000000"/>
    <n v="404000000"/>
    <n v="370108071.39999998"/>
    <n v="0"/>
    <n v="105491628.67"/>
    <n v="0"/>
    <n v="84555401.75"/>
    <n v="73755413.969999999"/>
    <n v="213952969.58000001"/>
    <n v="0.2092955488861386"/>
  </r>
  <r>
    <s v="21375300"/>
    <s v="DIRECCIÓN DE GESTIÓN SOCIOCULTURAL"/>
    <x v="10"/>
    <s v="001"/>
    <x v="40"/>
    <s v="GASTOS DE VIAJE Y DE TRANSPORTE"/>
    <n v="24000000"/>
    <n v="24000000"/>
    <n v="15586890.67"/>
    <n v="0"/>
    <n v="2907781.22"/>
    <n v="0"/>
    <n v="12418268.779999999"/>
    <n v="12253888.779999999"/>
    <n v="8673950"/>
    <n v="0.51742786583333333"/>
  </r>
  <r>
    <s v="21375300"/>
    <s v="DIRECCIÓN DE GESTIÓN SOCIOCULTURAL"/>
    <x v="10"/>
    <s v="001"/>
    <x v="41"/>
    <s v="TRANSPORTE DENTRO DEL PAIS"/>
    <n v="2000000"/>
    <n v="2000000"/>
    <n v="1750000"/>
    <n v="0"/>
    <n v="452621.28"/>
    <n v="0"/>
    <n v="1036538.72"/>
    <n v="1031758.72"/>
    <n v="510840"/>
    <n v="0.51826936000000001"/>
  </r>
  <r>
    <s v="21375300"/>
    <s v="DIRECCIÓN DE GESTIÓN SOCIOCULTURAL"/>
    <x v="10"/>
    <s v="001"/>
    <x v="42"/>
    <s v="VIATICOS DENTRO DEL PAIS"/>
    <n v="22000000"/>
    <n v="22000000"/>
    <n v="13836890.67"/>
    <n v="0"/>
    <n v="2455159.94"/>
    <n v="0"/>
    <n v="11381730.060000001"/>
    <n v="11222130.060000001"/>
    <n v="8163110"/>
    <n v="0.51735136636363643"/>
  </r>
  <r>
    <s v="21375300"/>
    <s v="DIRECCIÓN DE GESTIÓN SOCIOCULTURAL"/>
    <x v="10"/>
    <s v="001"/>
    <x v="45"/>
    <s v="SEGUROS, REASEGUROS Y OTRAS OBLIGACIONES"/>
    <n v="9500000"/>
    <n v="7000000"/>
    <n v="6883334"/>
    <n v="0"/>
    <n v="0"/>
    <n v="0"/>
    <n v="6593073"/>
    <n v="6593073"/>
    <n v="406927"/>
    <n v="0.94186757142857147"/>
  </r>
  <r>
    <s v="21375300"/>
    <s v="DIRECCIÓN DE GESTIÓN SOCIOCULTURAL"/>
    <x v="10"/>
    <s v="001"/>
    <x v="46"/>
    <s v="SEGUROS"/>
    <n v="9500000"/>
    <n v="7000000"/>
    <n v="6883334"/>
    <n v="0"/>
    <n v="0"/>
    <n v="0"/>
    <n v="6593073"/>
    <n v="6593073"/>
    <n v="406927"/>
    <n v="0.94186757142857147"/>
  </r>
  <r>
    <s v="21375300"/>
    <s v="DIRECCIÓN DE GESTIÓN SOCIOCULTURAL"/>
    <x v="10"/>
    <s v="001"/>
    <x v="51"/>
    <s v="MANTENIMIENTO Y REPARACION"/>
    <n v="24215940"/>
    <n v="24500940"/>
    <n v="8049731.1799999997"/>
    <n v="0"/>
    <n v="78926"/>
    <n v="0"/>
    <n v="7136133.3700000001"/>
    <n v="7136133.3700000001"/>
    <n v="17285880.629999999"/>
    <n v="0.29125957493875748"/>
  </r>
  <r>
    <s v="21375300"/>
    <s v="DIRECCIÓN DE GESTIÓN SOCIOCULTURAL"/>
    <x v="10"/>
    <s v="001"/>
    <x v="52"/>
    <s v="MANTENIMIENTO DE EDIFICIOS, LOCALES Y TERRENOS"/>
    <n v="15000000"/>
    <n v="15000000"/>
    <n v="1000000.34"/>
    <n v="0"/>
    <n v="0"/>
    <n v="0"/>
    <n v="631257.16"/>
    <n v="631257.16"/>
    <n v="14368742.84"/>
    <n v="4.2083810666666666E-2"/>
  </r>
  <r>
    <s v="21375300"/>
    <s v="DIRECCIÓN DE GESTIÓN SOCIOCULTURAL"/>
    <x v="10"/>
    <s v="001"/>
    <x v="54"/>
    <s v="MANT. Y REPARACION DE EQUIPO DE TRANSPORTE"/>
    <n v="8000000"/>
    <n v="8000000"/>
    <n v="6082500"/>
    <n v="0"/>
    <n v="11126"/>
    <n v="0"/>
    <n v="6042707.4000000004"/>
    <n v="6042707.4000000004"/>
    <n v="1946166.6"/>
    <n v="0.75533842500000004"/>
  </r>
  <r>
    <s v="21375300"/>
    <s v="DIRECCIÓN DE GESTIÓN SOCIOCULTURAL"/>
    <x v="10"/>
    <s v="001"/>
    <x v="119"/>
    <s v="MANT. Y REPARACION DE EQUIPO DE COMUNICAC."/>
    <n v="632800"/>
    <n v="632800"/>
    <n v="527333.34"/>
    <n v="0"/>
    <n v="0"/>
    <n v="0"/>
    <n v="316398.87"/>
    <n v="316398.87"/>
    <n v="316401.13"/>
    <n v="0.49999821428571428"/>
  </r>
  <r>
    <s v="21375300"/>
    <s v="DIRECCIÓN DE GESTIÓN SOCIOCULTURAL"/>
    <x v="10"/>
    <s v="001"/>
    <x v="55"/>
    <s v="MANT. Y REPARACION DE EQUIPO Y MOBILIARIO DE OFIC."/>
    <n v="572970"/>
    <n v="572970"/>
    <n v="429727.5"/>
    <n v="0"/>
    <n v="67800"/>
    <n v="0"/>
    <n v="135600"/>
    <n v="135600"/>
    <n v="369570"/>
    <n v="0.23666160531965025"/>
  </r>
  <r>
    <s v="21375300"/>
    <s v="DIRECCIÓN DE GESTIÓN SOCIOCULTURAL"/>
    <x v="10"/>
    <s v="001"/>
    <x v="57"/>
    <s v="MANTENIMIENTO Y REPARACION DE OTROS EQUIPOS"/>
    <n v="10170"/>
    <n v="295170"/>
    <n v="10170"/>
    <n v="0"/>
    <n v="0"/>
    <n v="0"/>
    <n v="10169.94"/>
    <n v="10169.94"/>
    <n v="285000.06"/>
    <n v="3.4454517735542228E-2"/>
  </r>
  <r>
    <s v="21375300"/>
    <s v="DIRECCIÓN DE GESTIÓN SOCIOCULTURAL"/>
    <x v="10"/>
    <s v="001"/>
    <x v="58"/>
    <s v="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59"/>
    <s v="OTROS 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60"/>
    <s v="SERVICIOS DIVERSOS"/>
    <n v="600000"/>
    <n v="700000"/>
    <n v="533333.34"/>
    <n v="0"/>
    <n v="0"/>
    <n v="0"/>
    <n v="400000"/>
    <n v="400000"/>
    <n v="300000"/>
    <n v="0.5714285714285714"/>
  </r>
  <r>
    <s v="21375300"/>
    <s v="DIRECCIÓN DE GESTIÓN SOCIOCULTURAL"/>
    <x v="10"/>
    <s v="001"/>
    <x v="61"/>
    <s v="DEDUCIBLES"/>
    <n v="600000"/>
    <n v="700000"/>
    <n v="533333.34"/>
    <n v="0"/>
    <n v="0"/>
    <n v="0"/>
    <n v="400000"/>
    <n v="400000"/>
    <n v="300000"/>
    <n v="0.5714285714285714"/>
  </r>
  <r>
    <s v="21375300"/>
    <s v="DIRECCIÓN DE GESTIÓN SOCIOCULTURAL"/>
    <x v="10"/>
    <s v="001"/>
    <x v="62"/>
    <s v="MATERIALES Y SUMINISTROS"/>
    <n v="12700000"/>
    <n v="12700000"/>
    <n v="10899756.67"/>
    <n v="0"/>
    <n v="1019468.77"/>
    <n v="0"/>
    <n v="8913840.5099999998"/>
    <n v="8507334.3100000005"/>
    <n v="2766690.72"/>
    <n v="0.70187720551181099"/>
  </r>
  <r>
    <s v="21375300"/>
    <s v="DIRECCIÓN DE GESTIÓN SOCIOCULTURAL"/>
    <x v="10"/>
    <s v="001"/>
    <x v="63"/>
    <s v="PRODUCTOS QUIMICOS Y CONEXOS"/>
    <n v="7000000"/>
    <n v="7000000"/>
    <n v="5354875"/>
    <n v="0"/>
    <n v="848810.9"/>
    <n v="0"/>
    <n v="4461149.04"/>
    <n v="4461149.04"/>
    <n v="1690040.06"/>
    <n v="0.63730700571428567"/>
  </r>
  <r>
    <s v="21375300"/>
    <s v="DIRECCIÓN DE GESTIÓN SOCIOCULTURAL"/>
    <x v="10"/>
    <s v="001"/>
    <x v="64"/>
    <s v="COMBUSTIBLES Y LUBRICANTES"/>
    <n v="6000000"/>
    <n v="6000000"/>
    <n v="4500000"/>
    <n v="0"/>
    <n v="401749"/>
    <n v="0"/>
    <n v="4098251"/>
    <n v="4098251"/>
    <n v="1500000"/>
    <n v="0.68304183333333335"/>
  </r>
  <r>
    <s v="21375300"/>
    <s v="DIRECCIÓN DE GESTIÓN SOCIOCULTURAL"/>
    <x v="10"/>
    <s v="001"/>
    <x v="120"/>
    <s v="PRODUCTOS FARMACEUTICOS Y MEDICINALES"/>
    <n v="500000"/>
    <n v="500000"/>
    <n v="354875"/>
    <n v="0"/>
    <n v="0"/>
    <n v="0"/>
    <n v="324875"/>
    <n v="324875"/>
    <n v="175125"/>
    <n v="0.64975000000000005"/>
  </r>
  <r>
    <s v="21375300"/>
    <s v="DIRECCIÓN DE GESTIÓN SOCIOCULTURAL"/>
    <x v="10"/>
    <s v="001"/>
    <x v="65"/>
    <s v="TINTAS, PINTURAS Y DILUYENTES"/>
    <n v="500000"/>
    <n v="500000"/>
    <n v="500000"/>
    <n v="0"/>
    <n v="447061.9"/>
    <n v="0"/>
    <n v="38023.040000000001"/>
    <n v="38023.040000000001"/>
    <n v="14915.06"/>
    <n v="7.6046080000000002E-2"/>
  </r>
  <r>
    <s v="21375300"/>
    <s v="DIRECCIÓN DE GESTIÓN SOCIOCULTURAL"/>
    <x v="10"/>
    <s v="001"/>
    <x v="69"/>
    <s v="MATERIALES Y PROD DE USO EN LA CONSTRUC Y MANT."/>
    <n v="0"/>
    <n v="0"/>
    <n v="0"/>
    <n v="0"/>
    <n v="0"/>
    <n v="0"/>
    <n v="0"/>
    <n v="0"/>
    <n v="0"/>
    <n v="0"/>
  </r>
  <r>
    <s v="21375300"/>
    <s v="DIRECCIÓN DE GESTIÓN SOCIOCULTURAL"/>
    <x v="10"/>
    <s v="001"/>
    <x v="70"/>
    <s v="MAT. Y PROD. ELECTRICOS, TELEFONICOS Y DE COMPUTO"/>
    <n v="0"/>
    <n v="0"/>
    <n v="0"/>
    <n v="0"/>
    <n v="0"/>
    <n v="0"/>
    <n v="0"/>
    <n v="0"/>
    <n v="0"/>
    <n v="0"/>
  </r>
  <r>
    <s v="21375300"/>
    <s v="DIRECCIÓN DE GESTIÓN SOCIOCULTURAL"/>
    <x v="10"/>
    <s v="001"/>
    <x v="71"/>
    <s v="HERRAMIENTAS, REPUESTOS Y ACCESORIOS"/>
    <n v="1000000"/>
    <n v="1000000"/>
    <n v="999999.34"/>
    <n v="0"/>
    <n v="130600"/>
    <n v="0"/>
    <n v="869318.41"/>
    <n v="869318.41"/>
    <n v="81.59"/>
    <n v="0.86931840999999999"/>
  </r>
  <r>
    <s v="21375300"/>
    <s v="DIRECCIÓN DE GESTIÓN SOCIOCULTURAL"/>
    <x v="10"/>
    <s v="001"/>
    <x v="73"/>
    <s v="REPUESTOS Y ACCESORIOS"/>
    <n v="1000000"/>
    <n v="1000000"/>
    <n v="999999.34"/>
    <n v="0"/>
    <n v="130600"/>
    <n v="0"/>
    <n v="869318.41"/>
    <n v="869318.41"/>
    <n v="81.59"/>
    <n v="0.86931840999999999"/>
  </r>
  <r>
    <s v="21375300"/>
    <s v="DIRECCIÓN DE GESTIÓN SOCIOCULTURAL"/>
    <x v="10"/>
    <s v="001"/>
    <x v="74"/>
    <s v="UTILES, MATERIALES Y SUMINISTROS DIVERSOS"/>
    <n v="4700000"/>
    <n v="4700000"/>
    <n v="4544882.33"/>
    <n v="0"/>
    <n v="40057.870000000003"/>
    <n v="0"/>
    <n v="3583373.06"/>
    <n v="3176866.86"/>
    <n v="1076569.07"/>
    <n v="0.76241979999999998"/>
  </r>
  <r>
    <s v="21375300"/>
    <s v="DIRECCIÓN DE GESTIÓN SOCIOCULTURAL"/>
    <x v="10"/>
    <s v="001"/>
    <x v="75"/>
    <s v="UTILES Y MATERIALES DE OFICINA Y COMPUTO"/>
    <n v="1000000"/>
    <n v="1000000"/>
    <n v="1000000"/>
    <n v="0"/>
    <n v="40057.870000000003"/>
    <n v="0"/>
    <n v="718819.74"/>
    <n v="718819.74"/>
    <n v="241122.39"/>
    <n v="0.71881974000000004"/>
  </r>
  <r>
    <s v="21375300"/>
    <s v="DIRECCIÓN DE GESTIÓN SOCIOCULTURAL"/>
    <x v="10"/>
    <s v="001"/>
    <x v="76"/>
    <s v="PRODUCTOS DE PAPEL, CARTON E IMPRESOS"/>
    <n v="700000"/>
    <n v="450000"/>
    <n v="400000"/>
    <n v="0"/>
    <n v="0"/>
    <n v="0"/>
    <n v="157977.29999999999"/>
    <n v="157977.29999999999"/>
    <n v="292022.7"/>
    <n v="0.35106066666666663"/>
  </r>
  <r>
    <s v="21375300"/>
    <s v="DIRECCIÓN DE GESTIÓN SOCIOCULTURAL"/>
    <x v="10"/>
    <s v="001"/>
    <x v="122"/>
    <s v="TEXTILES Y VESTUARIO"/>
    <n v="500000"/>
    <n v="500000"/>
    <n v="471549"/>
    <n v="0"/>
    <n v="0"/>
    <n v="0"/>
    <n v="471549"/>
    <n v="471549"/>
    <n v="28451"/>
    <n v="0.94309799999999999"/>
  </r>
  <r>
    <s v="21375300"/>
    <s v="DIRECCIÓN DE GESTIÓN SOCIOCULTURAL"/>
    <x v="10"/>
    <s v="001"/>
    <x v="77"/>
    <s v="UTILES Y MATERIALES DE LIMPIEZA"/>
    <n v="2500000"/>
    <n v="2500000"/>
    <n v="2498333.33"/>
    <n v="0"/>
    <n v="0"/>
    <n v="0"/>
    <n v="2081753.82"/>
    <n v="1675247.62"/>
    <n v="418246.18"/>
    <n v="0.83270152800000008"/>
  </r>
  <r>
    <s v="21375300"/>
    <s v="DIRECCIÓN DE GESTIÓN SOCIOCULTURAL"/>
    <x v="10"/>
    <s v="001"/>
    <x v="78"/>
    <s v="UTILES Y MATERIALES DE RESGUARDO Y SEGURIDAD"/>
    <n v="0"/>
    <n v="250000"/>
    <n v="175000"/>
    <n v="0"/>
    <n v="0"/>
    <n v="0"/>
    <n v="153273.20000000001"/>
    <n v="153273.20000000001"/>
    <n v="96726.8"/>
    <n v="0.61309279999999999"/>
  </r>
  <r>
    <s v="21375300"/>
    <s v="DIRECCIÓN DE GESTIÓN SOCIOCULTURAL"/>
    <x v="10"/>
    <s v="001"/>
    <x v="80"/>
    <s v="TRANSFERENCIAS CORRIENTES"/>
    <n v="518049688"/>
    <n v="518049688"/>
    <n v="513524783"/>
    <n v="0"/>
    <n v="10179523.75"/>
    <n v="0"/>
    <n v="499149838.85000002"/>
    <n v="499149838.85000002"/>
    <n v="8720325.4000000004"/>
    <n v="0.96351730425132509"/>
  </r>
  <r>
    <s v="21375300"/>
    <s v="DIRECCIÓN DE GESTIÓN SOCIOCULTURAL"/>
    <x v="10"/>
    <s v="001"/>
    <x v="81"/>
    <s v="TRANSFERENCIAS CORRIENTES AL SECTOR PUBLICO"/>
    <n v="13573487"/>
    <n v="13573487"/>
    <n v="13070999"/>
    <n v="0"/>
    <n v="1745589.75"/>
    <n v="0"/>
    <n v="9113199.8499999996"/>
    <n v="9113199.8499999996"/>
    <n v="2714697.4"/>
    <n v="0.67139710304360256"/>
  </r>
  <r>
    <s v="21375300"/>
    <s v="DIRECCIÓN DE GESTIÓN SOCIOCULTURAL"/>
    <x v="10"/>
    <s v="001"/>
    <x v="211"/>
    <s v="CCSS CONTRIBUCION ESTATAL SEGURO PENSIONES (CONTRIBUCION ESTATAL AL SEGURO DE PENSIONES, SEGUN LEY NO. 17 DEL 22 DE OCTUBRE DE 1943, LEY"/>
    <n v="11708997"/>
    <n v="11708997"/>
    <n v="11275532"/>
    <n v="0"/>
    <n v="1505810.94"/>
    <n v="0"/>
    <n v="7861386.6600000001"/>
    <n v="7861386.6600000001"/>
    <n v="2341799.4"/>
    <n v="0.67139710258701069"/>
  </r>
  <r>
    <s v="21375300"/>
    <s v="DIRECCIÓN DE GESTIÓN SOCIOCULTURAL"/>
    <x v="10"/>
    <s v="001"/>
    <x v="212"/>
    <s v="CCSS CONTRIBUCION ESTATAL SEGURO SALUD (CONTRIBUCION ESTATAL AL SEGURO DE SALUD, SEGUN LEY NO. 17 DEL 22 DE OCTUBRE DE 1943, LEY"/>
    <n v="1864490"/>
    <n v="1864490"/>
    <n v="1795467"/>
    <n v="0"/>
    <n v="239778.81"/>
    <n v="0"/>
    <n v="1251813.19"/>
    <n v="1251813.19"/>
    <n v="372898"/>
    <n v="0.67139710591099977"/>
  </r>
  <r>
    <s v="21375300"/>
    <s v="DIRECCIÓN DE GESTIÓN SOCIOCULTURAL"/>
    <x v="10"/>
    <s v="001"/>
    <x v="85"/>
    <s v="TRANSFERENCIAS CORRIENTES A PERSONAS"/>
    <n v="476133126"/>
    <n v="476133126"/>
    <n v="474340350"/>
    <n v="0"/>
    <n v="0"/>
    <n v="0"/>
    <n v="474340350"/>
    <n v="474340350"/>
    <n v="1792776"/>
    <n v="0.99623471692662691"/>
  </r>
  <r>
    <s v="21375300"/>
    <s v="DIRECCIÓN DE GESTIÓN SOCIOCULTURAL"/>
    <x v="10"/>
    <s v="001"/>
    <x v="87"/>
    <s v="OTRAS TRANSFERENCIAS A PERSONAS"/>
    <n v="476133126"/>
    <n v="476133126"/>
    <n v="474340350"/>
    <n v="0"/>
    <n v="0"/>
    <n v="0"/>
    <n v="474340350"/>
    <n v="474340350"/>
    <n v="1792776"/>
    <n v="0.99623471692662691"/>
  </r>
  <r>
    <s v="21375300"/>
    <s v="DIRECCIÓN DE GESTIÓN SOCIOCULTURAL"/>
    <x v="10"/>
    <s v="001"/>
    <x v="88"/>
    <s v="PRESTACIONES"/>
    <n v="14100000"/>
    <n v="14100000"/>
    <n v="13433934"/>
    <n v="0"/>
    <n v="8433934"/>
    <n v="0"/>
    <n v="3016789"/>
    <n v="3016789"/>
    <n v="2649277"/>
    <n v="0.21395666666666666"/>
  </r>
  <r>
    <s v="21375300"/>
    <s v="DIRECCIÓN DE GESTIÓN SOCIOCULTURAL"/>
    <x v="10"/>
    <s v="001"/>
    <x v="89"/>
    <s v="PRESTACIONES LEGALES"/>
    <n v="9100000"/>
    <n v="9100000"/>
    <n v="8433934"/>
    <n v="0"/>
    <n v="8433934"/>
    <n v="0"/>
    <n v="0"/>
    <n v="0"/>
    <n v="666066"/>
    <n v="0"/>
  </r>
  <r>
    <s v="21375300"/>
    <s v="DIRECCIÓN DE GESTIÓN SOCIOCULTURAL"/>
    <x v="10"/>
    <s v="001"/>
    <x v="90"/>
    <s v="OTRAS PRESTACIONES"/>
    <n v="5000000"/>
    <n v="5000000"/>
    <n v="5000000"/>
    <n v="0"/>
    <n v="0"/>
    <n v="0"/>
    <n v="3016789"/>
    <n v="3016789"/>
    <n v="1983211"/>
    <n v="0.60335780000000006"/>
  </r>
  <r>
    <s v="21375300"/>
    <s v="DIRECCIÓN DE GESTIÓN SOCIOCULTURAL"/>
    <x v="10"/>
    <s v="001"/>
    <x v="97"/>
    <s v="TRANSFERENCIAS CORRIENTES AL SECTOR EXTERNO"/>
    <n v="14243075"/>
    <n v="14243075"/>
    <n v="12679500"/>
    <n v="0"/>
    <n v="0"/>
    <n v="0"/>
    <n v="12679500"/>
    <n v="12679500"/>
    <n v="1563575"/>
    <n v="0.89022209038427447"/>
  </r>
  <r>
    <s v="21375300"/>
    <s v="DIRECCIÓN DE GESTIÓN SOCIOCULTURAL"/>
    <x v="10"/>
    <s v="001"/>
    <x v="213"/>
    <s v="PROGRAMA IBEROAMERICANO DE CULTURA (IBERCULTURA). (CUOTA ANUAL PARA FONDOS DE SISTEMA IBEROAMERICANO IBER CULTURA VIVA, SEGUN"/>
    <n v="14243075"/>
    <n v="14243075"/>
    <n v="12679500"/>
    <n v="0"/>
    <n v="0"/>
    <n v="0"/>
    <n v="12679500"/>
    <n v="12679500"/>
    <n v="1563575"/>
    <n v="0.89022209038427447"/>
  </r>
  <r>
    <s v="21375300"/>
    <s v="DIRECCIÓN DE GESTIÓN SOCIOCULTURAL"/>
    <x v="10"/>
    <s v="280"/>
    <x v="100"/>
    <s v="BIENES DURADEROS"/>
    <n v="377000000"/>
    <n v="377000000"/>
    <n v="210400001"/>
    <n v="0"/>
    <n v="165722803.13"/>
    <n v="0"/>
    <n v="4256597.5199999996"/>
    <n v="4256597.5199999996"/>
    <n v="207020599.34999999"/>
    <n v="1.1290709602122015E-2"/>
  </r>
  <r>
    <s v="21375300"/>
    <s v="DIRECCIÓN DE GESTIÓN SOCIOCULTURAL"/>
    <x v="10"/>
    <s v="280"/>
    <x v="101"/>
    <s v="MAQUINARIA, EQUIPO Y MOBILIARIO"/>
    <n v="9030244"/>
    <n v="9030244"/>
    <n v="6393244"/>
    <n v="0"/>
    <n v="722803.12"/>
    <n v="0"/>
    <n v="2434543.52"/>
    <n v="2434543.52"/>
    <n v="5872897.3600000003"/>
    <n v="0.26959886355230267"/>
  </r>
  <r>
    <s v="21375300"/>
    <s v="DIRECCIÓN DE GESTIÓN SOCIOCULTURAL"/>
    <x v="10"/>
    <s v="280"/>
    <x v="103"/>
    <s v="EQUIPO DE COMUNICACION"/>
    <n v="1000000"/>
    <n v="1000000"/>
    <n v="1000000"/>
    <n v="0"/>
    <n v="0"/>
    <n v="0"/>
    <n v="940589.4"/>
    <n v="940589.4"/>
    <n v="59410.6"/>
    <n v="0.94058940000000002"/>
  </r>
  <r>
    <s v="21375300"/>
    <s v="DIRECCIÓN DE GESTIÓN SOCIOCULTURAL"/>
    <x v="10"/>
    <s v="280"/>
    <x v="104"/>
    <s v="EQUIPO Y MOBILIARIO DE OFICINA"/>
    <n v="1530244"/>
    <n v="1530244"/>
    <n v="1530244"/>
    <n v="0"/>
    <n v="722803.12"/>
    <n v="0"/>
    <n v="0"/>
    <n v="0"/>
    <n v="807440.88"/>
    <n v="0"/>
  </r>
  <r>
    <s v="21375300"/>
    <s v="DIRECCIÓN DE GESTIÓN SOCIOCULTURAL"/>
    <x v="10"/>
    <s v="280"/>
    <x v="105"/>
    <s v="EQUIPO Y PROGRAMAS DE COMPUTO"/>
    <n v="3000000"/>
    <n v="4000000"/>
    <n v="1363000"/>
    <n v="0"/>
    <n v="0"/>
    <n v="0"/>
    <n v="0"/>
    <n v="0"/>
    <n v="4000000"/>
    <n v="0"/>
  </r>
  <r>
    <s v="21375300"/>
    <s v="DIRECCIÓN DE GESTIÓN SOCIOCULTURAL"/>
    <x v="10"/>
    <s v="280"/>
    <x v="106"/>
    <s v="MAQUINARIA, EQUIPO Y MOBILIARIO DIVERSO"/>
    <n v="3500000"/>
    <n v="2500000"/>
    <n v="2500000"/>
    <n v="0"/>
    <n v="0"/>
    <n v="0"/>
    <n v="1493954.12"/>
    <n v="1493954.12"/>
    <n v="1006045.88"/>
    <n v="0.59758164800000002"/>
  </r>
  <r>
    <s v="21375300"/>
    <s v="DIRECCIÓN DE GESTIÓN SOCIOCULTURAL"/>
    <x v="10"/>
    <s v="280"/>
    <x v="107"/>
    <s v="CONSTRUCCIONES, ADICIONES Y MEJORAS"/>
    <n v="362000000"/>
    <n v="362000000"/>
    <n v="200000001"/>
    <n v="0"/>
    <n v="165000000.00999999"/>
    <n v="0"/>
    <n v="0"/>
    <n v="0"/>
    <n v="196999999.99000001"/>
    <n v="0"/>
  </r>
  <r>
    <s v="21375300"/>
    <s v="DIRECCIÓN DE GESTIÓN SOCIOCULTURAL"/>
    <x v="10"/>
    <s v="280"/>
    <x v="108"/>
    <s v="EDIFICIOS"/>
    <n v="327000000"/>
    <n v="327000000"/>
    <n v="165000001"/>
    <n v="0"/>
    <n v="165000000.00999999"/>
    <n v="0"/>
    <n v="0"/>
    <n v="0"/>
    <n v="161999999.99000001"/>
    <n v="0"/>
  </r>
  <r>
    <s v="21375300"/>
    <s v="DIRECCIÓN DE GESTIÓN SOCIOCULTURAL"/>
    <x v="10"/>
    <s v="280"/>
    <x v="109"/>
    <s v="OTRAS CONSTRUCCIONES, ADICIONES Y MEJORAS"/>
    <n v="35000000"/>
    <n v="35000000"/>
    <n v="35000000"/>
    <n v="0"/>
    <n v="0"/>
    <n v="0"/>
    <n v="0"/>
    <n v="0"/>
    <n v="35000000"/>
    <n v="0"/>
  </r>
  <r>
    <s v="21375300"/>
    <s v="DIRECCIÓN DE GESTIÓN SOCIOCULTURAL"/>
    <x v="10"/>
    <s v="280"/>
    <x v="110"/>
    <s v="BIENES DURADEROS DIVERSOS"/>
    <n v="5969756"/>
    <n v="5969756"/>
    <n v="4006756"/>
    <n v="0"/>
    <n v="0"/>
    <n v="0"/>
    <n v="1822054"/>
    <n v="1822054"/>
    <n v="4147702"/>
    <n v="0.30521414945602465"/>
  </r>
  <r>
    <s v="21375300"/>
    <s v="DIRECCIÓN DE GESTIÓN SOCIOCULTURAL"/>
    <x v="10"/>
    <s v="280"/>
    <x v="111"/>
    <s v="BIENES INTANGIBLES"/>
    <n v="5969756"/>
    <n v="5969756"/>
    <n v="4006756"/>
    <n v="0"/>
    <n v="0"/>
    <n v="0"/>
    <n v="1822054"/>
    <n v="1822054"/>
    <n v="4147702"/>
    <n v="0.30521414945602465"/>
  </r>
  <r>
    <s v="21375500"/>
    <s v="SISTEMA NACIONAL DE BIBLIOTECAS"/>
    <x v="11"/>
    <s v="001"/>
    <x v="0"/>
    <s v=""/>
    <n v="3269693980"/>
    <n v="3315879634"/>
    <n v="3144933650"/>
    <n v="10427561.99"/>
    <n v="77318119.189999998"/>
    <n v="0"/>
    <n v="2069248645.23"/>
    <n v="2066717782.74"/>
    <n v="1158885307.5899999"/>
    <n v="0.6240421467693118"/>
  </r>
  <r>
    <s v="21375500"/>
    <s v="SISTEMA NACIONAL DE BIBLIOTECAS"/>
    <x v="11"/>
    <s v="001"/>
    <x v="1"/>
    <s v="REMUNERACIONES"/>
    <n v="2681976115"/>
    <n v="2673976115"/>
    <n v="2636459248"/>
    <n v="0"/>
    <n v="26036232.600000001"/>
    <n v="0"/>
    <n v="1757337030.2"/>
    <n v="1757337030.2"/>
    <n v="890602852.20000005"/>
    <n v="0.65719997285764842"/>
  </r>
  <r>
    <s v="21375500"/>
    <s v="SISTEMA NACIONAL DE BIBLIOTECAS"/>
    <x v="11"/>
    <s v="001"/>
    <x v="2"/>
    <s v="REMUNERACIONES BASICAS"/>
    <n v="1406478180"/>
    <n v="1404478180"/>
    <n v="1377668128"/>
    <n v="0"/>
    <n v="0"/>
    <n v="0"/>
    <n v="957830547.22000003"/>
    <n v="957830547.22000003"/>
    <n v="446647632.77999997"/>
    <n v="0.68198321686991248"/>
  </r>
  <r>
    <s v="21375500"/>
    <s v="SISTEMA NACIONAL DE BIBLIOTECAS"/>
    <x v="11"/>
    <s v="001"/>
    <x v="3"/>
    <s v="SUELDOS PARA CARGOS FIJOS"/>
    <n v="1404478180"/>
    <n v="1404478180"/>
    <n v="1377668128"/>
    <n v="0"/>
    <n v="0"/>
    <n v="0"/>
    <n v="957830547.22000003"/>
    <n v="957830547.22000003"/>
    <n v="446647632.77999997"/>
    <n v="0.68198321686991248"/>
  </r>
  <r>
    <s v="21375500"/>
    <s v="SISTEMA NACIONAL DE BIBLIOTECAS"/>
    <x v="11"/>
    <s v="001"/>
    <x v="4"/>
    <s v="SUPLENCIAS"/>
    <n v="2000000"/>
    <n v="0"/>
    <n v="0"/>
    <n v="0"/>
    <n v="0"/>
    <n v="0"/>
    <n v="0"/>
    <n v="0"/>
    <n v="0"/>
    <n v="0"/>
  </r>
  <r>
    <s v="21375500"/>
    <s v="SISTEMA NACIONAL DE BIBLIOTECAS"/>
    <x v="11"/>
    <s v="001"/>
    <x v="5"/>
    <s v="REMUNERACIONES EVENTUALES"/>
    <n v="3600000"/>
    <n v="6400000"/>
    <n v="6400000"/>
    <n v="0"/>
    <n v="0"/>
    <n v="0"/>
    <n v="3507604"/>
    <n v="3507604"/>
    <n v="2892396"/>
    <n v="0.54806312499999998"/>
  </r>
  <r>
    <s v="21375500"/>
    <s v="SISTEMA NACIONAL DE BIBLIOTECAS"/>
    <x v="11"/>
    <s v="001"/>
    <x v="6"/>
    <s v="TIEMPO EXTRAORDINARIO"/>
    <n v="3600000"/>
    <n v="6400000"/>
    <n v="6400000"/>
    <n v="0"/>
    <n v="0"/>
    <n v="0"/>
    <n v="3507604"/>
    <n v="3507604"/>
    <n v="2892396"/>
    <n v="0.54806312499999998"/>
  </r>
  <r>
    <s v="21375500"/>
    <s v="SISTEMA NACIONAL DE BIBLIOTECAS"/>
    <x v="11"/>
    <s v="001"/>
    <x v="7"/>
    <s v="INCENTIVOS SALARIALES"/>
    <n v="860105768"/>
    <n v="851305768"/>
    <n v="845872491"/>
    <n v="0"/>
    <n v="0"/>
    <n v="0"/>
    <n v="492601377.98000002"/>
    <n v="492601377.98000002"/>
    <n v="358704390.01999998"/>
    <n v="0.5786421242478883"/>
  </r>
  <r>
    <s v="21375500"/>
    <s v="SISTEMA NACIONAL DE BIBLIOTECAS"/>
    <x v="11"/>
    <s v="001"/>
    <x v="8"/>
    <s v="RETRIBUCION POR AÑOS SERVIDOS"/>
    <n v="261900000"/>
    <n v="261900000"/>
    <n v="261900000"/>
    <n v="0"/>
    <n v="0"/>
    <n v="0"/>
    <n v="183639010.72999999"/>
    <n v="183639010.72999999"/>
    <n v="78260989.269999996"/>
    <n v="0.70117988060328362"/>
  </r>
  <r>
    <s v="21375500"/>
    <s v="SISTEMA NACIONAL DE BIBLIOTECAS"/>
    <x v="11"/>
    <s v="001"/>
    <x v="9"/>
    <s v="RESTRICCION AL EJERCICIO LIBERAL DE LA PROFESION"/>
    <n v="222769110"/>
    <n v="222769110"/>
    <n v="222769110"/>
    <n v="0"/>
    <n v="0"/>
    <n v="0"/>
    <n v="145509494.40000001"/>
    <n v="145509494.40000001"/>
    <n v="77259615.599999994"/>
    <n v="0.653185239192274"/>
  </r>
  <r>
    <s v="21375500"/>
    <s v="SISTEMA NACIONAL DE BIBLIOTECAS"/>
    <x v="11"/>
    <s v="001"/>
    <x v="10"/>
    <s v="DECIMOTERCER MES"/>
    <n v="176680308"/>
    <n v="176680308"/>
    <n v="174447031"/>
    <n v="0"/>
    <n v="0"/>
    <n v="0"/>
    <n v="144163.31"/>
    <n v="144163.31"/>
    <n v="176536144.69"/>
    <n v="8.1595573175025256E-4"/>
  </r>
  <r>
    <s v="21375500"/>
    <s v="SISTEMA NACIONAL DE BIBLIOTECAS"/>
    <x v="11"/>
    <s v="001"/>
    <x v="11"/>
    <s v="SALARIO ESCOLAR"/>
    <n v="154856350"/>
    <n v="146056350"/>
    <n v="142856350"/>
    <n v="0"/>
    <n v="0"/>
    <n v="0"/>
    <n v="133079590.89"/>
    <n v="133079590.89"/>
    <n v="12976759.109999999"/>
    <n v="0.91115237981778952"/>
  </r>
  <r>
    <s v="21375500"/>
    <s v="SISTEMA NACIONAL DE BIBLIOTECAS"/>
    <x v="11"/>
    <s v="001"/>
    <x v="12"/>
    <s v="OTROS INCENTIVOS SALARIALES"/>
    <n v="43900000"/>
    <n v="43900000"/>
    <n v="43900000"/>
    <n v="0"/>
    <n v="0"/>
    <n v="0"/>
    <n v="30229118.649999999"/>
    <n v="30229118.649999999"/>
    <n v="13670881.35"/>
    <n v="0.6885904020501139"/>
  </r>
  <r>
    <s v="21375500"/>
    <s v="SISTEMA NACIONAL DE BIBLIOTECAS"/>
    <x v="11"/>
    <s v="001"/>
    <x v="13"/>
    <s v="CONTRIB. PATRONALES AL DES. Y LA SEGURIDAD SOCIAL"/>
    <n v="204116605"/>
    <n v="204116605"/>
    <n v="201502625"/>
    <n v="0"/>
    <n v="12769446"/>
    <n v="0"/>
    <n v="150523838"/>
    <n v="150523838"/>
    <n v="40823321"/>
    <n v="0.73744043508856127"/>
  </r>
  <r>
    <s v="21375500"/>
    <s v="SISTEMA NACIONAL DE BIBLIOTECAS"/>
    <x v="11"/>
    <s v="001"/>
    <x v="214"/>
    <s v="CCSS CONTRIBUCION PATRONAL SEGURO SALUD (CONTRIBUCION PATRONAL SEGURO DE SALUD, SEGUN LEY NO. 17 DEL 22 DE OCTUBRE DE 1943, LEY"/>
    <n v="193649087"/>
    <n v="193649087"/>
    <n v="191169157"/>
    <n v="0"/>
    <n v="12175404.6"/>
    <n v="0"/>
    <n v="142743865"/>
    <n v="142743865"/>
    <n v="38729817.399999999"/>
    <n v="0.73712645492617268"/>
  </r>
  <r>
    <s v="21375500"/>
    <s v="SISTEMA NACIONAL DE BIBLIOTECAS"/>
    <x v="11"/>
    <s v="001"/>
    <x v="215"/>
    <s v="BANCO POPULAR Y DE DESARROLLO COMUNAL. (BPDC) (SEGUN LEY NO. 4351 DEL 11 DE JULIO DE 1969, LEY ORGANICA DEL B.P.D.C.)."/>
    <n v="10467518"/>
    <n v="10467518"/>
    <n v="10333468"/>
    <n v="0"/>
    <n v="594041.4"/>
    <n v="0"/>
    <n v="7779973"/>
    <n v="7779973"/>
    <n v="2093503.6"/>
    <n v="0.74324906821273196"/>
  </r>
  <r>
    <s v="21375500"/>
    <s v="SISTEMA NACIONAL DE BIBLIOTECAS"/>
    <x v="11"/>
    <s v="001"/>
    <x v="16"/>
    <s v="CONTRIB PATRONALES A FOND PENS Y OTROS FOND CAPIT."/>
    <n v="207675562"/>
    <n v="207675562"/>
    <n v="205016004"/>
    <n v="0"/>
    <n v="13266786.6"/>
    <n v="0"/>
    <n v="152873663"/>
    <n v="152873663"/>
    <n v="41535112.399999999"/>
    <n v="0.73611772867141678"/>
  </r>
  <r>
    <s v="21375500"/>
    <s v="SISTEMA NACIONAL DE BIBLIOTECAS"/>
    <x v="11"/>
    <s v="001"/>
    <x v="216"/>
    <s v="CCSS CONTRIBUCION PATRONAL SEGURO PENSIONES (CONTRIBUCION PATRONAL SEGURO DE PENSIONES, SEGUN LEY NO. 17 DEL 22 DE OCTUBRE DE 1943, LEY"/>
    <n v="113467897"/>
    <n v="113467897"/>
    <n v="112014792"/>
    <n v="0"/>
    <n v="7054953.5999999996"/>
    <n v="0"/>
    <n v="83719364"/>
    <n v="83719364"/>
    <n v="22693579.399999999"/>
    <n v="0.73782423234652883"/>
  </r>
  <r>
    <s v="21375500"/>
    <s v="SISTEMA NACIONAL DE BIBLIOTECAS"/>
    <x v="11"/>
    <s v="001"/>
    <x v="217"/>
    <s v="CCSS APORTE PATRONAL REGIMEN PENSIONES (APORTE PATRONAL AL REGIMEN DE PENSIONES, SEGUN LEY DE PROTECCION AL TRABAJADOR NO. 7983 DEL 16"/>
    <n v="62805110"/>
    <n v="62805110"/>
    <n v="62000808"/>
    <n v="0"/>
    <n v="4304902"/>
    <n v="0"/>
    <n v="45939186"/>
    <n v="45939186"/>
    <n v="12561022"/>
    <n v="0.73145618246668143"/>
  </r>
  <r>
    <s v="21375500"/>
    <s v="SISTEMA NACIONAL DE BIBLIOTECAS"/>
    <x v="11"/>
    <s v="001"/>
    <x v="218"/>
    <s v="CCSS APORTE PATRONAL FONDO CAPITALIZACION LABORAL (APORTE PATRONAL AL FONDO DE CAPITALIZACION LABORAL, SEGUN LEY DE PROTECCION AL TRABAJADOR"/>
    <n v="31402555"/>
    <n v="31402555"/>
    <n v="31000404"/>
    <n v="0"/>
    <n v="1906931"/>
    <n v="0"/>
    <n v="23215113"/>
    <n v="23215113"/>
    <n v="6280511"/>
    <n v="0.73927465456234376"/>
  </r>
  <r>
    <s v="21375500"/>
    <s v="SISTEMA NACIONAL DE BIBLIOTECAS"/>
    <x v="11"/>
    <s v="001"/>
    <x v="21"/>
    <s v="SERVICIOS"/>
    <n v="300898694"/>
    <n v="300898694"/>
    <n v="225407545.5"/>
    <n v="0"/>
    <n v="31385852.190000001"/>
    <n v="0"/>
    <n v="188378146.13"/>
    <n v="187353949.93000001"/>
    <n v="81134695.680000007"/>
    <n v="0.62605172400648568"/>
  </r>
  <r>
    <s v="21375500"/>
    <s v="SISTEMA NACIONAL DE BIBLIOTECAS"/>
    <x v="11"/>
    <s v="001"/>
    <x v="24"/>
    <s v="SERVICIOS BASICOS"/>
    <n v="120616681"/>
    <n v="116503726.63"/>
    <n v="89467717.010000005"/>
    <n v="0"/>
    <n v="8614555.3699999992"/>
    <n v="0"/>
    <n v="77976709.430000007"/>
    <n v="77742727.269999996"/>
    <n v="29912461.829999998"/>
    <n v="0.66930656800055366"/>
  </r>
  <r>
    <s v="21375500"/>
    <s v="SISTEMA NACIONAL DE BIBLIOTECAS"/>
    <x v="11"/>
    <s v="001"/>
    <x v="25"/>
    <s v="SERVICIO DE AGUA Y ALCANTARILLADO"/>
    <n v="32000000"/>
    <n v="36750000"/>
    <n v="25600000"/>
    <n v="0"/>
    <n v="2628912.87"/>
    <n v="0"/>
    <n v="22571087.129999999"/>
    <n v="22562802.129999999"/>
    <n v="11550000"/>
    <n v="0.61417924163265303"/>
  </r>
  <r>
    <s v="21375500"/>
    <s v="SISTEMA NACIONAL DE BIBLIOTECAS"/>
    <x v="11"/>
    <s v="001"/>
    <x v="26"/>
    <s v="SERVICIO DE ENERGIA ELECTRICA"/>
    <n v="43000000"/>
    <n v="48300000"/>
    <n v="37550000"/>
    <n v="0"/>
    <n v="2075699.9"/>
    <n v="0"/>
    <n v="35474300.100000001"/>
    <n v="35248602.939999998"/>
    <n v="10750000"/>
    <n v="0.73445755900621124"/>
  </r>
  <r>
    <s v="21375500"/>
    <s v="SISTEMA NACIONAL DE BIBLIOTECAS"/>
    <x v="11"/>
    <s v="001"/>
    <x v="117"/>
    <s v="SERVICIO DE CORREO"/>
    <n v="24000"/>
    <n v="29000"/>
    <n v="29000"/>
    <n v="0"/>
    <n v="145.5"/>
    <n v="0"/>
    <n v="27854.5"/>
    <n v="27854.5"/>
    <n v="1000"/>
    <n v="0.96050000000000002"/>
  </r>
  <r>
    <s v="21375500"/>
    <s v="SISTEMA NACIONAL DE BIBLIOTECAS"/>
    <x v="11"/>
    <s v="001"/>
    <x v="27"/>
    <s v="SERVICIO DE TELECOMUNICACIONES"/>
    <n v="42392681"/>
    <n v="28224726.629999999"/>
    <n v="23852050.34"/>
    <n v="0"/>
    <n v="3531250"/>
    <n v="0"/>
    <n v="17868014.800000001"/>
    <n v="17868014.800000001"/>
    <n v="6825461.8300000001"/>
    <n v="0.63306245740598699"/>
  </r>
  <r>
    <s v="21375500"/>
    <s v="SISTEMA NACIONAL DE BIBLIOTECAS"/>
    <x v="11"/>
    <s v="001"/>
    <x v="28"/>
    <s v="OTROS SERVICIOS BASICOS"/>
    <n v="3200000"/>
    <n v="3200000"/>
    <n v="2436666.67"/>
    <n v="0"/>
    <n v="378547.1"/>
    <n v="0"/>
    <n v="2035452.9"/>
    <n v="2035452.9"/>
    <n v="786000"/>
    <n v="0.63607903124999998"/>
  </r>
  <r>
    <s v="21375500"/>
    <s v="SISTEMA NACIONAL DE BIBLIOTECAS"/>
    <x v="11"/>
    <s v="001"/>
    <x v="29"/>
    <s v="SERVICIOS COMERCIALES Y FINANCIEROS"/>
    <n v="0"/>
    <n v="3615220.66"/>
    <n v="1537695.13"/>
    <n v="0"/>
    <n v="546005.64"/>
    <n v="0"/>
    <n v="443973.5"/>
    <n v="443973.5"/>
    <n v="2625241.52"/>
    <n v="0.1228067500587917"/>
  </r>
  <r>
    <s v="21375500"/>
    <s v="SISTEMA NACIONAL DE BIBLIOTECAS"/>
    <x v="11"/>
    <s v="001"/>
    <x v="30"/>
    <s v="INFORMACION"/>
    <n v="0"/>
    <n v="532576.6"/>
    <n v="455051.07"/>
    <n v="0"/>
    <n v="150323.9"/>
    <n v="0"/>
    <n v="75743.899999999994"/>
    <n v="75743.899999999994"/>
    <n v="306508.79999999999"/>
    <n v="0.14222160718289162"/>
  </r>
  <r>
    <s v="21375500"/>
    <s v="SISTEMA NACIONAL DE BIBLIOTECAS"/>
    <x v="11"/>
    <s v="001"/>
    <x v="32"/>
    <s v="IMPRESION, ENCUADERNACION Y OTROS"/>
    <n v="0"/>
    <n v="2000000"/>
    <n v="0"/>
    <n v="0"/>
    <n v="0"/>
    <n v="0"/>
    <n v="0"/>
    <n v="0"/>
    <n v="2000000"/>
    <n v="0"/>
  </r>
  <r>
    <s v="21375500"/>
    <s v="SISTEMA NACIONAL DE BIBLIOTECAS"/>
    <x v="11"/>
    <s v="001"/>
    <x v="34"/>
    <s v="SERVICIOS DE TECNOLOGIAS DE INFORMACION"/>
    <n v="0"/>
    <n v="1082644.06"/>
    <n v="1082644.06"/>
    <n v="0"/>
    <n v="395681.74"/>
    <n v="0"/>
    <n v="368229.6"/>
    <n v="368229.6"/>
    <n v="318732.71999999997"/>
    <n v="0.34012064870147624"/>
  </r>
  <r>
    <s v="21375500"/>
    <s v="SISTEMA NACIONAL DE BIBLIOTECAS"/>
    <x v="11"/>
    <s v="001"/>
    <x v="35"/>
    <s v="SERVICIOS DE GESTION Y APOYO"/>
    <n v="178164584"/>
    <n v="140645842.71000001"/>
    <n v="99962322.450000003"/>
    <n v="0"/>
    <n v="0.01"/>
    <n v="0"/>
    <n v="99601711.120000005"/>
    <n v="98811497.079999998"/>
    <n v="41044131.579999998"/>
    <n v="0.70817387276330968"/>
  </r>
  <r>
    <s v="21375500"/>
    <s v="SISTEMA NACIONAL DE BIBLIOTECAS"/>
    <x v="11"/>
    <s v="001"/>
    <x v="38"/>
    <s v="SERVICIOS GENERALES"/>
    <n v="178164584"/>
    <n v="120158109"/>
    <n v="87849539.640000001"/>
    <n v="0"/>
    <n v="0"/>
    <n v="0"/>
    <n v="87819118.930000007"/>
    <n v="87819118.930000007"/>
    <n v="32338990.07"/>
    <n v="0.73086302423417804"/>
  </r>
  <r>
    <s v="21375500"/>
    <s v="SISTEMA NACIONAL DE BIBLIOTECAS"/>
    <x v="11"/>
    <s v="001"/>
    <x v="39"/>
    <s v="OTROS SERVICIOS DE GESTION Y APOYO"/>
    <n v="0"/>
    <n v="20487733.710000001"/>
    <n v="12112782.810000001"/>
    <n v="0"/>
    <n v="0.01"/>
    <n v="0"/>
    <n v="11782592.189999999"/>
    <n v="10992378.15"/>
    <n v="8705141.5099999998"/>
    <n v="0.57510471176462785"/>
  </r>
  <r>
    <s v="21375500"/>
    <s v="SISTEMA NACIONAL DE BIBLIOTECAS"/>
    <x v="11"/>
    <s v="001"/>
    <x v="40"/>
    <s v="GASTOS DE VIAJE Y DE TRANSPORTE"/>
    <n v="1000000"/>
    <n v="7096475"/>
    <n v="5656741.6500000004"/>
    <n v="0"/>
    <n v="2976279.93"/>
    <n v="0"/>
    <n v="2647462.4"/>
    <n v="2647462.4"/>
    <n v="1472732.67"/>
    <n v="0.37306724817603104"/>
  </r>
  <r>
    <s v="21375500"/>
    <s v="SISTEMA NACIONAL DE BIBLIOTECAS"/>
    <x v="11"/>
    <s v="001"/>
    <x v="41"/>
    <s v="TRANSPORTE DENTRO DEL PAIS"/>
    <n v="0"/>
    <n v="436875"/>
    <n v="336875"/>
    <n v="0"/>
    <n v="239979.93"/>
    <n v="0"/>
    <n v="96820.07"/>
    <n v="96820.07"/>
    <n v="100075"/>
    <n v="0.22161961659513593"/>
  </r>
  <r>
    <s v="21375500"/>
    <s v="SISTEMA NACIONAL DE BIBLIOTECAS"/>
    <x v="11"/>
    <s v="001"/>
    <x v="42"/>
    <s v="VIATICOS DENTRO DEL PAIS"/>
    <n v="1000000"/>
    <n v="6659600"/>
    <n v="5319866.6500000004"/>
    <n v="0"/>
    <n v="2736300"/>
    <n v="0"/>
    <n v="2550642.33"/>
    <n v="2550642.33"/>
    <n v="1372657.67"/>
    <n v="0.38300233197189021"/>
  </r>
  <r>
    <s v="21375500"/>
    <s v="SISTEMA NACIONAL DE BIBLIOTECAS"/>
    <x v="11"/>
    <s v="001"/>
    <x v="45"/>
    <s v="SEGUROS, REASEGUROS Y OTRAS OBLIGACIONES"/>
    <n v="0"/>
    <n v="5220000"/>
    <n v="5060000"/>
    <n v="0"/>
    <n v="0"/>
    <n v="0"/>
    <n v="5037276.0199999996"/>
    <n v="5037276.0199999996"/>
    <n v="182723.98"/>
    <n v="0.96499540613026813"/>
  </r>
  <r>
    <s v="21375500"/>
    <s v="SISTEMA NACIONAL DE BIBLIOTECAS"/>
    <x v="11"/>
    <s v="001"/>
    <x v="46"/>
    <s v="SEGUROS"/>
    <n v="0"/>
    <n v="5220000"/>
    <n v="5060000"/>
    <n v="0"/>
    <n v="0"/>
    <n v="0"/>
    <n v="5037276.0199999996"/>
    <n v="5037276.0199999996"/>
    <n v="182723.98"/>
    <n v="0.96499540613026813"/>
  </r>
  <r>
    <s v="21375500"/>
    <s v="SISTEMA NACIONAL DE BIBLIOTECAS"/>
    <x v="11"/>
    <s v="001"/>
    <x v="51"/>
    <s v="MANTENIMIENTO Y REPARACION"/>
    <n v="557429"/>
    <n v="27357429"/>
    <n v="23317735.920000002"/>
    <n v="0"/>
    <n v="19225309.239999998"/>
    <n v="0"/>
    <n v="2480715.66"/>
    <n v="2480715.66"/>
    <n v="5651404.0999999996"/>
    <n v="9.0677952961149971E-2"/>
  </r>
  <r>
    <s v="21375500"/>
    <s v="SISTEMA NACIONAL DE BIBLIOTECAS"/>
    <x v="11"/>
    <s v="001"/>
    <x v="52"/>
    <s v="MANTENIMIENTO DE EDIFICIOS, LOCALES Y TERRENOS"/>
    <n v="0"/>
    <n v="4200000"/>
    <n v="1942997.5"/>
    <n v="0"/>
    <n v="1024064.76"/>
    <n v="0"/>
    <n v="757947.5"/>
    <n v="757947.5"/>
    <n v="2417987.7400000002"/>
    <n v="0.18046369047619049"/>
  </r>
  <r>
    <s v="21375500"/>
    <s v="SISTEMA NACIONAL DE BIBLIOTECAS"/>
    <x v="11"/>
    <s v="001"/>
    <x v="53"/>
    <s v="MANT. Y REPARACION DE MAQUINARIA Y EQUIPO DE PROD."/>
    <n v="0"/>
    <n v="1300000"/>
    <n v="700000"/>
    <n v="0"/>
    <n v="0"/>
    <n v="0"/>
    <n v="518023.9"/>
    <n v="518023.9"/>
    <n v="781976.1"/>
    <n v="0.39847992307692309"/>
  </r>
  <r>
    <s v="21375500"/>
    <s v="SISTEMA NACIONAL DE BIBLIOTECAS"/>
    <x v="11"/>
    <s v="001"/>
    <x v="54"/>
    <s v="MANT. Y REPARACION DE EQUIPO DE TRANSPORTE"/>
    <n v="0"/>
    <n v="2300000"/>
    <n v="1300000"/>
    <n v="0"/>
    <n v="239894.48"/>
    <n v="0"/>
    <n v="360440.35"/>
    <n v="360440.35"/>
    <n v="1699665.17"/>
    <n v="0.1567131956521739"/>
  </r>
  <r>
    <s v="21375500"/>
    <s v="SISTEMA NACIONAL DE BIBLIOTECAS"/>
    <x v="11"/>
    <s v="001"/>
    <x v="55"/>
    <s v="MANT. Y REPARACION DE EQUIPO Y MOBILIARIO DE OFIC."/>
    <n v="0"/>
    <n v="1000000"/>
    <n v="1000000"/>
    <n v="0"/>
    <n v="0"/>
    <n v="0"/>
    <n v="844303.91"/>
    <n v="844303.91"/>
    <n v="155696.09"/>
    <n v="0.84430391000000005"/>
  </r>
  <r>
    <s v="21375500"/>
    <s v="SISTEMA NACIONAL DE BIBLIOTECAS"/>
    <x v="11"/>
    <s v="001"/>
    <x v="56"/>
    <s v="MANT. Y REP. DE EQUIPO DE COMPUTO Y SIST. DE INF."/>
    <n v="0"/>
    <n v="18000000"/>
    <n v="18000000"/>
    <n v="0"/>
    <n v="17961350"/>
    <n v="0"/>
    <n v="0"/>
    <n v="0"/>
    <n v="38650"/>
    <n v="0"/>
  </r>
  <r>
    <s v="21375500"/>
    <s v="SISTEMA NACIONAL DE BIBLIOTECAS"/>
    <x v="11"/>
    <s v="001"/>
    <x v="57"/>
    <s v="MANTENIMIENTO Y REPARACION DE OTROS EQUIPOS"/>
    <n v="557429"/>
    <n v="557429"/>
    <n v="374738.42"/>
    <n v="0"/>
    <n v="0"/>
    <n v="0"/>
    <n v="0"/>
    <n v="0"/>
    <n v="557429"/>
    <n v="0"/>
  </r>
  <r>
    <s v="21375500"/>
    <s v="SISTEMA NACIONAL DE BIBLIOTECAS"/>
    <x v="11"/>
    <s v="001"/>
    <x v="58"/>
    <s v="IMPUESTOS"/>
    <n v="560000"/>
    <n v="460000"/>
    <n v="405333.34"/>
    <n v="0"/>
    <n v="23702"/>
    <n v="0"/>
    <n v="190298"/>
    <n v="190298"/>
    <n v="246000"/>
    <n v="0.41369130434782608"/>
  </r>
  <r>
    <s v="21375500"/>
    <s v="SISTEMA NACIONAL DE BIBLIOTECAS"/>
    <x v="11"/>
    <s v="001"/>
    <x v="59"/>
    <s v="OTROS IMPUESTOS"/>
    <n v="560000"/>
    <n v="460000"/>
    <n v="405333.34"/>
    <n v="0"/>
    <n v="23702"/>
    <n v="0"/>
    <n v="190298"/>
    <n v="190298"/>
    <n v="246000"/>
    <n v="0.41369130434782608"/>
  </r>
  <r>
    <s v="21375500"/>
    <s v="SISTEMA NACIONAL DE BIBLIOTECAS"/>
    <x v="11"/>
    <s v="001"/>
    <x v="62"/>
    <s v="MATERIALES Y SUMINISTROS"/>
    <n v="1447386"/>
    <n v="19643861"/>
    <n v="18282014.5"/>
    <n v="10427561.99"/>
    <n v="375980"/>
    <n v="0"/>
    <n v="7466370.1799999997"/>
    <n v="7466370.1799999997"/>
    <n v="1373948.83"/>
    <n v="0.38008669375129461"/>
  </r>
  <r>
    <s v="21375500"/>
    <s v="SISTEMA NACIONAL DE BIBLIOTECAS"/>
    <x v="11"/>
    <s v="001"/>
    <x v="63"/>
    <s v="PRODUCTOS QUIMICOS Y CONEXOS"/>
    <n v="1447386"/>
    <n v="2447386"/>
    <n v="1085539.5"/>
    <n v="0"/>
    <n v="375980"/>
    <n v="0"/>
    <n v="707710"/>
    <n v="707710"/>
    <n v="1363696"/>
    <n v="0.28916975090974617"/>
  </r>
  <r>
    <s v="21375500"/>
    <s v="SISTEMA NACIONAL DE BIBLIOTECAS"/>
    <x v="11"/>
    <s v="001"/>
    <x v="64"/>
    <s v="COMBUSTIBLES Y LUBRICANTES"/>
    <n v="1447386"/>
    <n v="2447386"/>
    <n v="1085539.5"/>
    <n v="0"/>
    <n v="375980"/>
    <n v="0"/>
    <n v="707710"/>
    <n v="707710"/>
    <n v="1363696"/>
    <n v="0.28916975090974617"/>
  </r>
  <r>
    <s v="21375500"/>
    <s v="SISTEMA NACIONAL DE BIBLIOTECAS"/>
    <x v="11"/>
    <s v="001"/>
    <x v="74"/>
    <s v="UTILES, MATERIALES Y SUMINISTROS DIVERSOS"/>
    <n v="0"/>
    <n v="17196475"/>
    <n v="17196475"/>
    <n v="10427561.99"/>
    <n v="0"/>
    <n v="0"/>
    <n v="6758660.1799999997"/>
    <n v="6758660.1799999997"/>
    <n v="10252.83"/>
    <n v="0.39302590676286853"/>
  </r>
  <r>
    <s v="21375500"/>
    <s v="SISTEMA NACIONAL DE BIBLIOTECAS"/>
    <x v="11"/>
    <s v="001"/>
    <x v="76"/>
    <s v="PRODUCTOS DE PAPEL, CARTON E IMPRESOS"/>
    <n v="0"/>
    <n v="10500000"/>
    <n v="10500000"/>
    <n v="10427561.99"/>
    <n v="0"/>
    <n v="0"/>
    <n v="64636"/>
    <n v="64636"/>
    <n v="7802.01"/>
    <n v="6.1558095238095235E-3"/>
  </r>
  <r>
    <s v="21375500"/>
    <s v="SISTEMA NACIONAL DE BIBLIOTECAS"/>
    <x v="11"/>
    <s v="001"/>
    <x v="77"/>
    <s v="UTILES Y MATERIALES DE LIMPIEZA"/>
    <n v="0"/>
    <n v="6696475"/>
    <n v="6696475"/>
    <n v="0"/>
    <n v="0"/>
    <n v="0"/>
    <n v="6694024.1799999997"/>
    <n v="6694024.1799999997"/>
    <n v="2450.8200000000002"/>
    <n v="0.99963401341750691"/>
  </r>
  <r>
    <s v="21375500"/>
    <s v="SISTEMA NACIONAL DE BIBLIOTECAS"/>
    <x v="11"/>
    <s v="001"/>
    <x v="100"/>
    <s v="BIENES DURADEROS"/>
    <n v="100000000"/>
    <n v="127989179"/>
    <n v="100000000"/>
    <n v="0"/>
    <n v="16171623.57"/>
    <n v="0"/>
    <n v="62515713.649999999"/>
    <n v="61009047.359999999"/>
    <n v="49301841.780000001"/>
    <n v="0.48844530559884286"/>
  </r>
  <r>
    <s v="21375500"/>
    <s v="SISTEMA NACIONAL DE BIBLIOTECAS"/>
    <x v="11"/>
    <s v="001"/>
    <x v="107"/>
    <s v="CONSTRUCCIONES, ADICIONES Y MEJORAS"/>
    <n v="30000000"/>
    <n v="57989179"/>
    <n v="30000000"/>
    <n v="0"/>
    <n v="9989200"/>
    <n v="0"/>
    <n v="0"/>
    <n v="0"/>
    <n v="47999979"/>
    <n v="0"/>
  </r>
  <r>
    <s v="21375500"/>
    <s v="SISTEMA NACIONAL DE BIBLIOTECAS"/>
    <x v="11"/>
    <s v="001"/>
    <x v="108"/>
    <s v="EDIFICIOS"/>
    <n v="0"/>
    <n v="27989179"/>
    <n v="0"/>
    <n v="0"/>
    <n v="0"/>
    <n v="0"/>
    <n v="0"/>
    <n v="0"/>
    <n v="27989179"/>
    <n v="0"/>
  </r>
  <r>
    <s v="21375500"/>
    <s v="SISTEMA NACIONAL DE BIBLIOTECAS"/>
    <x v="11"/>
    <s v="280"/>
    <x v="108"/>
    <s v="EDIFICIOS"/>
    <n v="30000000"/>
    <n v="30000000"/>
    <n v="30000000"/>
    <n v="0"/>
    <n v="9989200"/>
    <n v="0"/>
    <n v="0"/>
    <n v="0"/>
    <n v="20010800"/>
    <n v="0"/>
  </r>
  <r>
    <s v="21375500"/>
    <s v="SISTEMA NACIONAL DE BIBLIOTECAS"/>
    <x v="11"/>
    <s v="280"/>
    <x v="101"/>
    <s v="MAQUINARIA, EQUIPO Y MOBILIARIO"/>
    <n v="45208503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5"/>
    <s v="EQUIPO Y PROGRAMAS DE COMPUTO"/>
    <n v="30000000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6"/>
    <s v="MAQUINARIA, EQUIPO Y MOBILIARIO DIVERSO"/>
    <n v="15208503"/>
    <n v="0"/>
    <n v="0"/>
    <n v="0"/>
    <n v="0"/>
    <n v="0"/>
    <n v="0"/>
    <n v="0"/>
    <n v="0"/>
    <n v="0"/>
  </r>
  <r>
    <s v="21375500"/>
    <s v="SISTEMA NACIONAL DE BIBLIOTECAS"/>
    <x v="11"/>
    <s v="280"/>
    <x v="110"/>
    <s v="BIENES DURADEROS DIVERSOS"/>
    <n v="24791497"/>
    <n v="40000000"/>
    <n v="40000000"/>
    <n v="0"/>
    <n v="6182423.5700000003"/>
    <n v="0"/>
    <n v="33039573.25"/>
    <n v="31532906.960000001"/>
    <n v="778003.18"/>
    <n v="0.82598933124999996"/>
  </r>
  <r>
    <s v="21375500"/>
    <s v="SISTEMA NACIONAL DE BIBLIOTECAS"/>
    <x v="11"/>
    <s v="280"/>
    <x v="111"/>
    <s v="BIENES INTANGIBLES"/>
    <n v="24791497"/>
    <n v="40000000"/>
    <n v="40000000"/>
    <n v="0"/>
    <n v="6182423.5700000003"/>
    <n v="0"/>
    <n v="33039573.25"/>
    <n v="31532906.960000001"/>
    <n v="778003.18"/>
    <n v="0.82598933124999996"/>
  </r>
  <r>
    <s v="21375500"/>
    <s v="SISTEMA NACIONAL DE BIBLIOTECAS"/>
    <x v="11"/>
    <s v="001"/>
    <x v="80"/>
    <s v="TRANSFERENCIAS CORRIENTES"/>
    <n v="185371785"/>
    <n v="193371785"/>
    <n v="164784842"/>
    <n v="0"/>
    <n v="3348430.83"/>
    <n v="0"/>
    <n v="53551385.07"/>
    <n v="53551385.07"/>
    <n v="136471969.09999999"/>
    <n v="0.27693484377775174"/>
  </r>
  <r>
    <s v="21375500"/>
    <s v="SISTEMA NACIONAL DE BIBLIOTECAS"/>
    <x v="11"/>
    <s v="001"/>
    <x v="81"/>
    <s v="TRANSFERENCIAS CORRIENTES AL SECTOR PUBLICO"/>
    <n v="38101768"/>
    <n v="38101768"/>
    <n v="37613825"/>
    <n v="0"/>
    <n v="2668430.83"/>
    <n v="0"/>
    <n v="27812983.57"/>
    <n v="27812983.57"/>
    <n v="7620353.5999999996"/>
    <n v="0.72996569529266986"/>
  </r>
  <r>
    <s v="21375500"/>
    <s v="SISTEMA NACIONAL DE BIBLIOTECAS"/>
    <x v="11"/>
    <s v="001"/>
    <x v="219"/>
    <s v="CCSS CONTRIBUCION ESTATAL SEGURO PENSIONES (CONTRIBUCION ESTATAL AL SEGURO DE PENSIONES, SEGUN LEY NO. 17 DEL 22 DE OCTUBRE DE 1943, LEY"/>
    <n v="32868008"/>
    <n v="32868008"/>
    <n v="32447090"/>
    <n v="0"/>
    <n v="2301887.65"/>
    <n v="0"/>
    <n v="23992518.75"/>
    <n v="23992518.75"/>
    <n v="6573601.5999999996"/>
    <n v="0.72996570860028998"/>
  </r>
  <r>
    <s v="21375500"/>
    <s v="SISTEMA NACIONAL DE BIBLIOTECAS"/>
    <x v="11"/>
    <s v="001"/>
    <x v="220"/>
    <s v="CCSS CONTRIBUCION ESTATAL SEGURO SALUD (CONTRIBUCION ESTATAL AL SEGURO DE SALUD, SEGUN LEY NO. 17 DEL 22 DE OCTUBRE DE 1943, LEY"/>
    <n v="5233760"/>
    <n v="5233760"/>
    <n v="5166735"/>
    <n v="0"/>
    <n v="366543.18"/>
    <n v="0"/>
    <n v="3820464.82"/>
    <n v="3820464.82"/>
    <n v="1046752"/>
    <n v="0.72996561172082786"/>
  </r>
  <r>
    <s v="21375500"/>
    <s v="SISTEMA NACIONAL DE BIBLIOTECAS"/>
    <x v="11"/>
    <s v="001"/>
    <x v="85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7"/>
    <s v="OTRAS TRANSFERENCIA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8"/>
    <s v="PRESTACIONES"/>
    <n v="30400000"/>
    <n v="38400000"/>
    <n v="10470000"/>
    <n v="0"/>
    <n v="0"/>
    <n v="0"/>
    <n v="9830501"/>
    <n v="9830501"/>
    <n v="28569499"/>
    <n v="0.25600263020833336"/>
  </r>
  <r>
    <s v="21375500"/>
    <s v="SISTEMA NACIONAL DE BIBLIOTECAS"/>
    <x v="11"/>
    <s v="001"/>
    <x v="89"/>
    <s v="PRESTACIONES LEGALES"/>
    <n v="20400000"/>
    <n v="28400000"/>
    <n v="470000"/>
    <n v="0"/>
    <n v="0"/>
    <n v="0"/>
    <n v="0"/>
    <n v="0"/>
    <n v="28400000"/>
    <n v="0"/>
  </r>
  <r>
    <s v="21375500"/>
    <s v="SISTEMA NACIONAL DE BIBLIOTECAS"/>
    <x v="11"/>
    <s v="001"/>
    <x v="90"/>
    <s v="OTRAS PRESTACIONES"/>
    <n v="10000000"/>
    <n v="10000000"/>
    <n v="10000000"/>
    <n v="0"/>
    <n v="0"/>
    <n v="0"/>
    <n v="9830501"/>
    <n v="9830501"/>
    <n v="169499"/>
    <n v="0.98305010000000004"/>
  </r>
  <r>
    <s v="21375500"/>
    <s v="SISTEMA NACIONAL DE BIBLIOTECAS"/>
    <x v="11"/>
    <s v="001"/>
    <x v="97"/>
    <s v="TRANSFERENCIAS CORRIENTES AL SECTOR EXTERNO"/>
    <n v="16870017"/>
    <n v="16870017"/>
    <n v="16701017"/>
    <n v="0"/>
    <n v="680000"/>
    <n v="0"/>
    <n v="15907900.5"/>
    <n v="15907900.5"/>
    <n v="282116.5"/>
    <n v="0.94296884822344873"/>
  </r>
  <r>
    <s v="21375500"/>
    <s v="SISTEMA NACIONAL DE BIBLIOTECAS"/>
    <x v="11"/>
    <s v="001"/>
    <x v="221"/>
    <s v="CENTRO REGIONAL PARA EL FOMENTO DEL LIBRO EN AMERICA LATINA (CERLAC-UNESCO). (CUOTA ANUAL DE MEMBRESIA, SEGUN LEY 5550 DEL 09/08/1974)."/>
    <n v="4039854"/>
    <n v="4039854"/>
    <n v="3989854"/>
    <n v="0"/>
    <n v="0"/>
    <n v="0"/>
    <n v="3964584"/>
    <n v="3964584"/>
    <n v="75270"/>
    <n v="0.9813681385515417"/>
  </r>
  <r>
    <s v="21375500"/>
    <s v="SISTEMA NACIONAL DE BIBLIOTECAS"/>
    <x v="11"/>
    <s v="001"/>
    <x v="222"/>
    <s v="PROGRAMA IBEROAMERICANO DE BIBLIOTECAS PUBLICAS (IBERBIBLIOTECAS). (CUOTA ORDINARIA, SEGUN COMPROMISO ADQUIRIDO EN LA XXI CUMBRE DE JEFES DE"/>
    <n v="7768950"/>
    <n v="7699950"/>
    <n v="7699950"/>
    <n v="0"/>
    <n v="0"/>
    <n v="0"/>
    <n v="7643550"/>
    <n v="7643550"/>
    <n v="56400"/>
    <n v="0.99267527711218906"/>
  </r>
  <r>
    <s v="21375500"/>
    <s v="SISTEMA NACIONAL DE BIBLIOTECAS"/>
    <x v="11"/>
    <s v="001"/>
    <x v="223"/>
    <s v="PROGRAMA IBEROAMERICANO PARA LA PRESERVACION DEL PATRIMONIO SONORO Y AUDIOVISUAL (IBERSONORA). (CUOTA ORDINARIA, SEGUN COMPROMISO XIII CUMBRE DE"/>
    <n v="2589650"/>
    <n v="2589650"/>
    <n v="2564650"/>
    <n v="0"/>
    <n v="0"/>
    <n v="0"/>
    <n v="2541750"/>
    <n v="2541750"/>
    <n v="47900"/>
    <n v="0.98150329195064967"/>
  </r>
  <r>
    <s v="21375500"/>
    <s v="SISTEMA NACIONAL DE BIBLIOTECAS"/>
    <x v="11"/>
    <s v="001"/>
    <x v="224"/>
    <s v="ASOCIACION DE BIBLIOTECAS NACIONALES IBEROAMERICANAS (ABINIA). (CUOTA ORDINARIA, SEGUN EXPEDIENTE 14839 DEL ACTA CONSTITUTIVA 9 DEL"/>
    <n v="1786859"/>
    <n v="1761859"/>
    <n v="1761859"/>
    <n v="0"/>
    <n v="0"/>
    <n v="0"/>
    <n v="1758016.5"/>
    <n v="1758016.5"/>
    <n v="3842.5"/>
    <n v="0.99781906497625517"/>
  </r>
  <r>
    <s v="21375500"/>
    <s v="SISTEMA NACIONAL DE BIBLIOTECAS"/>
    <x v="11"/>
    <s v="001"/>
    <x v="225"/>
    <s v="NUMERO INTERNACIONAL NORMALIZADO PARA LIBROS (ISBN). (CUOTA ORDINARIA, SEGUN DECRETOS 14377-C DEL 16/03/1983 Y 23983-C DEL 19/01/1995)."/>
    <n v="253786"/>
    <n v="278786"/>
    <n v="253786"/>
    <n v="0"/>
    <n v="250000"/>
    <n v="0"/>
    <n v="0"/>
    <n v="0"/>
    <n v="28786"/>
    <n v="0"/>
  </r>
  <r>
    <s v="21375500"/>
    <s v="SISTEMA NACIONAL DE BIBLIOTECAS"/>
    <x v="11"/>
    <s v="001"/>
    <x v="226"/>
    <s v="NUMERO INTERNACIONAL NORMALIZADO DE PUBLICACIONES SERIADAS (ISSN). (CUOTA ORDINARIA, SEGUN DECRETOS EJECUTIVOS 14377-C DEL 16/03/1983 Y 23983-C DEL"/>
    <n v="430918"/>
    <n v="499918"/>
    <n v="430918"/>
    <n v="0"/>
    <n v="430000"/>
    <n v="0"/>
    <n v="0"/>
    <n v="0"/>
    <n v="69918"/>
    <n v="0"/>
  </r>
  <r>
    <s v="21375800"/>
    <s v="PROMOCIÓN DE LAS ARTES"/>
    <x v="12"/>
    <s v="001"/>
    <x v="0"/>
    <s v=""/>
    <n v="3662694627"/>
    <n v="3664694627"/>
    <n v="3510688558.1700001"/>
    <n v="4857220.01"/>
    <n v="134640145.93000001"/>
    <n v="10596774.869999999"/>
    <n v="2379994543.2800002"/>
    <n v="2364549879.8499999"/>
    <n v="1134605942.9100001"/>
    <n v="0.64943870786535807"/>
  </r>
  <r>
    <s v="21375800"/>
    <s v="PROMOCIÓN DE LAS ARTES"/>
    <x v="12"/>
    <s v="001"/>
    <x v="1"/>
    <s v="REMUNERACIONES"/>
    <n v="2992632294"/>
    <n v="2984032294"/>
    <n v="2977628346"/>
    <n v="0"/>
    <n v="39521463.399999999"/>
    <n v="0"/>
    <n v="2023571935.5599999"/>
    <n v="2023571935.5599999"/>
    <n v="920938895.03999996"/>
    <n v="0.67813339005372031"/>
  </r>
  <r>
    <s v="21375800"/>
    <s v="PROMOCIÓN DE LAS ARTES"/>
    <x v="12"/>
    <s v="001"/>
    <x v="2"/>
    <s v="REMUNERACIONES BASICAS"/>
    <n v="1542076840"/>
    <n v="1570576840"/>
    <n v="1565299265"/>
    <n v="0"/>
    <n v="0"/>
    <n v="0"/>
    <n v="1123451844.6500001"/>
    <n v="1123451844.6500001"/>
    <n v="447124995.35000002"/>
    <n v="0.71531160783575554"/>
  </r>
  <r>
    <s v="21375800"/>
    <s v="PROMOCIÓN DE LAS ARTES"/>
    <x v="12"/>
    <s v="001"/>
    <x v="3"/>
    <s v="SUELDOS PARA CARGOS FIJOS"/>
    <n v="1542076840"/>
    <n v="1565576840"/>
    <n v="1560299265"/>
    <n v="0"/>
    <n v="0"/>
    <n v="0"/>
    <n v="1123451844.6500001"/>
    <n v="1123451844.6500001"/>
    <n v="442124995.35000002"/>
    <n v="0.71759610639743499"/>
  </r>
  <r>
    <s v="21375800"/>
    <s v="PROMOCIÓN DE LAS ARTES"/>
    <x v="12"/>
    <s v="001"/>
    <x v="4"/>
    <s v="SUPLENCIAS"/>
    <n v="0"/>
    <n v="5000000"/>
    <n v="5000000"/>
    <n v="0"/>
    <n v="0"/>
    <n v="0"/>
    <n v="0"/>
    <n v="0"/>
    <n v="5000000"/>
    <n v="0"/>
  </r>
  <r>
    <s v="21375800"/>
    <s v="PROMOCIÓN DE LAS ARTES"/>
    <x v="12"/>
    <s v="001"/>
    <x v="5"/>
    <s v="REMUNERACIONES EVENTUALES"/>
    <n v="1800000"/>
    <n v="9630000"/>
    <n v="9630000"/>
    <n v="0"/>
    <n v="0"/>
    <n v="0"/>
    <n v="4059780.34"/>
    <n v="4059780.34"/>
    <n v="5570219.6600000001"/>
    <n v="0.42157635929387327"/>
  </r>
  <r>
    <s v="21375800"/>
    <s v="PROMOCIÓN DE LAS ARTES"/>
    <x v="12"/>
    <s v="001"/>
    <x v="6"/>
    <s v="TIEMPO EXTRAORDINARIO"/>
    <n v="1800000"/>
    <n v="9630000"/>
    <n v="9630000"/>
    <n v="0"/>
    <n v="0"/>
    <n v="0"/>
    <n v="4059780.34"/>
    <n v="4059780.34"/>
    <n v="5570219.6600000001"/>
    <n v="0.42157635929387327"/>
  </r>
  <r>
    <s v="21375800"/>
    <s v="PROMOCIÓN DE LAS ARTES"/>
    <x v="12"/>
    <s v="001"/>
    <x v="7"/>
    <s v="INCENTIVOS SALARIALES"/>
    <n v="988915006"/>
    <n v="943985006"/>
    <n v="943896733"/>
    <n v="0"/>
    <n v="0"/>
    <n v="0"/>
    <n v="567709415.57000005"/>
    <n v="567709415.57000005"/>
    <n v="376275590.43000001"/>
    <n v="0.60139664503315216"/>
  </r>
  <r>
    <s v="21375800"/>
    <s v="PROMOCIÓN DE LAS ARTES"/>
    <x v="12"/>
    <s v="001"/>
    <x v="8"/>
    <s v="RETRIBUCION POR AÑOS SERVIDOS"/>
    <n v="612400000"/>
    <n v="565720000"/>
    <n v="565631727"/>
    <n v="0"/>
    <n v="0"/>
    <n v="0"/>
    <n v="392660615.30000001"/>
    <n v="392660615.30000001"/>
    <n v="173059384.69999999"/>
    <n v="0.69409003623700771"/>
  </r>
  <r>
    <s v="21375800"/>
    <s v="PROMOCIÓN DE LAS ARTES"/>
    <x v="12"/>
    <s v="001"/>
    <x v="9"/>
    <s v="RESTRICCION AL EJERCICIO LIBERAL DE LA PROFESION"/>
    <n v="5065170"/>
    <n v="5065170"/>
    <n v="5065170"/>
    <n v="0"/>
    <n v="0"/>
    <n v="0"/>
    <n v="3798877.5"/>
    <n v="3798877.5"/>
    <n v="1266292.5"/>
    <n v="0.75"/>
  </r>
  <r>
    <s v="21375800"/>
    <s v="PROMOCIÓN DE LAS ARTES"/>
    <x v="12"/>
    <s v="001"/>
    <x v="10"/>
    <s v="DECIMOTERCER MES"/>
    <n v="195016318"/>
    <n v="195016318"/>
    <n v="195016318"/>
    <n v="0"/>
    <n v="0"/>
    <n v="0"/>
    <n v="366585.43"/>
    <n v="366585.43"/>
    <n v="194649732.56999999"/>
    <n v="1.8797679792108472E-3"/>
  </r>
  <r>
    <s v="21375800"/>
    <s v="PROMOCIÓN DE LAS ARTES"/>
    <x v="12"/>
    <s v="001"/>
    <x v="11"/>
    <s v="SALARIO ESCOLAR"/>
    <n v="171333518"/>
    <n v="164333518"/>
    <n v="164333518"/>
    <n v="0"/>
    <n v="0"/>
    <n v="0"/>
    <n v="161006903.25999999"/>
    <n v="161006903.25999999"/>
    <n v="3326614.74"/>
    <n v="0.97975693102365147"/>
  </r>
  <r>
    <s v="21375800"/>
    <s v="PROMOCIÓN DE LAS ARTES"/>
    <x v="12"/>
    <s v="001"/>
    <x v="12"/>
    <s v="OTROS INCENTIVOS SALARIALES"/>
    <n v="5100000"/>
    <n v="13850000"/>
    <n v="13850000"/>
    <n v="0"/>
    <n v="0"/>
    <n v="0"/>
    <n v="9876434.0800000001"/>
    <n v="9876434.0800000001"/>
    <n v="3973565.92"/>
    <n v="0.71309993357400725"/>
  </r>
  <r>
    <s v="21375800"/>
    <s v="PROMOCIÓN DE LAS ARTES"/>
    <x v="12"/>
    <s v="001"/>
    <x v="13"/>
    <s v="CONTRIB. PATRONALES AL DES. Y LA SEGURIDAD SOCIAL"/>
    <n v="227933115"/>
    <n v="227933115"/>
    <n v="227418551"/>
    <n v="0"/>
    <n v="10757598"/>
    <n v="0"/>
    <n v="171588894"/>
    <n v="171588894"/>
    <n v="45586623"/>
    <n v="0.75280370735072877"/>
  </r>
  <r>
    <s v="21375800"/>
    <s v="PROMOCIÓN DE LAS ARTES"/>
    <x v="12"/>
    <s v="001"/>
    <x v="227"/>
    <s v="CCSS CONTRIBUCION PATRONAL SEGURO SALUD (CONTRIBUCION PATRONAL SEGURO DE SALUD, SEGUN LEY NO. 17 DEL 22 DE OCTUBRE DE 1943, LEY"/>
    <n v="216244237"/>
    <n v="216244237"/>
    <n v="215756061"/>
    <n v="0"/>
    <n v="10264533.6"/>
    <n v="0"/>
    <n v="162730856"/>
    <n v="162730856"/>
    <n v="43248847.399999999"/>
    <n v="0.75253268368025916"/>
  </r>
  <r>
    <s v="21375800"/>
    <s v="PROMOCIÓN DE LAS ARTES"/>
    <x v="12"/>
    <s v="001"/>
    <x v="228"/>
    <s v="BANCO POPULAR Y DE DESARROLLO COMUNAL. (BPDC) (SEGUN LEY NO. 4351 DEL 11 DE JULIO DE 1969, LEY ORGANICA DEL B.P.D.C.)."/>
    <n v="11688878"/>
    <n v="11688878"/>
    <n v="11662490"/>
    <n v="0"/>
    <n v="493064.4"/>
    <n v="0"/>
    <n v="8858038"/>
    <n v="8858038"/>
    <n v="2337775.6"/>
    <n v="0.75781764511529681"/>
  </r>
  <r>
    <s v="21375800"/>
    <s v="PROMOCIÓN DE LAS ARTES"/>
    <x v="12"/>
    <s v="001"/>
    <x v="16"/>
    <s v="CONTRIB PATRONALES A FOND PENS Y OTROS FOND CAPIT."/>
    <n v="231907333"/>
    <n v="231907333"/>
    <n v="231383797"/>
    <n v="0"/>
    <n v="28763865.399999999"/>
    <n v="0"/>
    <n v="156762001"/>
    <n v="156762001"/>
    <n v="46381466.600000001"/>
    <n v="0.6759682799681026"/>
  </r>
  <r>
    <s v="21375800"/>
    <s v="PROMOCIÓN DE LAS ARTES"/>
    <x v="12"/>
    <s v="001"/>
    <x v="229"/>
    <s v="CCSS CONTRIBUCION PATRONAL SEGURO PENSIONES (CONTRIBUCION PATRONAL SEGURO DE PENSIONES, SEGUN LEY NO. 17 DEL 22 DE OCTUBRE DE 1943, LEY"/>
    <n v="126707434"/>
    <n v="126707434"/>
    <n v="126421389"/>
    <n v="0"/>
    <n v="23434596.199999999"/>
    <n v="0"/>
    <n v="77931351"/>
    <n v="77931351"/>
    <n v="25341486.800000001"/>
    <n v="0.61504955581374965"/>
  </r>
  <r>
    <s v="21375800"/>
    <s v="PROMOCIÓN DE LAS ARTES"/>
    <x v="12"/>
    <s v="001"/>
    <x v="230"/>
    <s v="CCSS APORTE PATRONAL REGIMEN PENSIONES (APORTE PATRONAL AL REGIMEN DE PENSIONES, SEGUN LEY DE PROTECCION AL TRABAJADOR NO. 7983 DEL 16"/>
    <n v="70133266"/>
    <n v="70133266"/>
    <n v="69974939"/>
    <n v="0"/>
    <n v="3734056.8"/>
    <n v="0"/>
    <n v="52372556"/>
    <n v="52372556"/>
    <n v="14026653.199999999"/>
    <n v="0.74675769413048576"/>
  </r>
  <r>
    <s v="21375800"/>
    <s v="PROMOCIÓN DE LAS ARTES"/>
    <x v="12"/>
    <s v="001"/>
    <x v="231"/>
    <s v="CCSS APORTE PATRONAL FONDO CAPITALIZACION LABORAL (APORTE PATRONAL AL FONDO DE CAPITALIZACION LABORAL, SEGUN LEY DE PROTECCION AL TRABAJADOR"/>
    <n v="35066633"/>
    <n v="35066633"/>
    <n v="34987469"/>
    <n v="0"/>
    <n v="1595212.4"/>
    <n v="0"/>
    <n v="26458094"/>
    <n v="26458094"/>
    <n v="7013326.5999999996"/>
    <n v="0.7545091084165394"/>
  </r>
  <r>
    <s v="21375800"/>
    <s v="PROMOCIÓN DE LAS ARTES"/>
    <x v="12"/>
    <s v="001"/>
    <x v="21"/>
    <s v="SERVICIOS"/>
    <n v="463623075"/>
    <n v="457532318"/>
    <n v="344089936.67000002"/>
    <n v="4857220.01"/>
    <n v="47858040.640000001"/>
    <n v="8875405.5899999999"/>
    <n v="231456512.59"/>
    <n v="216011849.16"/>
    <n v="164485139.16999999"/>
    <n v="0.50588013891949812"/>
  </r>
  <r>
    <s v="21375800"/>
    <s v="PROMOCIÓN DE LAS ARTES"/>
    <x v="12"/>
    <s v="001"/>
    <x v="22"/>
    <s v="ALQUILERES"/>
    <n v="86000000"/>
    <n v="86000000"/>
    <n v="64500000"/>
    <n v="0"/>
    <n v="5424093.5999999996"/>
    <n v="3592324.24"/>
    <n v="54174099.600000001"/>
    <n v="48802096.780000001"/>
    <n v="22809482.559999999"/>
    <n v="0.62993139069767445"/>
  </r>
  <r>
    <s v="21375800"/>
    <s v="PROMOCIÓN DE LAS ARTES"/>
    <x v="12"/>
    <s v="001"/>
    <x v="159"/>
    <s v="ALQUILER DE EDIFICIOS, LOCALES Y TERRENOS"/>
    <n v="86000000"/>
    <n v="86000000"/>
    <n v="64500000"/>
    <n v="0"/>
    <n v="5424093.5999999996"/>
    <n v="3592324.24"/>
    <n v="54174099.600000001"/>
    <n v="48802096.780000001"/>
    <n v="22809482.559999999"/>
    <n v="0.62993139069767445"/>
  </r>
  <r>
    <s v="21375800"/>
    <s v="PROMOCIÓN DE LAS ARTES"/>
    <x v="12"/>
    <s v="001"/>
    <x v="24"/>
    <s v="SERVICIOS BASICOS"/>
    <n v="15187375"/>
    <n v="16087375"/>
    <n v="14321364.24"/>
    <n v="0"/>
    <n v="2620109.73"/>
    <n v="0"/>
    <n v="11058919.27"/>
    <n v="10160153.539999999"/>
    <n v="2408346"/>
    <n v="0.68742845057071145"/>
  </r>
  <r>
    <s v="21375800"/>
    <s v="PROMOCIÓN DE LAS ARTES"/>
    <x v="12"/>
    <s v="001"/>
    <x v="25"/>
    <s v="SERVICIO DE AGUA Y ALCANTARILLADO"/>
    <n v="2556666"/>
    <n v="3456666"/>
    <n v="3456665.82"/>
    <n v="0"/>
    <n v="366670"/>
    <n v="0"/>
    <n v="3088329"/>
    <n v="2692869"/>
    <n v="1667"/>
    <n v="0.89344154164735612"/>
  </r>
  <r>
    <s v="21375800"/>
    <s v="PROMOCIÓN DE LAS ARTES"/>
    <x v="12"/>
    <s v="001"/>
    <x v="26"/>
    <s v="SERVICIO DE ENERGIA ELECTRICA"/>
    <n v="9313920"/>
    <n v="9313920"/>
    <n v="7710440"/>
    <n v="0"/>
    <n v="1253412"/>
    <n v="0"/>
    <n v="6106068"/>
    <n v="5817264"/>
    <n v="1954440"/>
    <n v="0.65558518862090287"/>
  </r>
  <r>
    <s v="21375800"/>
    <s v="PROMOCIÓN DE LAS ARTES"/>
    <x v="12"/>
    <s v="001"/>
    <x v="27"/>
    <s v="SERVICIO DE TELECOMUNICACIONES"/>
    <n v="3316789"/>
    <n v="3316789"/>
    <n v="3154258.42"/>
    <n v="0"/>
    <n v="1000027.73"/>
    <n v="0"/>
    <n v="1864522.27"/>
    <n v="1650020.54"/>
    <n v="452239"/>
    <n v="0.56214678413369079"/>
  </r>
  <r>
    <s v="21375800"/>
    <s v="PROMOCIÓN DE LAS ARTES"/>
    <x v="12"/>
    <s v="001"/>
    <x v="29"/>
    <s v="SERVICIOS COMERCIALES Y FINANCIEROS"/>
    <n v="68500000"/>
    <n v="76500000"/>
    <n v="51350000"/>
    <n v="0"/>
    <n v="9843973.9399999995"/>
    <n v="0"/>
    <n v="32682238.760000002"/>
    <n v="28612623.23"/>
    <n v="33973787.299999997"/>
    <n v="0.42721880732026146"/>
  </r>
  <r>
    <s v="21375800"/>
    <s v="PROMOCIÓN DE LAS ARTES"/>
    <x v="12"/>
    <s v="001"/>
    <x v="30"/>
    <s v="INFORMACION"/>
    <n v="100000"/>
    <n v="100000"/>
    <n v="50000"/>
    <n v="0"/>
    <n v="50000"/>
    <n v="0"/>
    <n v="0"/>
    <n v="0"/>
    <n v="50000"/>
    <n v="0"/>
  </r>
  <r>
    <s v="21375800"/>
    <s v="PROMOCIÓN DE LAS ARTES"/>
    <x v="12"/>
    <s v="001"/>
    <x v="139"/>
    <s v="TRANSPORTE DE BIENES"/>
    <n v="63000000"/>
    <n v="71000000"/>
    <n v="47250000"/>
    <n v="0"/>
    <n v="8300482.7999999998"/>
    <n v="0"/>
    <n v="32159467.23"/>
    <n v="28612623.23"/>
    <n v="30540049.969999999"/>
    <n v="0.45295024267605632"/>
  </r>
  <r>
    <s v="21375800"/>
    <s v="PROMOCIÓN DE LAS ARTES"/>
    <x v="12"/>
    <s v="001"/>
    <x v="34"/>
    <s v="SERVICIOS DE TECNOLOGIAS DE INFORMACION"/>
    <n v="5400000"/>
    <n v="5400000"/>
    <n v="4050000"/>
    <n v="0"/>
    <n v="1493491.14"/>
    <n v="0"/>
    <n v="522771.53"/>
    <n v="0"/>
    <n v="3383737.33"/>
    <n v="9.6809542592592598E-2"/>
  </r>
  <r>
    <s v="21375800"/>
    <s v="PROMOCIÓN DE LAS ARTES"/>
    <x v="12"/>
    <s v="001"/>
    <x v="35"/>
    <s v="SERVICIOS DE GESTION Y APOYO"/>
    <n v="149400000"/>
    <n v="147400000"/>
    <n v="124913628.58"/>
    <n v="4857220.01"/>
    <n v="16384439.109999999"/>
    <n v="5283081.3499999996"/>
    <n v="86273518.75"/>
    <n v="81169239.400000006"/>
    <n v="34601740.780000001"/>
    <n v="0.58530202679782906"/>
  </r>
  <r>
    <s v="21375800"/>
    <s v="PROMOCIÓN DE LAS ARTES"/>
    <x v="12"/>
    <s v="001"/>
    <x v="38"/>
    <s v="SERVICIOS GENERALES"/>
    <n v="138000000"/>
    <n v="138000000"/>
    <n v="119447058.42"/>
    <n v="0"/>
    <n v="16197989.109999999"/>
    <n v="5283081.3499999996"/>
    <n v="85879334.739999995"/>
    <n v="80775055.390000001"/>
    <n v="30639594.800000001"/>
    <n v="0.6223140198550724"/>
  </r>
  <r>
    <s v="21375800"/>
    <s v="PROMOCIÓN DE LAS ARTES"/>
    <x v="12"/>
    <s v="001"/>
    <x v="39"/>
    <s v="OTROS SERVICIOS DE GESTION Y APOYO"/>
    <n v="11400000"/>
    <n v="9400000"/>
    <n v="5466570.1600000001"/>
    <n v="4857220.01"/>
    <n v="186450"/>
    <n v="0"/>
    <n v="394184.01"/>
    <n v="394184.01"/>
    <n v="3962145.98"/>
    <n v="4.1934469148936171E-2"/>
  </r>
  <r>
    <s v="21375800"/>
    <s v="PROMOCIÓN DE LAS ARTES"/>
    <x v="12"/>
    <s v="001"/>
    <x v="40"/>
    <s v="GASTOS DE VIAJE Y DE TRANSPORTE"/>
    <n v="81000000"/>
    <n v="69709243"/>
    <n v="59788215.509999998"/>
    <n v="0"/>
    <n v="9685973.4600000009"/>
    <n v="0"/>
    <n v="39415854.579999998"/>
    <n v="39415854.579999998"/>
    <n v="20607414.960000001"/>
    <n v="0.56543225666645092"/>
  </r>
  <r>
    <s v="21375800"/>
    <s v="PROMOCIÓN DE LAS ARTES"/>
    <x v="12"/>
    <s v="001"/>
    <x v="41"/>
    <s v="TRANSPORTE DENTRO DEL PAIS"/>
    <n v="47000000"/>
    <n v="35709243"/>
    <n v="26121548.84"/>
    <n v="0"/>
    <n v="1118807.46"/>
    <n v="0"/>
    <n v="14316354.58"/>
    <n v="14316354.58"/>
    <n v="20274080.960000001"/>
    <n v="0.40091453576879243"/>
  </r>
  <r>
    <s v="21375800"/>
    <s v="PROMOCIÓN DE LAS ARTES"/>
    <x v="12"/>
    <s v="001"/>
    <x v="42"/>
    <s v="VIATICOS DENTRO DEL PAIS"/>
    <n v="34000000"/>
    <n v="34000000"/>
    <n v="33666666.670000002"/>
    <n v="0"/>
    <n v="8567166"/>
    <n v="0"/>
    <n v="25099500"/>
    <n v="25099500"/>
    <n v="333334"/>
    <n v="0.73822058823529413"/>
  </r>
  <r>
    <s v="21375800"/>
    <s v="PROMOCIÓN DE LAS ARTES"/>
    <x v="12"/>
    <s v="001"/>
    <x v="45"/>
    <s v="SEGUROS, REASEGUROS Y OTRAS OBLIGACIONES"/>
    <n v="4400000"/>
    <n v="4400000"/>
    <n v="3333333.34"/>
    <n v="0"/>
    <n v="0"/>
    <n v="0"/>
    <n v="1183945"/>
    <n v="1183945"/>
    <n v="3216055"/>
    <n v="0.26907840909090908"/>
  </r>
  <r>
    <s v="21375800"/>
    <s v="PROMOCIÓN DE LAS ARTES"/>
    <x v="12"/>
    <s v="001"/>
    <x v="46"/>
    <s v="SEGUROS"/>
    <n v="4400000"/>
    <n v="4400000"/>
    <n v="3333333.34"/>
    <n v="0"/>
    <n v="0"/>
    <n v="0"/>
    <n v="1183945"/>
    <n v="1183945"/>
    <n v="3216055"/>
    <n v="0.26907840909090908"/>
  </r>
  <r>
    <s v="21375800"/>
    <s v="PROMOCIÓN DE LAS ARTES"/>
    <x v="12"/>
    <s v="001"/>
    <x v="51"/>
    <s v="MANTENIMIENTO Y REPARACION"/>
    <n v="58585700"/>
    <n v="56885700"/>
    <n v="25501601"/>
    <n v="0"/>
    <n v="3899450.8"/>
    <n v="0"/>
    <n v="6286143.04"/>
    <n v="6286143.04"/>
    <n v="46700106.159999996"/>
    <n v="0.11050480243716787"/>
  </r>
  <r>
    <s v="21375800"/>
    <s v="PROMOCIÓN DE LAS ARTES"/>
    <x v="12"/>
    <s v="001"/>
    <x v="52"/>
    <s v="MANTENIMIENTO DE EDIFICIOS, LOCALES Y TERRENOS"/>
    <n v="42808200"/>
    <n v="42808200"/>
    <n v="14363660"/>
    <n v="0"/>
    <n v="0"/>
    <n v="0"/>
    <n v="508500"/>
    <n v="508500"/>
    <n v="42299700"/>
    <n v="1.1878565321597263E-2"/>
  </r>
  <r>
    <s v="21375800"/>
    <s v="PROMOCIÓN DE LAS ARTES"/>
    <x v="12"/>
    <s v="001"/>
    <x v="54"/>
    <s v="MANT. Y REPARACION DE EQUIPO DE TRANSPORTE"/>
    <n v="4000000"/>
    <n v="4000000"/>
    <n v="3000000"/>
    <n v="0"/>
    <n v="683057.26"/>
    <n v="0"/>
    <n v="2315495.2000000002"/>
    <n v="2315495.2000000002"/>
    <n v="1001447.54"/>
    <n v="0.57887379999999999"/>
  </r>
  <r>
    <s v="21375800"/>
    <s v="PROMOCIÓN DE LAS ARTES"/>
    <x v="12"/>
    <s v="001"/>
    <x v="55"/>
    <s v="MANT. Y REPARACION DE EQUIPO Y MOBILIARIO DE OFIC."/>
    <n v="7000000"/>
    <n v="6000000"/>
    <n v="4750000"/>
    <n v="0"/>
    <n v="1664857.54"/>
    <n v="0"/>
    <n v="1625793.15"/>
    <n v="1625793.15"/>
    <n v="2709349.31"/>
    <n v="0.27096552499999998"/>
  </r>
  <r>
    <s v="21375800"/>
    <s v="PROMOCIÓN DE LAS ARTES"/>
    <x v="12"/>
    <s v="001"/>
    <x v="57"/>
    <s v="MANTENIMIENTO Y REPARACION DE OTROS EQUIPOS"/>
    <n v="4777500"/>
    <n v="4077500"/>
    <n v="3387941"/>
    <n v="0"/>
    <n v="1551536"/>
    <n v="0"/>
    <n v="1836354.69"/>
    <n v="1836354.69"/>
    <n v="689609.31"/>
    <n v="0.4503628914776211"/>
  </r>
  <r>
    <s v="21375800"/>
    <s v="PROMOCIÓN DE LAS ARTES"/>
    <x v="12"/>
    <s v="001"/>
    <x v="58"/>
    <s v="IMPUESTOS"/>
    <n v="550000"/>
    <n v="550000"/>
    <n v="381794"/>
    <n v="0"/>
    <n v="0"/>
    <n v="0"/>
    <n v="381793.59"/>
    <n v="381793.59"/>
    <n v="168206.41"/>
    <n v="0.69417016363636364"/>
  </r>
  <r>
    <s v="21375800"/>
    <s v="PROMOCIÓN DE LAS ARTES"/>
    <x v="12"/>
    <s v="001"/>
    <x v="232"/>
    <s v="IMPUESTOS SOBRE LA PROPIEDAD DE BIENES INMUEBLES"/>
    <n v="250000"/>
    <n v="250000"/>
    <n v="107576"/>
    <n v="0"/>
    <n v="0"/>
    <n v="0"/>
    <n v="107575.59"/>
    <n v="107575.59"/>
    <n v="142424.41"/>
    <n v="0.43030235999999999"/>
  </r>
  <r>
    <s v="21375800"/>
    <s v="PROMOCIÓN DE LAS ARTES"/>
    <x v="12"/>
    <s v="001"/>
    <x v="59"/>
    <s v="OTROS IMPUESTOS"/>
    <n v="300000"/>
    <n v="300000"/>
    <n v="274218"/>
    <n v="0"/>
    <n v="0"/>
    <n v="0"/>
    <n v="274218"/>
    <n v="274218"/>
    <n v="25782"/>
    <n v="0.91405999999999998"/>
  </r>
  <r>
    <s v="21375800"/>
    <s v="PROMOCIÓN DE LAS ARTES"/>
    <x v="12"/>
    <s v="001"/>
    <x v="62"/>
    <s v="MATERIALES Y SUMINISTROS"/>
    <n v="27009243"/>
    <n v="10000000"/>
    <n v="8741000"/>
    <n v="0"/>
    <n v="2794728.52"/>
    <n v="1721369.28"/>
    <n v="2046576"/>
    <n v="2046576"/>
    <n v="3437326.2"/>
    <n v="0.2046576"/>
  </r>
  <r>
    <s v="21375800"/>
    <s v="PROMOCIÓN DE LAS ARTES"/>
    <x v="12"/>
    <s v="001"/>
    <x v="63"/>
    <s v="PRODUCTOS QUIMICOS Y CONEXOS"/>
    <n v="6721600"/>
    <n v="6000000"/>
    <n v="4750000"/>
    <n v="0"/>
    <n v="1345231.3"/>
    <n v="100024.56"/>
    <n v="2046576"/>
    <n v="2046576"/>
    <n v="2508168.14"/>
    <n v="0.34109600000000001"/>
  </r>
  <r>
    <s v="21375800"/>
    <s v="PROMOCIÓN DE LAS ARTES"/>
    <x v="12"/>
    <s v="001"/>
    <x v="64"/>
    <s v="COMBUSTIBLES Y LUBRICANTES"/>
    <n v="5000000"/>
    <n v="5000000"/>
    <n v="3750000"/>
    <n v="0"/>
    <n v="453424"/>
    <n v="0"/>
    <n v="2046576"/>
    <n v="2046576"/>
    <n v="2500000"/>
    <n v="0.40931519999999999"/>
  </r>
  <r>
    <s v="21375800"/>
    <s v="PROMOCIÓN DE LAS ARTES"/>
    <x v="12"/>
    <s v="001"/>
    <x v="120"/>
    <s v="PRODUCTOS FARMACEUTICOS Y MEDICINALES"/>
    <n v="721600"/>
    <n v="0"/>
    <n v="0"/>
    <n v="0"/>
    <n v="0"/>
    <n v="0"/>
    <n v="0"/>
    <n v="0"/>
    <n v="0"/>
    <n v="0"/>
  </r>
  <r>
    <s v="21375800"/>
    <s v="PROMOCIÓN DE LAS ARTES"/>
    <x v="12"/>
    <s v="001"/>
    <x v="65"/>
    <s v="TINTAS, PINTURAS Y DILUYENTES"/>
    <n v="1000000"/>
    <n v="1000000"/>
    <n v="1000000"/>
    <n v="0"/>
    <n v="891807.3"/>
    <n v="100024.56"/>
    <n v="0"/>
    <n v="0"/>
    <n v="8168.14"/>
    <n v="0"/>
  </r>
  <r>
    <s v="21375800"/>
    <s v="PROMOCIÓN DE LAS ARTES"/>
    <x v="12"/>
    <s v="001"/>
    <x v="69"/>
    <s v="MATERIALES Y PROD DE USO EN LA CONSTRUC Y MANT."/>
    <n v="500000"/>
    <n v="0"/>
    <n v="0"/>
    <n v="0"/>
    <n v="0"/>
    <n v="0"/>
    <n v="0"/>
    <n v="0"/>
    <n v="0"/>
    <n v="0"/>
  </r>
  <r>
    <s v="21375800"/>
    <s v="PROMOCIÓN DE LAS ARTES"/>
    <x v="12"/>
    <s v="001"/>
    <x v="70"/>
    <s v="MAT. Y PROD. ELECTRICOS, TELEFONICOS Y DE COMPUTO"/>
    <n v="500000"/>
    <n v="0"/>
    <n v="0"/>
    <n v="0"/>
    <n v="0"/>
    <n v="0"/>
    <n v="0"/>
    <n v="0"/>
    <n v="0"/>
    <n v="0"/>
  </r>
  <r>
    <s v="21375800"/>
    <s v="PROMOCIÓN DE LAS ARTES"/>
    <x v="12"/>
    <s v="001"/>
    <x v="71"/>
    <s v="HERRAMIENTAS, REPUESTOS Y ACCESORIOS"/>
    <n v="4525000"/>
    <n v="0"/>
    <n v="0"/>
    <n v="0"/>
    <n v="0"/>
    <n v="0"/>
    <n v="0"/>
    <n v="0"/>
    <n v="0"/>
    <n v="0"/>
  </r>
  <r>
    <s v="21375800"/>
    <s v="PROMOCIÓN DE LAS ARTES"/>
    <x v="12"/>
    <s v="001"/>
    <x v="72"/>
    <s v="HERRAMIENTAS E INSTRUMENTOS"/>
    <n v="525000"/>
    <n v="0"/>
    <n v="0"/>
    <n v="0"/>
    <n v="0"/>
    <n v="0"/>
    <n v="0"/>
    <n v="0"/>
    <n v="0"/>
    <n v="0"/>
  </r>
  <r>
    <s v="21375800"/>
    <s v="PROMOCIÓN DE LAS ARTES"/>
    <x v="12"/>
    <s v="001"/>
    <x v="73"/>
    <s v="REPUESTOS Y ACCESORIOS"/>
    <n v="4000000"/>
    <n v="0"/>
    <n v="0"/>
    <n v="0"/>
    <n v="0"/>
    <n v="0"/>
    <n v="0"/>
    <n v="0"/>
    <n v="0"/>
    <n v="0"/>
  </r>
  <r>
    <s v="21375800"/>
    <s v="PROMOCIÓN DE LAS ARTES"/>
    <x v="12"/>
    <s v="001"/>
    <x v="74"/>
    <s v="UTILES, MATERIALES Y SUMINISTROS DIVERSOS"/>
    <n v="15262643"/>
    <n v="4000000"/>
    <n v="3991000"/>
    <n v="0"/>
    <n v="1449497.22"/>
    <n v="1621344.72"/>
    <n v="0"/>
    <n v="0"/>
    <n v="929158.06"/>
    <n v="0"/>
  </r>
  <r>
    <s v="21375800"/>
    <s v="PROMOCIÓN DE LAS ARTES"/>
    <x v="12"/>
    <s v="001"/>
    <x v="75"/>
    <s v="UTILES Y MATERIALES DE OFICINA Y COMPUTO"/>
    <n v="500000"/>
    <n v="500000"/>
    <n v="500000"/>
    <n v="0"/>
    <n v="499326.92"/>
    <n v="0"/>
    <n v="0"/>
    <n v="0"/>
    <n v="673.08"/>
    <n v="0"/>
  </r>
  <r>
    <s v="21375800"/>
    <s v="PROMOCIÓN DE LAS ARTES"/>
    <x v="12"/>
    <s v="001"/>
    <x v="76"/>
    <s v="PRODUCTOS DE PAPEL, CARTON E IMPRESOS"/>
    <n v="1000000"/>
    <n v="1000000"/>
    <n v="1000000"/>
    <n v="0"/>
    <n v="872717.78"/>
    <n v="125754.09"/>
    <n v="0"/>
    <n v="0"/>
    <n v="1528.13"/>
    <n v="0"/>
  </r>
  <r>
    <s v="21375800"/>
    <s v="PROMOCIÓN DE LAS ARTES"/>
    <x v="12"/>
    <s v="001"/>
    <x v="122"/>
    <s v="TEXTILES Y VESTUARIO"/>
    <n v="10012643"/>
    <n v="0"/>
    <n v="0"/>
    <n v="0"/>
    <n v="0"/>
    <n v="0"/>
    <n v="0"/>
    <n v="0"/>
    <n v="0"/>
    <n v="0"/>
  </r>
  <r>
    <s v="21375800"/>
    <s v="PROMOCIÓN DE LAS ARTES"/>
    <x v="12"/>
    <s v="001"/>
    <x v="77"/>
    <s v="UTILES Y MATERIALES DE LIMPIEZA"/>
    <n v="2500000"/>
    <n v="2500000"/>
    <n v="2491000"/>
    <n v="0"/>
    <n v="77452.52"/>
    <n v="1495590.63"/>
    <n v="0"/>
    <n v="0"/>
    <n v="926956.85"/>
    <n v="0"/>
  </r>
  <r>
    <s v="21375800"/>
    <s v="PROMOCIÓN DE LAS ARTES"/>
    <x v="12"/>
    <s v="001"/>
    <x v="78"/>
    <s v="UTILES Y MATERIALES DE RESGUARDO Y SEGURIDAD"/>
    <n v="500000"/>
    <n v="0"/>
    <n v="0"/>
    <n v="0"/>
    <n v="0"/>
    <n v="0"/>
    <n v="0"/>
    <n v="0"/>
    <n v="0"/>
    <n v="0"/>
  </r>
  <r>
    <s v="21375800"/>
    <s v="PROMOCIÓN DE LAS ARTES"/>
    <x v="12"/>
    <s v="001"/>
    <x v="123"/>
    <s v="OTROS UTILES, MATERIALES Y SUMINISTROS DIVERSOS"/>
    <n v="750000"/>
    <n v="0"/>
    <n v="0"/>
    <n v="0"/>
    <n v="0"/>
    <n v="0"/>
    <n v="0"/>
    <n v="0"/>
    <n v="0"/>
    <n v="0"/>
  </r>
  <r>
    <s v="21375800"/>
    <s v="PROMOCIÓN DE LAS ARTES"/>
    <x v="12"/>
    <s v="001"/>
    <x v="80"/>
    <s v="TRANSFERENCIAS CORRIENTES"/>
    <n v="128830015"/>
    <n v="162530015"/>
    <n v="130004275.5"/>
    <n v="0"/>
    <n v="14383053.289999999"/>
    <n v="0"/>
    <n v="103645843.70999999"/>
    <n v="103645843.70999999"/>
    <n v="44501118"/>
    <n v="0.63770278806656111"/>
  </r>
  <r>
    <s v="21375800"/>
    <s v="PROMOCIÓN DE LAS ARTES"/>
    <x v="12"/>
    <s v="001"/>
    <x v="81"/>
    <s v="TRANSFERENCIAS CORRIENTES AL SECTOR PUBLICO"/>
    <n v="42547515"/>
    <n v="42547515"/>
    <n v="42451463"/>
    <n v="0"/>
    <n v="2317327.29"/>
    <n v="0"/>
    <n v="31720684.710000001"/>
    <n v="31720684.710000001"/>
    <n v="8509503"/>
    <n v="0.74553554326263238"/>
  </r>
  <r>
    <s v="21375800"/>
    <s v="PROMOCIÓN DE LAS ARTES"/>
    <x v="12"/>
    <s v="001"/>
    <x v="233"/>
    <s v="CCSS CONTRIBUCION ESTATAL SEGURO PENSIONES (CONTRIBUCION ESTATAL AL SEGURO DE PENSIONES, SEGUN LEY NO. 17 DEL 22 DE OCTUBRE DE 1943, LEY"/>
    <n v="36703076"/>
    <n v="36703076"/>
    <n v="36620218"/>
    <n v="0"/>
    <n v="1999013.04"/>
    <n v="0"/>
    <n v="27363447.760000002"/>
    <n v="27363447.760000002"/>
    <n v="7340615.2000000002"/>
    <n v="0.74553554475924588"/>
  </r>
  <r>
    <s v="21375800"/>
    <s v="PROMOCIÓN DE LAS ARTES"/>
    <x v="12"/>
    <s v="001"/>
    <x v="234"/>
    <s v="CCSS CONTRIBUCION ESTATAL SEGURO SALUD (CONTRIBUCION ESTATAL AL SEGURO DE SALUD, SEGUN LEY NO. 17 DEL 22 DE OCTUBRE DE 1943, LEY"/>
    <n v="5844439"/>
    <n v="5844439"/>
    <n v="5831245"/>
    <n v="0"/>
    <n v="318314.25"/>
    <n v="0"/>
    <n v="4357236.95"/>
    <n v="4357236.95"/>
    <n v="1168887.8"/>
    <n v="0.74553553386390037"/>
  </r>
  <r>
    <s v="21375800"/>
    <s v="PROMOCIÓN DE LAS ARTES"/>
    <x v="12"/>
    <s v="001"/>
    <x v="88"/>
    <s v="PRESTACIONES"/>
    <n v="11500000"/>
    <n v="40700000"/>
    <n v="26100000"/>
    <n v="0"/>
    <n v="8949789"/>
    <n v="0"/>
    <n v="15838284"/>
    <n v="15838284"/>
    <n v="15911927"/>
    <n v="0.38914702702702703"/>
  </r>
  <r>
    <s v="21375800"/>
    <s v="PROMOCIÓN DE LAS ARTES"/>
    <x v="12"/>
    <s v="001"/>
    <x v="89"/>
    <s v="PRESTACIONES LEGALES"/>
    <n v="0"/>
    <n v="27200000"/>
    <n v="12600000"/>
    <n v="0"/>
    <n v="8949789"/>
    <n v="0"/>
    <n v="3650211"/>
    <n v="3650211"/>
    <n v="14600000"/>
    <n v="0.1341989338235294"/>
  </r>
  <r>
    <s v="21375800"/>
    <s v="PROMOCIÓN DE LAS ARTES"/>
    <x v="12"/>
    <s v="001"/>
    <x v="90"/>
    <s v="OTRAS PRESTACIONES"/>
    <n v="11500000"/>
    <n v="13500000"/>
    <n v="13500000"/>
    <n v="0"/>
    <n v="0"/>
    <n v="0"/>
    <n v="12188073"/>
    <n v="12188073"/>
    <n v="1311927"/>
    <n v="0.90282022222222225"/>
  </r>
  <r>
    <s v="21375800"/>
    <s v="PROMOCIÓN DE LAS ARTES"/>
    <x v="12"/>
    <s v="001"/>
    <x v="91"/>
    <s v="TRANSF. C.TES A ENTIDADES PRIV. SIN FINES DE LUCRO"/>
    <n v="74782500"/>
    <n v="74782500"/>
    <n v="59202812.5"/>
    <n v="0"/>
    <n v="3115937"/>
    <n v="0"/>
    <n v="56086875"/>
    <n v="56086875"/>
    <n v="15579688"/>
    <n v="0.75"/>
  </r>
  <r>
    <s v="21375800"/>
    <s v="PROMOCIÓN DE LAS ARTES"/>
    <x v="12"/>
    <s v="001"/>
    <x v="235"/>
    <s v="ASOCIACION SINFONICA DE HEREDIA (GASTOS DE OPERACION, LEY 3698 DEL 22/06/1966)."/>
    <n v="74782500"/>
    <n v="74782500"/>
    <n v="59202812.5"/>
    <n v="0"/>
    <n v="3115937"/>
    <n v="0"/>
    <n v="56086875"/>
    <n v="56086875"/>
    <n v="15579688"/>
    <n v="0.75"/>
  </r>
  <r>
    <s v="21375800"/>
    <s v="PROMOCIÓN DE LAS ARTES"/>
    <x v="12"/>
    <s v="001"/>
    <x v="95"/>
    <s v="OTRAS TRANSFERENCIAS CORRIENTES AL SECTOR PRIVADO"/>
    <n v="0"/>
    <n v="4500000"/>
    <n v="2250000"/>
    <n v="0"/>
    <n v="0"/>
    <n v="0"/>
    <n v="0"/>
    <n v="0"/>
    <n v="4500000"/>
    <n v="0"/>
  </r>
  <r>
    <s v="21375800"/>
    <s v="PROMOCIÓN DE LAS ARTES"/>
    <x v="12"/>
    <s v="001"/>
    <x v="96"/>
    <s v="INDEMNIZACIONES"/>
    <n v="0"/>
    <n v="4500000"/>
    <n v="2250000"/>
    <n v="0"/>
    <n v="0"/>
    <n v="0"/>
    <n v="0"/>
    <n v="0"/>
    <n v="4500000"/>
    <n v="0"/>
  </r>
  <r>
    <s v="21375800"/>
    <s v="PROMOCIÓN DE LAS ARTES"/>
    <x v="12"/>
    <s v="280"/>
    <x v="100"/>
    <s v="BIENES DURADEROS"/>
    <n v="50600000"/>
    <n v="50600000"/>
    <n v="50225000"/>
    <n v="0"/>
    <n v="30082860.079999998"/>
    <n v="0"/>
    <n v="19273675.420000002"/>
    <n v="19273675.420000002"/>
    <n v="1243464.5"/>
    <n v="0.38090267628458502"/>
  </r>
  <r>
    <s v="21375800"/>
    <s v="PROMOCIÓN DE LAS ARTES"/>
    <x v="12"/>
    <s v="280"/>
    <x v="101"/>
    <s v="MAQUINARIA, EQUIPO Y MOBILIARIO"/>
    <n v="50000000"/>
    <n v="50000000"/>
    <n v="49625000"/>
    <n v="0"/>
    <n v="30082860.079999998"/>
    <n v="0"/>
    <n v="19273675.420000002"/>
    <n v="19273675.420000002"/>
    <n v="643464.5"/>
    <n v="0.38547350840000005"/>
  </r>
  <r>
    <s v="21375800"/>
    <s v="PROMOCIÓN DE LAS ARTES"/>
    <x v="12"/>
    <s v="280"/>
    <x v="236"/>
    <s v="EQUIPO Y MOBILIARIO EDUCACIONAL, DEP. Y RECREATIVO"/>
    <n v="50000000"/>
    <n v="50000000"/>
    <n v="49625000"/>
    <n v="0"/>
    <n v="30082860.079999998"/>
    <n v="0"/>
    <n v="19273675.420000002"/>
    <n v="19273675.420000002"/>
    <n v="643464.5"/>
    <n v="0.38547350840000005"/>
  </r>
  <r>
    <s v="21375800"/>
    <s v="PROMOCIÓN DE LAS ARTES"/>
    <x v="12"/>
    <s v="280"/>
    <x v="110"/>
    <s v="BIENES DURADEROS DIVERSOS"/>
    <n v="600000"/>
    <n v="600000"/>
    <n v="600000"/>
    <n v="0"/>
    <n v="0"/>
    <n v="0"/>
    <n v="0"/>
    <n v="0"/>
    <n v="600000"/>
    <n v="0"/>
  </r>
  <r>
    <s v="21375800"/>
    <s v="PROMOCIÓN DE LAS ARTES"/>
    <x v="12"/>
    <s v="280"/>
    <x v="111"/>
    <s v="BIENES INTANGIBLES"/>
    <n v="600000"/>
    <n v="600000"/>
    <n v="600000"/>
    <n v="0"/>
    <n v="0"/>
    <n v="0"/>
    <n v="0"/>
    <n v="0"/>
    <n v="600000"/>
    <n v="0"/>
  </r>
  <r>
    <s v="21375801"/>
    <s v="CENTRO NACIONAL DE LA MÚSICA"/>
    <x v="13"/>
    <s v="001"/>
    <x v="0"/>
    <s v=""/>
    <n v="2983156575"/>
    <n v="3051241097"/>
    <n v="2827939551.25"/>
    <n v="0"/>
    <n v="0"/>
    <n v="0"/>
    <n v="1934536235.75"/>
    <n v="1924156809.78"/>
    <n v="1116704861.25"/>
    <n v="0.63401618366114976"/>
  </r>
  <r>
    <s v="21375801"/>
    <s v="CENTRO NACIONAL DE LA MÚSICA"/>
    <x v="13"/>
    <s v="001"/>
    <x v="1"/>
    <s v="REMUNERACIONES"/>
    <n v="2458692440"/>
    <n v="2451024564"/>
    <n v="2415288248"/>
    <n v="0"/>
    <n v="0"/>
    <n v="0"/>
    <n v="1620758326.76"/>
    <n v="1620758326.76"/>
    <n v="830266237.24000001"/>
    <n v="0.66125748006171348"/>
  </r>
  <r>
    <s v="21375801"/>
    <s v="CENTRO NACIONAL DE LA MÚSICA"/>
    <x v="13"/>
    <s v="001"/>
    <x v="2"/>
    <s v="REMUNERACIONES BASICAS"/>
    <n v="1217425824"/>
    <n v="1268930775"/>
    <n v="1247939506"/>
    <n v="0"/>
    <n v="0"/>
    <n v="0"/>
    <n v="859936021.29999995"/>
    <n v="859936021.29999995"/>
    <n v="408994753.69999999"/>
    <n v="0.67768552725029463"/>
  </r>
  <r>
    <s v="21375801"/>
    <s v="CENTRO NACIONAL DE LA MÚSICA"/>
    <x v="13"/>
    <s v="001"/>
    <x v="3"/>
    <s v="SUELDOS PARA CARGOS FIJOS"/>
    <n v="1185425824"/>
    <n v="1245930775"/>
    <n v="1224939506"/>
    <n v="0"/>
    <n v="0"/>
    <n v="0"/>
    <n v="857238581.29999995"/>
    <n v="857238581.29999995"/>
    <n v="388692193.69999999"/>
    <n v="0.68803066631049381"/>
  </r>
  <r>
    <s v="21375801"/>
    <s v="CENTRO NACIONAL DE LA MÚSICA"/>
    <x v="13"/>
    <s v="001"/>
    <x v="4"/>
    <s v="SUPLENCIAS"/>
    <n v="32000000"/>
    <n v="23000000"/>
    <n v="23000000"/>
    <n v="0"/>
    <n v="0"/>
    <n v="0"/>
    <n v="2697440"/>
    <n v="2697440"/>
    <n v="20302560"/>
    <n v="0.11728"/>
  </r>
  <r>
    <s v="21375801"/>
    <s v="CENTRO NACIONAL DE LA MÚSICA"/>
    <x v="13"/>
    <s v="001"/>
    <x v="5"/>
    <s v="REMUNERACIONES EVENTUALES"/>
    <n v="10100000"/>
    <n v="10432124"/>
    <n v="10432124"/>
    <n v="0"/>
    <n v="0"/>
    <n v="0"/>
    <n v="7605680.5"/>
    <n v="7605680.5"/>
    <n v="2826443.5"/>
    <n v="0.72906346780387199"/>
  </r>
  <r>
    <s v="21375801"/>
    <s v="CENTRO NACIONAL DE LA MÚSICA"/>
    <x v="13"/>
    <s v="001"/>
    <x v="6"/>
    <s v="TIEMPO EXTRAORDINARIO"/>
    <n v="10100000"/>
    <n v="10432124"/>
    <n v="10432124"/>
    <n v="0"/>
    <n v="0"/>
    <n v="0"/>
    <n v="7605680.5"/>
    <n v="7605680.5"/>
    <n v="2826443.5"/>
    <n v="0.72906346780387199"/>
  </r>
  <r>
    <s v="21375801"/>
    <s v="CENTRO NACIONAL DE LA MÚSICA"/>
    <x v="13"/>
    <s v="001"/>
    <x v="7"/>
    <s v="INCENTIVOS SALARIALES"/>
    <n v="844862950"/>
    <n v="785357999"/>
    <n v="774763003"/>
    <n v="0"/>
    <n v="0"/>
    <n v="0"/>
    <n v="484157322.36000001"/>
    <n v="484157322.36000001"/>
    <n v="301200676.63999999"/>
    <n v="0.61647977479885574"/>
  </r>
  <r>
    <s v="21375801"/>
    <s v="CENTRO NACIONAL DE LA MÚSICA"/>
    <x v="13"/>
    <s v="001"/>
    <x v="8"/>
    <s v="RETRIBUCION POR AÑOS SERVIDOS"/>
    <n v="320900000"/>
    <n v="310558518"/>
    <n v="310451412"/>
    <n v="0"/>
    <n v="0"/>
    <n v="0"/>
    <n v="228979422.09999999"/>
    <n v="228979422.09999999"/>
    <n v="81579095.900000006"/>
    <n v="0.73731489825051266"/>
  </r>
  <r>
    <s v="21375801"/>
    <s v="CENTRO NACIONAL DE LA MÚSICA"/>
    <x v="13"/>
    <s v="001"/>
    <x v="9"/>
    <s v="RESTRICCION AL EJERCICIO LIBERAL DE LA PROFESION"/>
    <n v="82727670"/>
    <n v="85727670"/>
    <n v="85727670"/>
    <n v="0"/>
    <n v="0"/>
    <n v="0"/>
    <n v="62042587.899999999"/>
    <n v="62042587.899999999"/>
    <n v="23685082.100000001"/>
    <n v="0.72371718372842742"/>
  </r>
  <r>
    <s v="21375801"/>
    <s v="CENTRO NACIONAL DE LA MÚSICA"/>
    <x v="13"/>
    <s v="001"/>
    <x v="10"/>
    <s v="DECIMOTERCER MES"/>
    <n v="159304558"/>
    <n v="159304558"/>
    <n v="158053459"/>
    <n v="0"/>
    <n v="0"/>
    <n v="0"/>
    <n v="388016.91"/>
    <n v="388016.91"/>
    <n v="158916541.09"/>
    <n v="2.4356924552026938E-3"/>
  </r>
  <r>
    <s v="21375801"/>
    <s v="CENTRO NACIONAL DE LA MÚSICA"/>
    <x v="13"/>
    <s v="001"/>
    <x v="11"/>
    <s v="SALARIO ESCOLAR"/>
    <n v="188230722"/>
    <n v="135767253"/>
    <n v="126530462"/>
    <n v="0"/>
    <n v="0"/>
    <n v="0"/>
    <n v="122982497.31999999"/>
    <n v="122982497.31999999"/>
    <n v="12784755.68"/>
    <n v="0.90583328897433013"/>
  </r>
  <r>
    <s v="21375801"/>
    <s v="CENTRO NACIONAL DE LA MÚSICA"/>
    <x v="13"/>
    <s v="001"/>
    <x v="12"/>
    <s v="OTROS INCENTIVOS SALARIALES"/>
    <n v="93700000"/>
    <n v="94000000"/>
    <n v="94000000"/>
    <n v="0"/>
    <n v="0"/>
    <n v="0"/>
    <n v="69764798.129999995"/>
    <n v="69764798.129999995"/>
    <n v="24235201.870000001"/>
    <n v="0.74217870351063819"/>
  </r>
  <r>
    <s v="21375801"/>
    <s v="CENTRO NACIONAL DE LA MÚSICA"/>
    <x v="13"/>
    <s v="001"/>
    <x v="13"/>
    <s v="CONTRIB. PATRONALES AL DES. Y LA SEGURIDAD SOCIAL"/>
    <n v="186525711"/>
    <n v="186525711"/>
    <n v="184468619"/>
    <n v="0"/>
    <n v="0"/>
    <n v="0"/>
    <n v="131085591"/>
    <n v="131085591"/>
    <n v="55440120"/>
    <n v="0.70277491664406522"/>
  </r>
  <r>
    <s v="21375801"/>
    <s v="CENTRO NACIONAL DE LA MÚSICA"/>
    <x v="13"/>
    <s v="001"/>
    <x v="237"/>
    <s v="CCSS CONTRIBUCION PATRONAL SEGURO SALUD (CONTRIBUCION PATRONAL SEGURO DE SALUD, SEGUN LEY NO. 17 DEL 22 DE OCTUBRE DE 1943, LEY"/>
    <n v="176960290"/>
    <n v="176960290"/>
    <n v="175008690"/>
    <n v="0"/>
    <n v="0"/>
    <n v="0"/>
    <n v="124366711"/>
    <n v="124366711"/>
    <n v="52593579"/>
    <n v="0.70279445744579194"/>
  </r>
  <r>
    <s v="21375801"/>
    <s v="CENTRO NACIONAL DE LA MÚSICA"/>
    <x v="13"/>
    <s v="001"/>
    <x v="238"/>
    <s v="BANCO POPULAR Y DE DESARROLLO COMUNAL. (BPDC) (SEGUN LEY NO. 4351 DEL 11 DE JULIO DE 1969, LEY ORGANICA DEL B.P.D.C.)."/>
    <n v="9565421"/>
    <n v="9565421"/>
    <n v="9459929"/>
    <n v="0"/>
    <n v="0"/>
    <n v="0"/>
    <n v="6718880"/>
    <n v="6718880"/>
    <n v="2846541"/>
    <n v="0.70241341180905681"/>
  </r>
  <r>
    <s v="21375801"/>
    <s v="CENTRO NACIONAL DE LA MÚSICA"/>
    <x v="13"/>
    <s v="001"/>
    <x v="16"/>
    <s v="CONTRIB PATRONALES A FOND PENS Y OTROS FOND CAPIT."/>
    <n v="199777955"/>
    <n v="199777955"/>
    <n v="197684996"/>
    <n v="0"/>
    <n v="0"/>
    <n v="0"/>
    <n v="137973711.59999999"/>
    <n v="137973711.59999999"/>
    <n v="61804243.399999999"/>
    <n v="0.69063531859658889"/>
  </r>
  <r>
    <s v="21375801"/>
    <s v="CENTRO NACIONAL DE LA MÚSICA"/>
    <x v="13"/>
    <s v="001"/>
    <x v="239"/>
    <s v="CCSS CONTRIBUCION PATRONAL SEGURO PENSIONES (CONTRIBUCION PATRONAL SEGURO DE PENSIONES, SEGUN LEY NO. 17 DEL 22 DE OCTUBRE DE 1943, LEY"/>
    <n v="103689165"/>
    <n v="103689165"/>
    <n v="102545633"/>
    <n v="0"/>
    <n v="0"/>
    <n v="0"/>
    <n v="72843721"/>
    <n v="72843721"/>
    <n v="30845444"/>
    <n v="0.70252008490954676"/>
  </r>
  <r>
    <s v="21375801"/>
    <s v="CENTRO NACIONAL DE LA MÚSICA"/>
    <x v="13"/>
    <s v="001"/>
    <x v="240"/>
    <s v="CCSS APORTE PATRONAL REGIMEN PENSIONES (APORTE PATRONAL AL REGIMEN DE PENSIONES, SEGUN LEY DE PROTECCION AL TRABAJADOR NO. 7983 DEL 16"/>
    <n v="57392527"/>
    <n v="57392527"/>
    <n v="56759576"/>
    <n v="0"/>
    <n v="0"/>
    <n v="0"/>
    <n v="40313410"/>
    <n v="40313410"/>
    <n v="17079117"/>
    <n v="0.70241566467355587"/>
  </r>
  <r>
    <s v="21375801"/>
    <s v="CENTRO NACIONAL DE LA MÚSICA"/>
    <x v="13"/>
    <s v="001"/>
    <x v="241"/>
    <s v="CCSS APORTE PATRONAL FONDO CAPITALIZACION LABORAL (APORTE PATRONAL AL FONDO DE CAPITALIZACION LABORAL, SEGUN LEY DE PROTECCION AL TRABAJADOR"/>
    <n v="28696263"/>
    <n v="28696263"/>
    <n v="28379787"/>
    <n v="0"/>
    <n v="0"/>
    <n v="0"/>
    <n v="20156722"/>
    <n v="20156722"/>
    <n v="8539541"/>
    <n v="0.70241626932398826"/>
  </r>
  <r>
    <s v="21375801"/>
    <s v="CENTRO NACIONAL DE LA MÚSICA"/>
    <x v="13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4659858.5999999996"/>
    <n v="4659858.5999999996"/>
    <n v="5340141.4000000004"/>
    <n v="0.46598585999999997"/>
  </r>
  <r>
    <s v="21375801"/>
    <s v="CENTRO NACIONAL DE LA MÚSICA"/>
    <x v="13"/>
    <s v="001"/>
    <x v="21"/>
    <s v="SERVICIOS"/>
    <n v="369354401"/>
    <n v="438264401"/>
    <n v="270627327.89999998"/>
    <n v="0"/>
    <n v="0"/>
    <n v="0"/>
    <n v="231418867.11000001"/>
    <n v="221437134.53"/>
    <n v="206845533.88999999"/>
    <n v="0.52803482688068026"/>
  </r>
  <r>
    <s v="21375801"/>
    <s v="CENTRO NACIONAL DE LA MÚSICA"/>
    <x v="13"/>
    <s v="001"/>
    <x v="22"/>
    <s v="ALQUILERES"/>
    <n v="24460508"/>
    <n v="21990508"/>
    <n v="16483928.5"/>
    <n v="0"/>
    <n v="0"/>
    <n v="0"/>
    <n v="11749490.039999999"/>
    <n v="11339666.539999999"/>
    <n v="10241017.960000001"/>
    <n v="0.53429825450144208"/>
  </r>
  <r>
    <s v="21375801"/>
    <s v="CENTRO NACIONAL DE LA MÚSICA"/>
    <x v="13"/>
    <s v="001"/>
    <x v="23"/>
    <s v="ALQUILER DE EQUIPO DE COMPUTO"/>
    <n v="24460508"/>
    <n v="21990508"/>
    <n v="16483928.5"/>
    <n v="0"/>
    <n v="0"/>
    <n v="0"/>
    <n v="11749490.039999999"/>
    <n v="11339666.539999999"/>
    <n v="10241017.960000001"/>
    <n v="0.53429825450144208"/>
  </r>
  <r>
    <s v="21375801"/>
    <s v="CENTRO NACIONAL DE LA MÚSICA"/>
    <x v="13"/>
    <s v="001"/>
    <x v="24"/>
    <s v="SERVICIOS BASICOS"/>
    <n v="42080000"/>
    <n v="40980000"/>
    <n v="30163085"/>
    <n v="0"/>
    <n v="0"/>
    <n v="0"/>
    <n v="19304802.609999999"/>
    <n v="19304802.609999999"/>
    <n v="21675197.390000001"/>
    <n v="0.47107863860419713"/>
  </r>
  <r>
    <s v="21375801"/>
    <s v="CENTRO NACIONAL DE LA MÚSICA"/>
    <x v="13"/>
    <s v="001"/>
    <x v="25"/>
    <s v="SERVICIO DE AGUA Y ALCANTARILLADO"/>
    <n v="12600000"/>
    <n v="12600000"/>
    <n v="9162430.5"/>
    <n v="0"/>
    <n v="0"/>
    <n v="0"/>
    <n v="3630428"/>
    <n v="3630428"/>
    <n v="8969572"/>
    <n v="0.28812920634920636"/>
  </r>
  <r>
    <s v="21375801"/>
    <s v="CENTRO NACIONAL DE LA MÚSICA"/>
    <x v="13"/>
    <s v="001"/>
    <x v="26"/>
    <s v="SERVICIO DE ENERGIA ELECTRICA"/>
    <n v="13000000"/>
    <n v="13000000"/>
    <n v="9510710"/>
    <n v="0"/>
    <n v="0"/>
    <n v="0"/>
    <n v="6930910"/>
    <n v="6930910"/>
    <n v="6069090"/>
    <n v="0.53314692307692313"/>
  </r>
  <r>
    <s v="21375801"/>
    <s v="CENTRO NACIONAL DE LA MÚSICA"/>
    <x v="13"/>
    <s v="001"/>
    <x v="117"/>
    <s v="SERVICIO DE CORREO"/>
    <n v="480000"/>
    <n v="380000"/>
    <n v="180000"/>
    <n v="0"/>
    <n v="0"/>
    <n v="0"/>
    <n v="0"/>
    <n v="0"/>
    <n v="380000"/>
    <n v="0"/>
  </r>
  <r>
    <s v="21375801"/>
    <s v="CENTRO NACIONAL DE LA MÚSICA"/>
    <x v="13"/>
    <s v="001"/>
    <x v="27"/>
    <s v="SERVICIO DE TELECOMUNICACIONES"/>
    <n v="16000000"/>
    <n v="15000000"/>
    <n v="11309944.5"/>
    <n v="0"/>
    <n v="0"/>
    <n v="0"/>
    <n v="8743464.6099999994"/>
    <n v="8743464.6099999994"/>
    <n v="6256535.3899999997"/>
    <n v="0.58289764066666661"/>
  </r>
  <r>
    <s v="21375801"/>
    <s v="CENTRO NACIONAL DE LA MÚSICA"/>
    <x v="13"/>
    <s v="001"/>
    <x v="28"/>
    <s v="OTROS SERVICIOS BASICOS"/>
    <n v="0"/>
    <n v="0"/>
    <n v="0"/>
    <n v="0"/>
    <n v="0"/>
    <n v="0"/>
    <n v="0"/>
    <n v="0"/>
    <n v="0"/>
    <n v="0"/>
  </r>
  <r>
    <s v="21375801"/>
    <s v="CENTRO NACIONAL DE LA MÚSICA"/>
    <x v="13"/>
    <s v="001"/>
    <x v="29"/>
    <s v="SERVICIOS COMERCIALES Y FINANCIEROS"/>
    <n v="14070088"/>
    <n v="17290088"/>
    <n v="11846540.5"/>
    <n v="0"/>
    <n v="0"/>
    <n v="0"/>
    <n v="9153267.0800000001"/>
    <n v="9153267.0800000001"/>
    <n v="8136820.9199999999"/>
    <n v="0.52939389782168833"/>
  </r>
  <r>
    <s v="21375801"/>
    <s v="CENTRO NACIONAL DE LA MÚSICA"/>
    <x v="13"/>
    <s v="001"/>
    <x v="30"/>
    <s v="INFORMACION"/>
    <n v="500000"/>
    <n v="400000"/>
    <n v="200000"/>
    <n v="0"/>
    <n v="0"/>
    <n v="0"/>
    <n v="36000"/>
    <n v="36000"/>
    <n v="364000"/>
    <n v="0.09"/>
  </r>
  <r>
    <s v="21375801"/>
    <s v="CENTRO NACIONAL DE LA MÚSICA"/>
    <x v="13"/>
    <s v="001"/>
    <x v="31"/>
    <s v="PUBLICIDAD Y PROPAGANDA"/>
    <n v="700000"/>
    <n v="700000"/>
    <n v="0"/>
    <n v="0"/>
    <n v="0"/>
    <n v="0"/>
    <n v="0"/>
    <n v="0"/>
    <n v="700000"/>
    <n v="0"/>
  </r>
  <r>
    <s v="21375801"/>
    <s v="CENTRO NACIONAL DE LA MÚSICA"/>
    <x v="13"/>
    <s v="001"/>
    <x v="32"/>
    <s v="IMPRESION, ENCUADERNACION Y OTROS"/>
    <n v="400000"/>
    <n v="400000"/>
    <n v="300000"/>
    <n v="0"/>
    <n v="0"/>
    <n v="0"/>
    <n v="138670.44"/>
    <n v="138670.44"/>
    <n v="261329.56"/>
    <n v="0.34667609999999999"/>
  </r>
  <r>
    <s v="21375801"/>
    <s v="CENTRO NACIONAL DE LA MÚSICA"/>
    <x v="13"/>
    <s v="001"/>
    <x v="139"/>
    <s v="TRANSPORTE DE BIENES"/>
    <n v="7000000"/>
    <n v="10000000"/>
    <n v="5876452.5"/>
    <n v="0"/>
    <n v="0"/>
    <n v="0"/>
    <n v="4752904.3"/>
    <n v="4752904.3"/>
    <n v="5247095.7"/>
    <n v="0.47529042999999999"/>
  </r>
  <r>
    <s v="21375801"/>
    <s v="CENTRO NACIONAL DE LA MÚSICA"/>
    <x v="13"/>
    <s v="001"/>
    <x v="33"/>
    <s v="COMIS. Y GASTOS POR SERV. FINANCIEROS Y COMERCIAL."/>
    <n v="5470088"/>
    <n v="5790088"/>
    <n v="5470088"/>
    <n v="0"/>
    <n v="0"/>
    <n v="0"/>
    <n v="4225692.34"/>
    <n v="4225692.34"/>
    <n v="1564395.66"/>
    <n v="0.72981487327999162"/>
  </r>
  <r>
    <s v="21375801"/>
    <s v="CENTRO NACIONAL DE LA MÚSICA"/>
    <x v="13"/>
    <s v="001"/>
    <x v="35"/>
    <s v="SERVICIOS DE GESTION Y APOYO"/>
    <n v="233093805"/>
    <n v="297203805"/>
    <n v="160842858.90000001"/>
    <n v="0"/>
    <n v="0"/>
    <n v="0"/>
    <n v="142490601.88"/>
    <n v="133171050.14"/>
    <n v="154713203.12"/>
    <n v="0.47943734058182735"/>
  </r>
  <r>
    <s v="21375801"/>
    <s v="CENTRO NACIONAL DE LA MÚSICA"/>
    <x v="13"/>
    <s v="001"/>
    <x v="141"/>
    <s v="SERVICIOS DE INGENIERIA Y ARQUITECTURA"/>
    <n v="0"/>
    <n v="200000"/>
    <n v="200000"/>
    <n v="0"/>
    <n v="0"/>
    <n v="0"/>
    <n v="190125"/>
    <n v="190125"/>
    <n v="9875"/>
    <n v="0.95062500000000005"/>
  </r>
  <r>
    <s v="21375801"/>
    <s v="CENTRO NACIONAL DE LA MÚSICA"/>
    <x v="13"/>
    <s v="001"/>
    <x v="37"/>
    <s v="SERVICIOS INFORMATICOS"/>
    <n v="0"/>
    <n v="30000000"/>
    <n v="0"/>
    <n v="0"/>
    <n v="0"/>
    <n v="0"/>
    <n v="0"/>
    <n v="0"/>
    <n v="30000000"/>
    <n v="0"/>
  </r>
  <r>
    <s v="21375801"/>
    <s v="CENTRO NACIONAL DE LA MÚSICA"/>
    <x v="13"/>
    <s v="001"/>
    <x v="38"/>
    <s v="SERVICIOS GENERALES"/>
    <n v="92502110"/>
    <n v="92502110"/>
    <n v="65435922.25"/>
    <n v="0"/>
    <n v="0"/>
    <n v="0"/>
    <n v="57637147.68"/>
    <n v="57343347.68"/>
    <n v="34864962.32"/>
    <n v="0.62309008605317218"/>
  </r>
  <r>
    <s v="21375801"/>
    <s v="CENTRO NACIONAL DE LA MÚSICA"/>
    <x v="13"/>
    <s v="001"/>
    <x v="39"/>
    <s v="OTROS SERVICIOS DE GESTION Y APOYO"/>
    <n v="140591695"/>
    <n v="174501695"/>
    <n v="95206936.650000006"/>
    <n v="0"/>
    <n v="0"/>
    <n v="0"/>
    <n v="84663329.200000003"/>
    <n v="75637577.459999993"/>
    <n v="89838365.799999997"/>
    <n v="0.4851719589314018"/>
  </r>
  <r>
    <s v="21375801"/>
    <s v="CENTRO NACIONAL DE LA MÚSICA"/>
    <x v="13"/>
    <s v="001"/>
    <x v="40"/>
    <s v="GASTOS DE VIAJE Y DE TRANSPORTE"/>
    <n v="26350000"/>
    <n v="26350000"/>
    <n v="23938359.5"/>
    <n v="0"/>
    <n v="0"/>
    <n v="0"/>
    <n v="23035254.280000001"/>
    <n v="22782896.940000001"/>
    <n v="3314745.72"/>
    <n v="0.87420319848197348"/>
  </r>
  <r>
    <s v="21375801"/>
    <s v="CENTRO NACIONAL DE LA MÚSICA"/>
    <x v="13"/>
    <s v="001"/>
    <x v="41"/>
    <s v="TRANSPORTE DENTRO DEL PAIS"/>
    <n v="8350000"/>
    <n v="8350000"/>
    <n v="8260069.5"/>
    <n v="0"/>
    <n v="0"/>
    <n v="0"/>
    <n v="7356964.2800000003"/>
    <n v="7356964.2800000003"/>
    <n v="993035.72"/>
    <n v="0.88107356646706592"/>
  </r>
  <r>
    <s v="21375801"/>
    <s v="CENTRO NACIONAL DE LA MÚSICA"/>
    <x v="13"/>
    <s v="001"/>
    <x v="42"/>
    <s v="VIATICOS DENTRO DEL PAIS"/>
    <n v="18000000"/>
    <n v="18000000"/>
    <n v="15678290"/>
    <n v="0"/>
    <n v="0"/>
    <n v="0"/>
    <n v="15678290"/>
    <n v="15425932.66"/>
    <n v="2321710"/>
    <n v="0.8710161111111111"/>
  </r>
  <r>
    <s v="21375801"/>
    <s v="CENTRO NACIONAL DE LA MÚSICA"/>
    <x v="13"/>
    <s v="001"/>
    <x v="45"/>
    <s v="SEGUROS, REASEGUROS Y OTRAS OBLIGACIONES"/>
    <n v="10000000"/>
    <n v="12000000"/>
    <n v="10000000"/>
    <n v="0"/>
    <n v="0"/>
    <n v="0"/>
    <n v="9996398.9800000004"/>
    <n v="9996398.9800000004"/>
    <n v="2003601.02"/>
    <n v="0.83303324833333336"/>
  </r>
  <r>
    <s v="21375801"/>
    <s v="CENTRO NACIONAL DE LA MÚSICA"/>
    <x v="13"/>
    <s v="001"/>
    <x v="46"/>
    <s v="SEGUROS"/>
    <n v="10000000"/>
    <n v="12000000"/>
    <n v="10000000"/>
    <n v="0"/>
    <n v="0"/>
    <n v="0"/>
    <n v="9996398.9800000004"/>
    <n v="9996398.9800000004"/>
    <n v="2003601.02"/>
    <n v="0.83303324833333336"/>
  </r>
  <r>
    <s v="21375801"/>
    <s v="CENTRO NACIONAL DE LA MÚSICA"/>
    <x v="13"/>
    <s v="001"/>
    <x v="47"/>
    <s v="CAPACITACION Y PROTOCOLO"/>
    <n v="1050000"/>
    <n v="1050000"/>
    <n v="787500"/>
    <n v="0"/>
    <n v="0"/>
    <n v="0"/>
    <n v="0"/>
    <n v="0"/>
    <n v="1050000"/>
    <n v="0"/>
  </r>
  <r>
    <s v="21375801"/>
    <s v="CENTRO NACIONAL DE LA MÚSICA"/>
    <x v="13"/>
    <s v="001"/>
    <x v="48"/>
    <s v="ACTIVIDADES DE CAPACITACION"/>
    <n v="1050000"/>
    <n v="1050000"/>
    <n v="787500"/>
    <n v="0"/>
    <n v="0"/>
    <n v="0"/>
    <n v="0"/>
    <n v="0"/>
    <n v="1050000"/>
    <n v="0"/>
  </r>
  <r>
    <s v="21375801"/>
    <s v="CENTRO NACIONAL DE LA MÚSICA"/>
    <x v="13"/>
    <s v="001"/>
    <x v="51"/>
    <s v="MANTENIMIENTO Y REPARACION"/>
    <n v="18200000"/>
    <n v="21200000"/>
    <n v="16527555.5"/>
    <n v="0"/>
    <n v="0"/>
    <n v="0"/>
    <n v="15689052.24"/>
    <n v="15689052.24"/>
    <n v="5510947.7599999998"/>
    <n v="0.7400496339622642"/>
  </r>
  <r>
    <s v="21375801"/>
    <s v="CENTRO NACIONAL DE LA MÚSICA"/>
    <x v="13"/>
    <s v="001"/>
    <x v="52"/>
    <s v="MANTENIMIENTO DE EDIFICIOS, LOCALES Y TERRENOS"/>
    <n v="11000000"/>
    <n v="11000000"/>
    <n v="10327500"/>
    <n v="0"/>
    <n v="0"/>
    <n v="0"/>
    <n v="10327500"/>
    <n v="10327500"/>
    <n v="672500"/>
    <n v="0.93886363636363634"/>
  </r>
  <r>
    <s v="21375801"/>
    <s v="CENTRO NACIONAL DE LA MÚSICA"/>
    <x v="13"/>
    <s v="001"/>
    <x v="54"/>
    <s v="MANT. Y REPARACION DE EQUIPO DE TRANSPORTE"/>
    <n v="3000000"/>
    <n v="3500000"/>
    <n v="2800055.5"/>
    <n v="0"/>
    <n v="0"/>
    <n v="0"/>
    <n v="2718474.69"/>
    <n v="2718474.69"/>
    <n v="781525.31"/>
    <n v="0.77670705428571429"/>
  </r>
  <r>
    <s v="21375801"/>
    <s v="CENTRO NACIONAL DE LA MÚSICA"/>
    <x v="13"/>
    <s v="001"/>
    <x v="55"/>
    <s v="MANT. Y REPARACION DE EQUIPO Y MOBILIARIO DE OFIC."/>
    <n v="1700000"/>
    <n v="2200000"/>
    <n v="1525000"/>
    <n v="0"/>
    <n v="0"/>
    <n v="0"/>
    <n v="1483265.57"/>
    <n v="1483265.57"/>
    <n v="716734.43"/>
    <n v="0.67421162272727275"/>
  </r>
  <r>
    <s v="21375801"/>
    <s v="CENTRO NACIONAL DE LA MÚSICA"/>
    <x v="13"/>
    <s v="001"/>
    <x v="57"/>
    <s v="MANTENIMIENTO Y REPARACION DE OTROS EQUIPOS"/>
    <n v="2500000"/>
    <n v="4500000"/>
    <n v="1875000"/>
    <n v="0"/>
    <n v="0"/>
    <n v="0"/>
    <n v="1159811.98"/>
    <n v="1159811.98"/>
    <n v="3340188.02"/>
    <n v="0.25773599555555554"/>
  </r>
  <r>
    <s v="21375801"/>
    <s v="CENTRO NACIONAL DE LA MÚSICA"/>
    <x v="13"/>
    <s v="001"/>
    <x v="58"/>
    <s v="IMPUESTOS"/>
    <n v="50000"/>
    <n v="200000"/>
    <n v="37500"/>
    <n v="0"/>
    <n v="0"/>
    <n v="0"/>
    <n v="0"/>
    <n v="0"/>
    <n v="200000"/>
    <n v="0"/>
  </r>
  <r>
    <s v="21375801"/>
    <s v="CENTRO NACIONAL DE LA MÚSICA"/>
    <x v="13"/>
    <s v="001"/>
    <x v="59"/>
    <s v="OTROS IMPUESTOS"/>
    <n v="50000"/>
    <n v="200000"/>
    <n v="37500"/>
    <n v="0"/>
    <n v="0"/>
    <n v="0"/>
    <n v="0"/>
    <n v="0"/>
    <n v="200000"/>
    <n v="0"/>
  </r>
  <r>
    <s v="21375801"/>
    <s v="CENTRO NACIONAL DE LA MÚSICA"/>
    <x v="13"/>
    <s v="001"/>
    <x v="62"/>
    <s v="MATERIALES Y SUMINISTROS"/>
    <n v="9270000"/>
    <n v="9270000"/>
    <n v="6992500.0099999998"/>
    <n v="0"/>
    <n v="0"/>
    <n v="0"/>
    <n v="5095071.97"/>
    <n v="5095071.97"/>
    <n v="4174928.03"/>
    <n v="0.54963020172599786"/>
  </r>
  <r>
    <s v="21375801"/>
    <s v="CENTRO NACIONAL DE LA MÚSICA"/>
    <x v="13"/>
    <s v="001"/>
    <x v="63"/>
    <s v="PRODUCTOS QUIMICOS Y CONEXOS"/>
    <n v="3420000"/>
    <n v="3120000"/>
    <n v="2323495.84"/>
    <n v="0"/>
    <n v="0"/>
    <n v="0"/>
    <n v="1496537.07"/>
    <n v="1496537.07"/>
    <n v="1623462.93"/>
    <n v="0.47965931730769235"/>
  </r>
  <r>
    <s v="21375801"/>
    <s v="CENTRO NACIONAL DE LA MÚSICA"/>
    <x v="13"/>
    <s v="001"/>
    <x v="64"/>
    <s v="COMBUSTIBLES Y LUBRICANTES"/>
    <n v="3000000"/>
    <n v="2700000"/>
    <n v="2008495.84"/>
    <n v="0"/>
    <n v="0"/>
    <n v="0"/>
    <n v="1397581.99"/>
    <n v="1397581.99"/>
    <n v="1302418.01"/>
    <n v="0.51762295925925927"/>
  </r>
  <r>
    <s v="21375801"/>
    <s v="CENTRO NACIONAL DE LA MÚSICA"/>
    <x v="13"/>
    <s v="001"/>
    <x v="65"/>
    <s v="TINTAS, PINTURAS Y DILUYENTES"/>
    <n v="400000"/>
    <n v="400000"/>
    <n v="300000"/>
    <n v="0"/>
    <n v="0"/>
    <n v="0"/>
    <n v="95455.08"/>
    <n v="95455.08"/>
    <n v="304544.92"/>
    <n v="0.23863770000000001"/>
  </r>
  <r>
    <s v="21375801"/>
    <s v="CENTRO NACIONAL DE LA MÚSICA"/>
    <x v="13"/>
    <s v="001"/>
    <x v="144"/>
    <s v="OTROS PRODUCTOS QUIMICOS Y CONEXOS"/>
    <n v="20000"/>
    <n v="20000"/>
    <n v="15000"/>
    <n v="0"/>
    <n v="0"/>
    <n v="0"/>
    <n v="3500"/>
    <n v="3500"/>
    <n v="16500"/>
    <n v="0.17499999999999999"/>
  </r>
  <r>
    <s v="21375801"/>
    <s v="CENTRO NACIONAL DE LA MÚSICA"/>
    <x v="13"/>
    <s v="001"/>
    <x v="66"/>
    <s v="ALIMENTOS Y PRODUCTOS AGROPECUARIOS"/>
    <n v="120000"/>
    <n v="120000"/>
    <n v="109833.5"/>
    <n v="0"/>
    <n v="0"/>
    <n v="0"/>
    <n v="109833.5"/>
    <n v="109833.5"/>
    <n v="10166.5"/>
    <n v="0.91527916666666664"/>
  </r>
  <r>
    <s v="21375801"/>
    <s v="CENTRO NACIONAL DE LA MÚSICA"/>
    <x v="13"/>
    <s v="001"/>
    <x v="68"/>
    <s v="ALIMENTOS Y BEBIDAS"/>
    <n v="120000"/>
    <n v="120000"/>
    <n v="109833.5"/>
    <n v="0"/>
    <n v="0"/>
    <n v="0"/>
    <n v="109833.5"/>
    <n v="109833.5"/>
    <n v="10166.5"/>
    <n v="0.91527916666666664"/>
  </r>
  <r>
    <s v="21375801"/>
    <s v="CENTRO NACIONAL DE LA MÚSICA"/>
    <x v="13"/>
    <s v="001"/>
    <x v="69"/>
    <s v="MATERIALES Y PROD DE USO EN LA CONSTRUC Y MANT."/>
    <n v="250000"/>
    <n v="250000"/>
    <n v="221666.67"/>
    <n v="0"/>
    <n v="0"/>
    <n v="0"/>
    <n v="204066.67"/>
    <n v="204066.67"/>
    <n v="45933.33"/>
    <n v="0.81626668000000002"/>
  </r>
  <r>
    <s v="21375801"/>
    <s v="CENTRO NACIONAL DE LA MÚSICA"/>
    <x v="13"/>
    <s v="001"/>
    <x v="146"/>
    <s v="MADERA Y SUS DERIVADOS"/>
    <n v="20000"/>
    <n v="20000"/>
    <n v="15000"/>
    <n v="0"/>
    <n v="0"/>
    <n v="0"/>
    <n v="0"/>
    <n v="0"/>
    <n v="20000"/>
    <n v="0"/>
  </r>
  <r>
    <s v="21375801"/>
    <s v="CENTRO NACIONAL DE LA MÚSICA"/>
    <x v="13"/>
    <s v="001"/>
    <x v="70"/>
    <s v="MAT. Y PROD. ELECTRICOS, TELEFONICOS Y DE COMPUTO"/>
    <n v="40000"/>
    <n v="40000"/>
    <n v="40000"/>
    <n v="0"/>
    <n v="0"/>
    <n v="0"/>
    <n v="39100"/>
    <n v="39100"/>
    <n v="900"/>
    <n v="0.97750000000000004"/>
  </r>
  <r>
    <s v="21375801"/>
    <s v="CENTRO NACIONAL DE LA MÚSICA"/>
    <x v="13"/>
    <s v="001"/>
    <x v="147"/>
    <s v="MATERIALES Y PRODUCTOS DE VIDRIO"/>
    <n v="20000"/>
    <n v="20000"/>
    <n v="15000"/>
    <n v="0"/>
    <n v="0"/>
    <n v="0"/>
    <n v="15000"/>
    <n v="15000"/>
    <n v="5000"/>
    <n v="0.75"/>
  </r>
  <r>
    <s v="21375801"/>
    <s v="CENTRO NACIONAL DE LA MÚSICA"/>
    <x v="13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9"/>
    <s v="OTROS MAT. Y PROD.DE USO EN LA CONSTRU. Y MANTENIM"/>
    <n v="150000"/>
    <n v="150000"/>
    <n v="131666.67000000001"/>
    <n v="0"/>
    <n v="0"/>
    <n v="0"/>
    <n v="131666.67000000001"/>
    <n v="131666.67000000001"/>
    <n v="18333.330000000002"/>
    <n v="0.87777780000000005"/>
  </r>
  <r>
    <s v="21375801"/>
    <s v="CENTRO NACIONAL DE LA MÚSICA"/>
    <x v="13"/>
    <s v="001"/>
    <x v="71"/>
    <s v="HERRAMIENTAS, REPUESTOS Y ACCESORIOS"/>
    <n v="2130000"/>
    <n v="2130000"/>
    <n v="1505936.5"/>
    <n v="0"/>
    <n v="0"/>
    <n v="0"/>
    <n v="759592.18"/>
    <n v="759592.18"/>
    <n v="1370407.82"/>
    <n v="0.35661604694835686"/>
  </r>
  <r>
    <s v="21375801"/>
    <s v="CENTRO NACIONAL DE LA MÚSICA"/>
    <x v="13"/>
    <s v="001"/>
    <x v="72"/>
    <s v="HERRAMIENTAS E INSTRUMENTOS"/>
    <n v="130000"/>
    <n v="130000"/>
    <n v="97500"/>
    <n v="0"/>
    <n v="0"/>
    <n v="0"/>
    <n v="80714.41"/>
    <n v="80714.41"/>
    <n v="49285.59"/>
    <n v="0.6208800769230769"/>
  </r>
  <r>
    <s v="21375801"/>
    <s v="CENTRO NACIONAL DE LA MÚSICA"/>
    <x v="13"/>
    <s v="001"/>
    <x v="73"/>
    <s v="REPUESTOS Y ACCESORIOS"/>
    <n v="2000000"/>
    <n v="2000000"/>
    <n v="1408436.5"/>
    <n v="0"/>
    <n v="0"/>
    <n v="0"/>
    <n v="678877.77"/>
    <n v="678877.77"/>
    <n v="1321122.23"/>
    <n v="0.33943888500000002"/>
  </r>
  <r>
    <s v="21375801"/>
    <s v="CENTRO NACIONAL DE LA MÚSICA"/>
    <x v="13"/>
    <s v="001"/>
    <x v="74"/>
    <s v="UTILES, MATERIALES Y SUMINISTROS DIVERSOS"/>
    <n v="3350000"/>
    <n v="3650000"/>
    <n v="2831567.5"/>
    <n v="0"/>
    <n v="0"/>
    <n v="0"/>
    <n v="2525042.5499999998"/>
    <n v="2525042.5499999998"/>
    <n v="1124957.45"/>
    <n v="0.6917924794520548"/>
  </r>
  <r>
    <s v="21375801"/>
    <s v="CENTRO NACIONAL DE LA MÚSICA"/>
    <x v="13"/>
    <s v="001"/>
    <x v="75"/>
    <s v="UTILES Y MATERIALES DE OFICINA Y COMPUTO"/>
    <n v="300000"/>
    <n v="600000"/>
    <n v="412500"/>
    <n v="0"/>
    <n v="0"/>
    <n v="0"/>
    <n v="303006.3"/>
    <n v="303006.3"/>
    <n v="296993.7"/>
    <n v="0.50501050000000003"/>
  </r>
  <r>
    <s v="21375801"/>
    <s v="CENTRO NACIONAL DE LA MÚSICA"/>
    <x v="13"/>
    <s v="001"/>
    <x v="76"/>
    <s v="PRODUCTOS DE PAPEL, CARTON E IMPRESOS"/>
    <n v="1000000"/>
    <n v="1000000"/>
    <n v="750000"/>
    <n v="0"/>
    <n v="0"/>
    <n v="0"/>
    <n v="552968.75"/>
    <n v="552968.75"/>
    <n v="447031.25"/>
    <n v="0.55296875000000001"/>
  </r>
  <r>
    <s v="21375801"/>
    <s v="CENTRO NACIONAL DE LA MÚSICA"/>
    <x v="13"/>
    <s v="001"/>
    <x v="77"/>
    <s v="UTILES Y MATERIALES DE LIMPIEZA"/>
    <n v="2000000"/>
    <n v="2000000"/>
    <n v="1621246.5"/>
    <n v="0"/>
    <n v="0"/>
    <n v="0"/>
    <n v="1621246.5"/>
    <n v="1621246.5"/>
    <n v="378753.5"/>
    <n v="0.81062325000000002"/>
  </r>
  <r>
    <s v="21375801"/>
    <s v="CENTRO NACIONAL DE LA MÚSICA"/>
    <x v="13"/>
    <s v="001"/>
    <x v="78"/>
    <s v="UTILES Y MATERIALES DE RESGUARDO Y SEGURIDAD"/>
    <n v="50000"/>
    <n v="50000"/>
    <n v="47821"/>
    <n v="0"/>
    <n v="0"/>
    <n v="0"/>
    <n v="47821"/>
    <n v="47821"/>
    <n v="2179"/>
    <n v="0.95642000000000005"/>
  </r>
  <r>
    <s v="21375801"/>
    <s v="CENTRO NACIONAL DE LA MÚSICA"/>
    <x v="13"/>
    <s v="001"/>
    <x v="80"/>
    <s v="TRANSFERENCIAS CORRIENTES"/>
    <n v="113839734"/>
    <n v="120682132"/>
    <n v="103031475.34"/>
    <n v="0"/>
    <n v="0"/>
    <n v="0"/>
    <n v="64589240.359999999"/>
    <n v="64589240.359999999"/>
    <n v="56092891.640000001"/>
    <n v="0.5352013532541835"/>
  </r>
  <r>
    <s v="21375801"/>
    <s v="CENTRO NACIONAL DE LA MÚSICA"/>
    <x v="13"/>
    <s v="001"/>
    <x v="81"/>
    <s v="TRANSFERENCIAS CORRIENTES AL SECTOR PUBLICO"/>
    <n v="34818132"/>
    <n v="34818132"/>
    <n v="34434142"/>
    <n v="0"/>
    <n v="0"/>
    <n v="0"/>
    <n v="24456802.48"/>
    <n v="24456802.48"/>
    <n v="10361329.52"/>
    <n v="0.70241569766005829"/>
  </r>
  <r>
    <s v="21375801"/>
    <s v="CENTRO NACIONAL DE LA MÚSICA"/>
    <x v="13"/>
    <s v="001"/>
    <x v="243"/>
    <s v="CCSS CONTRIBUCION ESTATAL SEGURO PENSIONES (CONTRIBUCION ESTATAL AL SEGURO DE PENSIONES, SEGUN LEY NO. 17 DEL 22 DE OCTUBRE DE 1943, LEY"/>
    <n v="30035422"/>
    <n v="30035422"/>
    <n v="29704178"/>
    <n v="0"/>
    <n v="0"/>
    <n v="0"/>
    <n v="21097351.579999998"/>
    <n v="21097351.579999998"/>
    <n v="8938070.4199999999"/>
    <n v="0.70241568705110913"/>
  </r>
  <r>
    <s v="21375801"/>
    <s v="CENTRO NACIONAL DE LA MÚSICA"/>
    <x v="13"/>
    <s v="001"/>
    <x v="244"/>
    <s v="CCSS CONTRIBUCION ESTATAL SEGURO SALUD (CONTRIBUCION ESTATAL AL SEGURO DE SALUD, SEGUN LEY NO. 17 DEL 22 DE OCTUBRE DE 1943, LEY"/>
    <n v="4782710"/>
    <n v="4782710"/>
    <n v="4729964"/>
    <n v="0"/>
    <n v="0"/>
    <n v="0"/>
    <n v="3359450.9"/>
    <n v="3359450.9"/>
    <n v="1423259.1"/>
    <n v="0.70241576428426555"/>
  </r>
  <r>
    <s v="21375801"/>
    <s v="CENTRO NACIONAL DE LA MÚSICA"/>
    <x v="13"/>
    <s v="001"/>
    <x v="85"/>
    <s v="TRANSFERENCIAS CORRIENTE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3"/>
    <s v="001"/>
    <x v="87"/>
    <s v="OTRAS TRANSFERENCIA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3"/>
    <s v="001"/>
    <x v="88"/>
    <s v="PRESTACIONES"/>
    <n v="36900000"/>
    <n v="36900000"/>
    <n v="32175000"/>
    <n v="0"/>
    <n v="0"/>
    <n v="0"/>
    <n v="6251637.8799999999"/>
    <n v="6251637.8799999999"/>
    <n v="30648362.120000001"/>
    <n v="0.16942108075880757"/>
  </r>
  <r>
    <s v="21375801"/>
    <s v="CENTRO NACIONAL DE LA MÚSICA"/>
    <x v="13"/>
    <s v="001"/>
    <x v="89"/>
    <s v="PRESTACIONES LEGALES"/>
    <n v="18900000"/>
    <n v="18900000"/>
    <n v="14175000"/>
    <n v="0"/>
    <n v="0"/>
    <n v="0"/>
    <n v="1884198.23"/>
    <n v="1884198.23"/>
    <n v="17015801.77"/>
    <n v="9.9693028042328047E-2"/>
  </r>
  <r>
    <s v="21375801"/>
    <s v="CENTRO NACIONAL DE LA MÚSICA"/>
    <x v="13"/>
    <s v="001"/>
    <x v="90"/>
    <s v="OTRAS PRESTACIONES"/>
    <n v="18000000"/>
    <n v="18000000"/>
    <n v="18000000"/>
    <n v="0"/>
    <n v="0"/>
    <n v="0"/>
    <n v="4367439.6500000004"/>
    <n v="4367439.6500000004"/>
    <n v="13632560.35"/>
    <n v="0.24263553611111113"/>
  </r>
  <r>
    <s v="21375801"/>
    <s v="CENTRO NACIONAL DE LA MÚSICA"/>
    <x v="13"/>
    <s v="001"/>
    <x v="95"/>
    <s v="OTRAS TRANSFERENCIAS CORRIENTES AL SECTOR PRIVADO"/>
    <n v="0"/>
    <n v="8000000"/>
    <n v="0"/>
    <n v="0"/>
    <n v="0"/>
    <n v="0"/>
    <n v="0"/>
    <n v="0"/>
    <n v="8000000"/>
    <n v="0"/>
  </r>
  <r>
    <s v="21375801"/>
    <s v="CENTRO NACIONAL DE LA MÚSICA"/>
    <x v="13"/>
    <s v="001"/>
    <x v="96"/>
    <s v="INDEMNIZACIONES"/>
    <n v="0"/>
    <n v="8000000"/>
    <n v="0"/>
    <n v="0"/>
    <n v="0"/>
    <n v="0"/>
    <n v="0"/>
    <n v="0"/>
    <n v="8000000"/>
    <n v="0"/>
  </r>
  <r>
    <s v="21375801"/>
    <s v="CENTRO NACIONAL DE LA MÚSICA"/>
    <x v="13"/>
    <s v="001"/>
    <x v="97"/>
    <s v="TRANSFERENCIAS CORRIENTES AL SECTOR EXTERNO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001"/>
    <x v="245"/>
    <s v="SECRETARIA GENERAL IBEROAMERICANA-SEGIB (PARA PAGO DE LA SECRETARIA GENERAL IBEROAMERICANA-SEGIB POR CUOTA ANUAL DE MEMBRESIA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280"/>
    <x v="100"/>
    <s v="BIENES DURADEROS"/>
    <n v="32000000"/>
    <n v="32000000"/>
    <n v="32000000"/>
    <n v="0"/>
    <n v="0"/>
    <n v="0"/>
    <n v="12674729.550000001"/>
    <n v="12277036.16"/>
    <n v="19325270.449999999"/>
    <n v="0.39608529843750001"/>
  </r>
  <r>
    <s v="21375801"/>
    <s v="CENTRO NACIONAL DE LA MÚSICA"/>
    <x v="13"/>
    <s v="280"/>
    <x v="101"/>
    <s v="MAQUINARIA, EQUIPO Y MOBILIARIO"/>
    <n v="29000000"/>
    <n v="24000000"/>
    <n v="24000000"/>
    <n v="0"/>
    <n v="0"/>
    <n v="0"/>
    <n v="12674729.550000001"/>
    <n v="12277036.16"/>
    <n v="11325270.449999999"/>
    <n v="0.52811373125000005"/>
  </r>
  <r>
    <s v="21375801"/>
    <s v="CENTRO NACIONAL DE LA MÚSICA"/>
    <x v="13"/>
    <s v="280"/>
    <x v="104"/>
    <s v="EQUIPO Y MOBILIARIO DE OFICINA"/>
    <n v="1500000"/>
    <n v="1500000"/>
    <n v="1500000"/>
    <n v="0"/>
    <n v="0"/>
    <n v="0"/>
    <n v="1397693.67"/>
    <n v="1000000.28"/>
    <n v="102306.33"/>
    <n v="0.93179577999999996"/>
  </r>
  <r>
    <s v="21375801"/>
    <s v="CENTRO NACIONAL DE LA MÚSICA"/>
    <x v="13"/>
    <s v="280"/>
    <x v="105"/>
    <s v="EQUIPO Y PROGRAMAS DE COMPUTO"/>
    <n v="12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236"/>
    <s v="EQUIPO Y MOBILIARIO EDUCACIONAL, DEP. Y RECREATIVO"/>
    <n v="14500000"/>
    <n v="14500000"/>
    <n v="14500000"/>
    <n v="0"/>
    <n v="0"/>
    <n v="0"/>
    <n v="10401035.880000001"/>
    <n v="10401035.880000001"/>
    <n v="4098964.12"/>
    <n v="0.71731281931034485"/>
  </r>
  <r>
    <s v="21375801"/>
    <s v="CENTRO NACIONAL DE LA MÚSICA"/>
    <x v="13"/>
    <s v="280"/>
    <x v="106"/>
    <s v="MAQUINARIA, EQUIPO Y MOBILIARIO DIVERSO"/>
    <n v="1000000"/>
    <n v="3000000"/>
    <n v="3000000"/>
    <n v="0"/>
    <n v="0"/>
    <n v="0"/>
    <n v="876000"/>
    <n v="876000"/>
    <n v="2124000"/>
    <n v="0.29199999999999998"/>
  </r>
  <r>
    <s v="21375801"/>
    <s v="CENTRO NACIONAL DE LA MÚSICA"/>
    <x v="13"/>
    <s v="280"/>
    <x v="107"/>
    <s v="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3"/>
    <s v="280"/>
    <x v="109"/>
    <s v="OTRAS 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3"/>
    <s v="280"/>
    <x v="110"/>
    <s v="BIENES DURADEROS DIVERSOS"/>
    <n v="3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111"/>
    <s v="BIENES INTANGIBLES"/>
    <n v="3000000"/>
    <n v="5000000"/>
    <n v="5000000"/>
    <n v="0"/>
    <n v="0"/>
    <n v="0"/>
    <n v="0"/>
    <n v="0"/>
    <n v="5000000"/>
    <n v="0"/>
  </r>
  <r>
    <s v="21375802"/>
    <s v="SISTEMA NACIONAL DE EDUCACIÓN MUSICAL"/>
    <x v="14"/>
    <s v="001"/>
    <x v="0"/>
    <s v=""/>
    <n v="3124628367"/>
    <n v="3132004067"/>
    <n v="2967269519"/>
    <n v="0"/>
    <n v="0"/>
    <n v="0"/>
    <n v="2072792089.9400001"/>
    <n v="2002532874.23"/>
    <n v="1059211977.0599999"/>
    <n v="0.66181015273247412"/>
  </r>
  <r>
    <s v="21375802"/>
    <s v="SISTEMA NACIONAL DE EDUCACIÓN MUSICAL"/>
    <x v="14"/>
    <s v="001"/>
    <x v="1"/>
    <s v="REMUNERACIONES"/>
    <n v="2518123061"/>
    <n v="2513003061"/>
    <n v="2489171104"/>
    <n v="0"/>
    <n v="0"/>
    <n v="0"/>
    <n v="1686615321.22"/>
    <n v="1644050393.22"/>
    <n v="826387739.77999997"/>
    <n v="0.6711552991697689"/>
  </r>
  <r>
    <s v="21375802"/>
    <s v="SISTEMA NACIONAL DE EDUCACIÓN MUSICAL"/>
    <x v="14"/>
    <s v="001"/>
    <x v="2"/>
    <s v="REMUNERACIONES BASICAS"/>
    <n v="1432974928"/>
    <n v="1479529515"/>
    <n v="1456219128"/>
    <n v="0"/>
    <n v="0"/>
    <n v="0"/>
    <n v="1034607682.03"/>
    <n v="1020341238.03"/>
    <n v="444921832.97000003"/>
    <n v="0.69928154290994327"/>
  </r>
  <r>
    <s v="21375802"/>
    <s v="SISTEMA NACIONAL DE EDUCACIÓN MUSICAL"/>
    <x v="14"/>
    <s v="001"/>
    <x v="3"/>
    <s v="SUELDOS PARA CARGOS FIJOS"/>
    <n v="1432974928"/>
    <n v="1479529515"/>
    <n v="1456219128"/>
    <n v="0"/>
    <n v="0"/>
    <n v="0"/>
    <n v="1034607682.03"/>
    <n v="1020341238.03"/>
    <n v="444921832.97000003"/>
    <n v="0.69928154290994327"/>
  </r>
  <r>
    <s v="21375802"/>
    <s v="SISTEMA NACIONAL DE EDUCACIÓN MUSICAL"/>
    <x v="14"/>
    <s v="001"/>
    <x v="5"/>
    <s v="REMUNERACIONES EVENTUALES"/>
    <n v="6000000"/>
    <n v="6000000"/>
    <n v="6000000"/>
    <n v="0"/>
    <n v="0"/>
    <n v="0"/>
    <n v="4649257.1900000004"/>
    <n v="4649257.1900000004"/>
    <n v="1350742.81"/>
    <n v="0.77487619833333343"/>
  </r>
  <r>
    <s v="21375802"/>
    <s v="SISTEMA NACIONAL DE EDUCACIÓN MUSICAL"/>
    <x v="14"/>
    <s v="001"/>
    <x v="6"/>
    <s v="TIEMPO EXTRAORDINARIO"/>
    <n v="6000000"/>
    <n v="6000000"/>
    <n v="6000000"/>
    <n v="0"/>
    <n v="0"/>
    <n v="0"/>
    <n v="4649257.1900000004"/>
    <n v="4649257.1900000004"/>
    <n v="1350742.81"/>
    <n v="0.77487619833333343"/>
  </r>
  <r>
    <s v="21375802"/>
    <s v="SISTEMA NACIONAL DE EDUCACIÓN MUSICAL"/>
    <x v="14"/>
    <s v="001"/>
    <x v="7"/>
    <s v="INCENTIVOS SALARIALES"/>
    <n v="677325387"/>
    <n v="626437600"/>
    <n v="626437600"/>
    <n v="0"/>
    <n v="0"/>
    <n v="0"/>
    <n v="363723155.64999998"/>
    <n v="363723155.64999998"/>
    <n v="262714444.34999999"/>
    <n v="0.58062152662930833"/>
  </r>
  <r>
    <s v="21375802"/>
    <s v="SISTEMA NACIONAL DE EDUCACIÓN MUSICAL"/>
    <x v="14"/>
    <s v="001"/>
    <x v="8"/>
    <s v="RETRIBUCION POR AÑOS SERVIDOS"/>
    <n v="276900000"/>
    <n v="243321127"/>
    <n v="243321127"/>
    <n v="0"/>
    <n v="0"/>
    <n v="0"/>
    <n v="167797983.65000001"/>
    <n v="167797983.65000001"/>
    <n v="75523143.349999994"/>
    <n v="0.68961534791017143"/>
  </r>
  <r>
    <s v="21375802"/>
    <s v="SISTEMA NACIONAL DE EDUCACIÓN MUSICAL"/>
    <x v="14"/>
    <s v="001"/>
    <x v="9"/>
    <s v="RESTRICCION AL EJERCICIO LIBERAL DE LA PROFESION"/>
    <n v="77765850"/>
    <n v="66389160"/>
    <n v="66389160"/>
    <n v="0"/>
    <n v="0"/>
    <n v="0"/>
    <n v="49491668.090000004"/>
    <n v="49491668.090000004"/>
    <n v="16897491.91"/>
    <n v="0.74547814869174434"/>
  </r>
  <r>
    <s v="21375802"/>
    <s v="SISTEMA NACIONAL DE EDUCACIÓN MUSICAL"/>
    <x v="14"/>
    <s v="001"/>
    <x v="10"/>
    <s v="DECIMOTERCER MES"/>
    <n v="162448034"/>
    <n v="162114834"/>
    <n v="162114834"/>
    <n v="0"/>
    <n v="0"/>
    <n v="0"/>
    <n v="0"/>
    <n v="0"/>
    <n v="162114834"/>
    <n v="0"/>
  </r>
  <r>
    <s v="21375802"/>
    <s v="SISTEMA NACIONAL DE EDUCACIÓN MUSICAL"/>
    <x v="14"/>
    <s v="001"/>
    <x v="11"/>
    <s v="SALARIO ESCOLAR"/>
    <n v="136511503"/>
    <n v="132511503"/>
    <n v="132511503"/>
    <n v="0"/>
    <n v="0"/>
    <n v="0"/>
    <n v="131216258"/>
    <n v="131216258"/>
    <n v="1295245"/>
    <n v="0.99022541461928781"/>
  </r>
  <r>
    <s v="21375802"/>
    <s v="SISTEMA NACIONAL DE EDUCACIÓN MUSICAL"/>
    <x v="14"/>
    <s v="001"/>
    <x v="12"/>
    <s v="OTROS INCENTIVOS SALARIALES"/>
    <n v="23700000"/>
    <n v="22100976"/>
    <n v="22100976"/>
    <n v="0"/>
    <n v="0"/>
    <n v="0"/>
    <n v="15217245.91"/>
    <n v="15217245.91"/>
    <n v="6883730.0899999999"/>
    <n v="0.68853275574798145"/>
  </r>
  <r>
    <s v="21375802"/>
    <s v="SISTEMA NACIONAL DE EDUCACIÓN MUSICAL"/>
    <x v="14"/>
    <s v="001"/>
    <x v="13"/>
    <s v="CONTRIB. PATRONALES AL DES. Y LA SEGURIDAD SOCIAL"/>
    <n v="190500598"/>
    <n v="190110598"/>
    <n v="189852067"/>
    <n v="0"/>
    <n v="0"/>
    <n v="0"/>
    <n v="137337870"/>
    <n v="123316530"/>
    <n v="52772728"/>
    <n v="0.72241038345479303"/>
  </r>
  <r>
    <s v="21375802"/>
    <s v="SISTEMA NACIONAL DE EDUCACIÓN MUSICAL"/>
    <x v="14"/>
    <s v="001"/>
    <x v="246"/>
    <s v="CCSS CONTRIBUCION PATRONAL SEGURO SALUD (CONTRIBUCION PATRONAL SEGURO DE SALUD, SEGUN LEY NO. 17 DEL 22 DE OCTUBRE DE 1943, LEY"/>
    <n v="180731336"/>
    <n v="180361336"/>
    <n v="180116063"/>
    <n v="0"/>
    <n v="0"/>
    <n v="0"/>
    <n v="130300039"/>
    <n v="116997519"/>
    <n v="50061297"/>
    <n v="0.72243886572230753"/>
  </r>
  <r>
    <s v="21375802"/>
    <s v="SISTEMA NACIONAL DE EDUCACIÓN MUSICAL"/>
    <x v="14"/>
    <s v="001"/>
    <x v="247"/>
    <s v="BANCO POPULAR Y DE DESARROLLO COMUNAL. (BPDC) (SEGUN LEY NO. 4351 DEL 11 DE JULIO DE 1969, LEY ORGANICA DEL B.P.D.C.)."/>
    <n v="9769262"/>
    <n v="9749262"/>
    <n v="9736004"/>
    <n v="0"/>
    <n v="0"/>
    <n v="0"/>
    <n v="7037831"/>
    <n v="6319011"/>
    <n v="2711431"/>
    <n v="0.72188346153790928"/>
  </r>
  <r>
    <s v="21375802"/>
    <s v="SISTEMA NACIONAL DE EDUCACIÓN MUSICAL"/>
    <x v="14"/>
    <s v="001"/>
    <x v="16"/>
    <s v="CONTRIB PATRONALES A FOND PENS Y OTROS FOND CAPIT."/>
    <n v="211322148"/>
    <n v="210925348"/>
    <n v="210662309"/>
    <n v="0"/>
    <n v="0"/>
    <n v="0"/>
    <n v="146297356.34999999"/>
    <n v="132020212.34999999"/>
    <n v="64627991.649999999"/>
    <n v="0.69359779532045618"/>
  </r>
  <r>
    <s v="21375802"/>
    <s v="SISTEMA NACIONAL DE EDUCACIÓN MUSICAL"/>
    <x v="14"/>
    <s v="001"/>
    <x v="248"/>
    <s v="CCSS CONTRIBUCION PATRONAL SEGURO PENSIONES (CONTRIBUCION PATRONAL SEGURO DE PENSIONES, SEGUN LEY NO. 17 DEL 22 DE OCTUBRE DE 1943, LEY"/>
    <n v="105898794"/>
    <n v="105681994"/>
    <n v="105538277"/>
    <n v="0"/>
    <n v="0"/>
    <n v="0"/>
    <n v="76526891"/>
    <n v="68719086"/>
    <n v="29155103"/>
    <n v="0.72412421552152018"/>
  </r>
  <r>
    <s v="21375802"/>
    <s v="SISTEMA NACIONAL DE EDUCACIÓN MUSICAL"/>
    <x v="14"/>
    <s v="001"/>
    <x v="249"/>
    <s v="CCSS APORTE PATRONAL REGIMEN PENSIONES (APORTE PATRONAL AL REGIMEN DE PENSIONES, SEGUN LEY DE PROTECCION AL TRABAJADOR NO. 7983 DEL 16"/>
    <n v="58615569"/>
    <n v="58495569"/>
    <n v="58416021"/>
    <n v="0"/>
    <n v="0"/>
    <n v="0"/>
    <n v="42312990"/>
    <n v="38000094"/>
    <n v="16182579"/>
    <n v="0.72335376376969684"/>
  </r>
  <r>
    <s v="21375802"/>
    <s v="SISTEMA NACIONAL DE EDUCACIÓN MUSICAL"/>
    <x v="14"/>
    <s v="001"/>
    <x v="250"/>
    <s v="CCSS APORTE PATRONAL FONDO CAPITALIZACION LABORAL (APORTE PATRONAL AL FONDO DE CAPITALIZACION LABORAL, SEGUN LEY DE PROTECCION AL TRABAJADOR"/>
    <n v="29307785"/>
    <n v="29247785"/>
    <n v="29208011"/>
    <n v="0"/>
    <n v="0"/>
    <n v="0"/>
    <n v="21113404"/>
    <n v="18956961"/>
    <n v="8134381"/>
    <n v="0.72188044325407885"/>
  </r>
  <r>
    <s v="21375802"/>
    <s v="SISTEMA NACIONAL DE EDUCACIÓN MUSICAL"/>
    <x v="14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6344071.3499999996"/>
    <n v="6344071.3499999996"/>
    <n v="11155928.65"/>
    <n v="0.36251836285714284"/>
  </r>
  <r>
    <s v="21375802"/>
    <s v="SISTEMA NACIONAL DE EDUCACIÓN MUSICAL"/>
    <x v="14"/>
    <s v="001"/>
    <x v="21"/>
    <s v="SERVICIOS"/>
    <n v="414987078"/>
    <n v="428208078"/>
    <n v="304028746"/>
    <n v="0"/>
    <n v="0"/>
    <n v="0"/>
    <n v="279320095.41000003"/>
    <n v="254631527.78"/>
    <n v="148887982.59"/>
    <n v="0.6522999209043413"/>
  </r>
  <r>
    <s v="21375802"/>
    <s v="SISTEMA NACIONAL DE EDUCACIÓN MUSICAL"/>
    <x v="14"/>
    <s v="001"/>
    <x v="22"/>
    <s v="ALQUILERES"/>
    <n v="117087900"/>
    <n v="130308900"/>
    <n v="81965925"/>
    <n v="0"/>
    <n v="0"/>
    <n v="0"/>
    <n v="86872599.439999998"/>
    <n v="76013525.040000007"/>
    <n v="43436300.560000002"/>
    <n v="0.66666666236918581"/>
  </r>
  <r>
    <s v="21375802"/>
    <s v="SISTEMA NACIONAL DE EDUCACIÓN MUSICAL"/>
    <x v="14"/>
    <s v="001"/>
    <x v="159"/>
    <s v="ALQUILER DE EDIFICIOS, LOCALES Y TERRENOS"/>
    <n v="117087900"/>
    <n v="130308900"/>
    <n v="81965925"/>
    <n v="0"/>
    <n v="0"/>
    <n v="0"/>
    <n v="86872599.439999998"/>
    <n v="76013525.040000007"/>
    <n v="43436300.560000002"/>
    <n v="0.66666666236918581"/>
  </r>
  <r>
    <s v="21375802"/>
    <s v="SISTEMA NACIONAL DE EDUCACIÓN MUSICAL"/>
    <x v="14"/>
    <s v="001"/>
    <x v="24"/>
    <s v="SERVICIOS BASICOS"/>
    <n v="41317164"/>
    <n v="41017164"/>
    <n v="30837873"/>
    <n v="0"/>
    <n v="0"/>
    <n v="0"/>
    <n v="22064961.969999999"/>
    <n v="21208422.620000001"/>
    <n v="18952202.030000001"/>
    <n v="0.53794460216703421"/>
  </r>
  <r>
    <s v="21375802"/>
    <s v="SISTEMA NACIONAL DE EDUCACIÓN MUSICAL"/>
    <x v="14"/>
    <s v="001"/>
    <x v="25"/>
    <s v="SERVICIO DE AGUA Y ALCANTARILLADO"/>
    <n v="12051000"/>
    <n v="12051000"/>
    <n v="9038250"/>
    <n v="0"/>
    <n v="0"/>
    <n v="0"/>
    <n v="5865500.7999999998"/>
    <n v="5861881.7999999998"/>
    <n v="6185499.2000000002"/>
    <n v="0.48672315990374243"/>
  </r>
  <r>
    <s v="21375802"/>
    <s v="SISTEMA NACIONAL DE EDUCACIÓN MUSICAL"/>
    <x v="14"/>
    <s v="001"/>
    <x v="26"/>
    <s v="SERVICIO DE ENERGIA ELECTRICA"/>
    <n v="13596000"/>
    <n v="13596000"/>
    <n v="10197000"/>
    <n v="0"/>
    <n v="0"/>
    <n v="0"/>
    <n v="7478457.9500000002"/>
    <n v="7478457.9500000002"/>
    <n v="6117542.0499999998"/>
    <n v="0.55004839290967933"/>
  </r>
  <r>
    <s v="21375802"/>
    <s v="SISTEMA NACIONAL DE EDUCACIÓN MUSICAL"/>
    <x v="14"/>
    <s v="001"/>
    <x v="27"/>
    <s v="SERVICIO DE TELECOMUNICACIONES"/>
    <n v="13921805"/>
    <n v="13621805"/>
    <n v="10291353.75"/>
    <n v="0"/>
    <n v="0"/>
    <n v="0"/>
    <n v="7691441.8700000001"/>
    <n v="6838521.5199999996"/>
    <n v="5930363.1299999999"/>
    <n v="0.56464190098155131"/>
  </r>
  <r>
    <s v="21375802"/>
    <s v="SISTEMA NACIONAL DE EDUCACIÓN MUSICAL"/>
    <x v="14"/>
    <s v="001"/>
    <x v="28"/>
    <s v="OTROS SERVICIOS BASICOS"/>
    <n v="1748359"/>
    <n v="1748359"/>
    <n v="1311269.25"/>
    <n v="0"/>
    <n v="0"/>
    <n v="0"/>
    <n v="1029561.35"/>
    <n v="1029561.35"/>
    <n v="718797.65"/>
    <n v="0.58887296602128048"/>
  </r>
  <r>
    <s v="21375802"/>
    <s v="SISTEMA NACIONAL DE EDUCACIÓN MUSICAL"/>
    <x v="14"/>
    <s v="001"/>
    <x v="29"/>
    <s v="SERVICIOS COMERCIALES Y FINANCIEROS"/>
    <n v="12285173"/>
    <n v="12285173"/>
    <n v="10027958.92"/>
    <n v="0"/>
    <n v="0"/>
    <n v="0"/>
    <n v="2042135"/>
    <n v="1862243.42"/>
    <n v="10243038"/>
    <n v="0.16622761437710321"/>
  </r>
  <r>
    <s v="21375802"/>
    <s v="SISTEMA NACIONAL DE EDUCACIÓN MUSICAL"/>
    <x v="14"/>
    <s v="001"/>
    <x v="30"/>
    <s v="INFORMACION"/>
    <n v="200000"/>
    <n v="200000"/>
    <n v="150000"/>
    <n v="0"/>
    <n v="0"/>
    <n v="0"/>
    <n v="115327.8"/>
    <n v="115327.8"/>
    <n v="84672.2"/>
    <n v="0.57663900000000001"/>
  </r>
  <r>
    <s v="21375802"/>
    <s v="SISTEMA NACIONAL DE EDUCACIÓN MUSICAL"/>
    <x v="14"/>
    <s v="001"/>
    <x v="139"/>
    <s v="TRANSPORTE DE BIENES"/>
    <n v="8000000"/>
    <n v="8000000"/>
    <n v="6000000"/>
    <n v="0"/>
    <n v="0"/>
    <n v="0"/>
    <n v="0"/>
    <n v="0"/>
    <n v="8000000"/>
    <n v="0"/>
  </r>
  <r>
    <s v="21375802"/>
    <s v="SISTEMA NACIONAL DE EDUCACIÓN MUSICAL"/>
    <x v="14"/>
    <s v="001"/>
    <x v="33"/>
    <s v="COMIS. Y GASTOS POR SERV. FINANCIEROS Y COMERCIAL."/>
    <n v="2589650"/>
    <n v="2589650"/>
    <n v="2589650"/>
    <n v="0"/>
    <n v="0"/>
    <n v="0"/>
    <n v="1618531.77"/>
    <n v="1438640.19"/>
    <n v="971118.23"/>
    <n v="0.62500020079933583"/>
  </r>
  <r>
    <s v="21375802"/>
    <s v="SISTEMA NACIONAL DE EDUCACIÓN MUSICAL"/>
    <x v="14"/>
    <s v="001"/>
    <x v="34"/>
    <s v="SERVICIOS DE TECNOLOGIAS DE INFORMACION"/>
    <n v="1495523"/>
    <n v="1495523"/>
    <n v="1288308.92"/>
    <n v="0"/>
    <n v="0"/>
    <n v="0"/>
    <n v="308275.43"/>
    <n v="308275.43"/>
    <n v="1187247.57"/>
    <n v="0.20613218920738766"/>
  </r>
  <r>
    <s v="21375802"/>
    <s v="SISTEMA NACIONAL DE EDUCACIÓN MUSICAL"/>
    <x v="14"/>
    <s v="001"/>
    <x v="35"/>
    <s v="SERVICIOS DE GESTION Y APOYO"/>
    <n v="168055722"/>
    <n v="168355722"/>
    <n v="114816149.84"/>
    <n v="0"/>
    <n v="0"/>
    <n v="0"/>
    <n v="106570775.79000001"/>
    <n v="93777713.489999995"/>
    <n v="61784946.210000001"/>
    <n v="0.63300952604390848"/>
  </r>
  <r>
    <s v="21375802"/>
    <s v="SISTEMA NACIONAL DE EDUCACIÓN MUSICAL"/>
    <x v="14"/>
    <s v="001"/>
    <x v="37"/>
    <s v="SERVICIOS INFORMATICOS"/>
    <n v="2161824"/>
    <n v="2461824"/>
    <n v="1441216"/>
    <n v="0"/>
    <n v="0"/>
    <n v="0"/>
    <n v="0"/>
    <n v="0"/>
    <n v="2461824"/>
    <n v="0"/>
  </r>
  <r>
    <s v="21375802"/>
    <s v="SISTEMA NACIONAL DE EDUCACIÓN MUSICAL"/>
    <x v="14"/>
    <s v="001"/>
    <x v="38"/>
    <s v="SERVICIOS GENERALES"/>
    <n v="163893898"/>
    <n v="160393898"/>
    <n v="110124933.84"/>
    <n v="0"/>
    <n v="0"/>
    <n v="0"/>
    <n v="105752857.77"/>
    <n v="93199920.469999999"/>
    <n v="54641040.229999997"/>
    <n v="0.65933217590359949"/>
  </r>
  <r>
    <s v="21375802"/>
    <s v="SISTEMA NACIONAL DE EDUCACIÓN MUSICAL"/>
    <x v="14"/>
    <s v="001"/>
    <x v="39"/>
    <s v="OTROS SERVICIOS DE GESTION Y APOYO"/>
    <n v="2000000"/>
    <n v="5500000"/>
    <n v="3250000"/>
    <n v="0"/>
    <n v="0"/>
    <n v="0"/>
    <n v="817918.02"/>
    <n v="577793.02"/>
    <n v="4682081.9800000004"/>
    <n v="0.14871236727272727"/>
  </r>
  <r>
    <s v="21375802"/>
    <s v="SISTEMA NACIONAL DE EDUCACIÓN MUSICAL"/>
    <x v="14"/>
    <s v="001"/>
    <x v="40"/>
    <s v="GASTOS DE VIAJE Y DE TRANSPORTE"/>
    <n v="20170619"/>
    <n v="20170619"/>
    <n v="17827964.239999998"/>
    <n v="0"/>
    <n v="0"/>
    <n v="0"/>
    <n v="17962723.920000002"/>
    <n v="17962723.920000002"/>
    <n v="2207895.08"/>
    <n v="0.89053905187540361"/>
  </r>
  <r>
    <s v="21375802"/>
    <s v="SISTEMA NACIONAL DE EDUCACIÓN MUSICAL"/>
    <x v="14"/>
    <s v="001"/>
    <x v="41"/>
    <s v="TRANSPORTE DENTRO DEL PAIS"/>
    <n v="9670619"/>
    <n v="9670619"/>
    <n v="7919630.9199999999"/>
    <n v="0"/>
    <n v="0"/>
    <n v="0"/>
    <n v="8737303.5999999996"/>
    <n v="8737303.5999999996"/>
    <n v="933315.4"/>
    <n v="0.90348959048019573"/>
  </r>
  <r>
    <s v="21375802"/>
    <s v="SISTEMA NACIONAL DE EDUCACIÓN MUSICAL"/>
    <x v="14"/>
    <s v="001"/>
    <x v="42"/>
    <s v="VIATICOS DENTRO DEL PAIS"/>
    <n v="10500000"/>
    <n v="10500000"/>
    <n v="9908333.3200000003"/>
    <n v="0"/>
    <n v="0"/>
    <n v="0"/>
    <n v="9225420.3200000003"/>
    <n v="9225420.3200000003"/>
    <n v="1274579.68"/>
    <n v="0.87861145904761906"/>
  </r>
  <r>
    <s v="21375802"/>
    <s v="SISTEMA NACIONAL DE EDUCACIÓN MUSICAL"/>
    <x v="14"/>
    <s v="001"/>
    <x v="45"/>
    <s v="SEGUROS, REASEGUROS Y OTRAS OBLIGACIONES"/>
    <n v="15750000"/>
    <n v="15750000"/>
    <n v="11698000"/>
    <n v="0"/>
    <n v="0"/>
    <n v="0"/>
    <n v="10845657"/>
    <n v="10845657"/>
    <n v="4904343"/>
    <n v="0.68861314285714281"/>
  </r>
  <r>
    <s v="21375802"/>
    <s v="SISTEMA NACIONAL DE EDUCACIÓN MUSICAL"/>
    <x v="14"/>
    <s v="001"/>
    <x v="46"/>
    <s v="SEGUROS"/>
    <n v="15750000"/>
    <n v="15750000"/>
    <n v="11698000"/>
    <n v="0"/>
    <n v="0"/>
    <n v="0"/>
    <n v="10845657"/>
    <n v="10845657"/>
    <n v="4904343"/>
    <n v="0.68861314285714281"/>
  </r>
  <r>
    <s v="21375802"/>
    <s v="SISTEMA NACIONAL DE EDUCACIÓN MUSICAL"/>
    <x v="14"/>
    <s v="001"/>
    <x v="47"/>
    <s v="CAPACITACION Y PROTOCOLO"/>
    <n v="30000000"/>
    <n v="30000000"/>
    <n v="291145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48"/>
    <s v="ACTIVIDADES DE CAPACITACION"/>
    <n v="30000000"/>
    <n v="30000000"/>
    <n v="291145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51"/>
    <s v="MANTENIMIENTO Y REPARACION"/>
    <n v="10070500"/>
    <n v="10070500"/>
    <n v="7552875"/>
    <n v="0"/>
    <n v="0"/>
    <n v="0"/>
    <n v="3851060.3"/>
    <n v="3851060.3"/>
    <n v="6219439.7000000002"/>
    <n v="0.3824100392234745"/>
  </r>
  <r>
    <s v="21375802"/>
    <s v="SISTEMA NACIONAL DE EDUCACIÓN MUSICAL"/>
    <x v="14"/>
    <s v="001"/>
    <x v="54"/>
    <s v="MANT. Y REPARACION DE EQUIPO DE TRANSPORTE"/>
    <n v="7570500"/>
    <n v="7570500"/>
    <n v="5677875"/>
    <n v="0"/>
    <n v="0"/>
    <n v="0"/>
    <n v="3795460.3"/>
    <n v="3795460.3"/>
    <n v="3775039.7"/>
    <n v="0.50134869559474271"/>
  </r>
  <r>
    <s v="21375802"/>
    <s v="SISTEMA NACIONAL DE EDUCACIÓN MUSICAL"/>
    <x v="14"/>
    <s v="001"/>
    <x v="57"/>
    <s v="MANTENIMIENTO Y REPARACION DE OTROS EQUIPOS"/>
    <n v="2500000"/>
    <n v="2500000"/>
    <n v="1875000"/>
    <n v="0"/>
    <n v="0"/>
    <n v="0"/>
    <n v="55600"/>
    <n v="55600"/>
    <n v="2444400"/>
    <n v="2.2239999999999999E-2"/>
  </r>
  <r>
    <s v="21375802"/>
    <s v="SISTEMA NACIONAL DE EDUCACIÓN MUSICAL"/>
    <x v="14"/>
    <s v="001"/>
    <x v="58"/>
    <s v="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4"/>
    <s v="001"/>
    <x v="59"/>
    <s v="OTROS 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4"/>
    <s v="001"/>
    <x v="62"/>
    <s v="MATERIALES Y SUMINISTROS"/>
    <n v="11200000"/>
    <n v="11200000"/>
    <n v="8025000"/>
    <n v="0"/>
    <n v="0"/>
    <n v="0"/>
    <n v="6523603.0599999996"/>
    <n v="6134371.25"/>
    <n v="4676396.9400000004"/>
    <n v="0.58246455892857141"/>
  </r>
  <r>
    <s v="21375802"/>
    <s v="SISTEMA NACIONAL DE EDUCACIÓN MUSICAL"/>
    <x v="14"/>
    <s v="001"/>
    <x v="63"/>
    <s v="PRODUCTOS QUIMICOS Y CONEXOS"/>
    <n v="6500000"/>
    <n v="6000000"/>
    <n v="4500000"/>
    <n v="0"/>
    <n v="0"/>
    <n v="0"/>
    <n v="3366115"/>
    <n v="3366115"/>
    <n v="2633885"/>
    <n v="0.56101916666666662"/>
  </r>
  <r>
    <s v="21375802"/>
    <s v="SISTEMA NACIONAL DE EDUCACIÓN MUSICAL"/>
    <x v="14"/>
    <s v="001"/>
    <x v="64"/>
    <s v="COMBUSTIBLES Y LUBRICANTES"/>
    <n v="6000000"/>
    <n v="6000000"/>
    <n v="4500000"/>
    <n v="0"/>
    <n v="0"/>
    <n v="0"/>
    <n v="3366115"/>
    <n v="3366115"/>
    <n v="2633885"/>
    <n v="0.56101916666666662"/>
  </r>
  <r>
    <s v="21375802"/>
    <s v="SISTEMA NACIONAL DE EDUCACIÓN MUSICAL"/>
    <x v="14"/>
    <s v="001"/>
    <x v="65"/>
    <s v="TINTAS, PINTURAS Y DILUYENTES"/>
    <n v="500000"/>
    <n v="0"/>
    <n v="0"/>
    <n v="0"/>
    <n v="0"/>
    <n v="0"/>
    <n v="0"/>
    <n v="0"/>
    <n v="0"/>
    <n v="0"/>
  </r>
  <r>
    <s v="21375802"/>
    <s v="SISTEMA NACIONAL DE EDUCACIÓN MUSICAL"/>
    <x v="14"/>
    <s v="001"/>
    <x v="69"/>
    <s v="MATERIALES Y PROD DE USO EN LA CONSTRUC Y MANT."/>
    <n v="0"/>
    <n v="500000"/>
    <n v="0"/>
    <n v="0"/>
    <n v="0"/>
    <n v="0"/>
    <n v="389231.81"/>
    <n v="0"/>
    <n v="110768.19"/>
    <n v="0.77846362000000002"/>
  </r>
  <r>
    <s v="21375802"/>
    <s v="SISTEMA NACIONAL DE EDUCACIÓN MUSICAL"/>
    <x v="14"/>
    <s v="001"/>
    <x v="70"/>
    <s v="MAT. Y PROD. ELECTRICOS, TELEFONICOS Y DE COMPUTO"/>
    <n v="0"/>
    <n v="500000"/>
    <n v="0"/>
    <n v="0"/>
    <n v="0"/>
    <n v="0"/>
    <n v="389231.81"/>
    <n v="0"/>
    <n v="110768.19"/>
    <n v="0.77846362000000002"/>
  </r>
  <r>
    <s v="21375802"/>
    <s v="SISTEMA NACIONAL DE EDUCACIÓN MUSICAL"/>
    <x v="14"/>
    <s v="001"/>
    <x v="74"/>
    <s v="UTILES, MATERIALES Y SUMINISTROS DIVERSOS"/>
    <n v="4700000"/>
    <n v="4700000"/>
    <n v="3525000"/>
    <n v="0"/>
    <n v="0"/>
    <n v="0"/>
    <n v="2768256.25"/>
    <n v="2768256.25"/>
    <n v="1931743.75"/>
    <n v="0.58899069148936167"/>
  </r>
  <r>
    <s v="21375802"/>
    <s v="SISTEMA NACIONAL DE EDUCACIÓN MUSICAL"/>
    <x v="14"/>
    <s v="001"/>
    <x v="75"/>
    <s v="UTILES Y MATERIALES DE OFICINA Y COMPUTO"/>
    <n v="500000"/>
    <n v="500000"/>
    <n v="375000"/>
    <n v="0"/>
    <n v="0"/>
    <n v="0"/>
    <n v="290694.62"/>
    <n v="290694.62"/>
    <n v="209305.38"/>
    <n v="0.58138924000000003"/>
  </r>
  <r>
    <s v="21375802"/>
    <s v="SISTEMA NACIONAL DE EDUCACIÓN MUSICAL"/>
    <x v="14"/>
    <s v="001"/>
    <x v="76"/>
    <s v="PRODUCTOS DE PAPEL, CARTON E IMPRESOS"/>
    <n v="500000"/>
    <n v="500000"/>
    <n v="375000"/>
    <n v="0"/>
    <n v="0"/>
    <n v="0"/>
    <n v="308551.67999999999"/>
    <n v="308551.67999999999"/>
    <n v="191448.32000000001"/>
    <n v="0.61710335999999999"/>
  </r>
  <r>
    <s v="21375802"/>
    <s v="SISTEMA NACIONAL DE EDUCACIÓN MUSICAL"/>
    <x v="14"/>
    <s v="001"/>
    <x v="77"/>
    <s v="UTILES Y MATERIALES DE LIMPIEZA"/>
    <n v="3700000"/>
    <n v="3700000"/>
    <n v="2775000"/>
    <n v="0"/>
    <n v="0"/>
    <n v="0"/>
    <n v="2169009.9500000002"/>
    <n v="2169009.9500000002"/>
    <n v="1530990.05"/>
    <n v="0.58621890540540544"/>
  </r>
  <r>
    <s v="21375802"/>
    <s v="SISTEMA NACIONAL DE EDUCACIÓN MUSICAL"/>
    <x v="14"/>
    <s v="001"/>
    <x v="80"/>
    <s v="TRANSFERENCIAS CORRIENTES"/>
    <n v="127456613"/>
    <n v="126731313"/>
    <n v="113183054"/>
    <n v="0"/>
    <n v="0"/>
    <n v="0"/>
    <n v="100333070.25"/>
    <n v="97716581.980000004"/>
    <n v="26398242.75"/>
    <n v="0.79169913003268577"/>
  </r>
  <r>
    <s v="21375802"/>
    <s v="SISTEMA NACIONAL DE EDUCACIÓN MUSICAL"/>
    <x v="14"/>
    <s v="001"/>
    <x v="81"/>
    <s v="TRANSFERENCIAS CORRIENTES AL SECTOR PUBLICO"/>
    <n v="35560113"/>
    <n v="35487313"/>
    <n v="35439054"/>
    <n v="0"/>
    <n v="0"/>
    <n v="0"/>
    <n v="25617629.949999999"/>
    <n v="23001141.68"/>
    <n v="9869683.0500000007"/>
    <n v="0.72188136503882383"/>
  </r>
  <r>
    <s v="21375802"/>
    <s v="SISTEMA NACIONAL DE EDUCACIÓN MUSICAL"/>
    <x v="14"/>
    <s v="001"/>
    <x v="252"/>
    <s v="CCSS CONTRIBUCION ESTATAL SEGURO PENSIONES (CONTRIBUCION ESTATAL AL SEGURO DE PENSIONES, SEGUN LEY NO. 17 DEL 22 DE OCTUBRE DE 1943, LEY"/>
    <n v="30675482"/>
    <n v="30612682"/>
    <n v="30571052"/>
    <n v="0"/>
    <n v="0"/>
    <n v="0"/>
    <n v="22098724.73"/>
    <n v="19841644.190000001"/>
    <n v="8513957.2699999996"/>
    <n v="0.72188136700992089"/>
  </r>
  <r>
    <s v="21375802"/>
    <s v="SISTEMA NACIONAL DE EDUCACIÓN MUSICAL"/>
    <x v="14"/>
    <s v="001"/>
    <x v="253"/>
    <s v="CCSS CONTRIBUCION ESTATAL SEGURO SALUD (CONTRIBUCION ESTATAL AL SEGURO DE SALUD, SEGUN LEY NO. 17 DEL 22 DE OCTUBRE DE 1943, LEY"/>
    <n v="4884631"/>
    <n v="4874631"/>
    <n v="4868002"/>
    <n v="0"/>
    <n v="0"/>
    <n v="0"/>
    <n v="3518905.22"/>
    <n v="3159497.49"/>
    <n v="1355725.78"/>
    <n v="0.72188135266033471"/>
  </r>
  <r>
    <s v="21375802"/>
    <s v="SISTEMA NACIONAL DE EDUCACIÓN MUSICAL"/>
    <x v="14"/>
    <s v="001"/>
    <x v="88"/>
    <s v="PRESTACIONES"/>
    <n v="12000000"/>
    <n v="12000000"/>
    <n v="12000000"/>
    <n v="0"/>
    <n v="0"/>
    <n v="0"/>
    <n v="8971440.3000000007"/>
    <n v="8971440.3000000007"/>
    <n v="3028559.7"/>
    <n v="0.74762002500000002"/>
  </r>
  <r>
    <s v="21375802"/>
    <s v="SISTEMA NACIONAL DE EDUCACIÓN MUSICAL"/>
    <x v="14"/>
    <s v="001"/>
    <x v="90"/>
    <s v="OTRAS PRESTACIONES"/>
    <n v="12000000"/>
    <n v="12000000"/>
    <n v="12000000"/>
    <n v="0"/>
    <n v="0"/>
    <n v="0"/>
    <n v="8971440.3000000007"/>
    <n v="8971440.3000000007"/>
    <n v="3028559.7"/>
    <n v="0.74762002500000002"/>
  </r>
  <r>
    <s v="21375802"/>
    <s v="SISTEMA NACIONAL DE EDUCACIÓN MUSICAL"/>
    <x v="14"/>
    <s v="001"/>
    <x v="91"/>
    <s v="TRANSF. C.TES A ENTIDADES PRIV. SIN FINES DE LUCRO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4"/>
    <s v="001"/>
    <x v="254"/>
    <s v="FUNDACION PARQUE METROPOLITANA LA LIBERTAD (PAGO CUOTA ANUAL PARA CUBRIR GASTOS POR CONCEPTO DE SEGURIDAD Y MANTENIMIENTO DE LA SEDE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4"/>
    <s v="001"/>
    <x v="97"/>
    <s v="TRANSFERENCIAS CORRIENTES AL SECTOR EXTERNO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001"/>
    <x v="255"/>
    <s v="SECRETARIA GENERAL IBEROAMERICANA-SEGIB. (CUOTA ANUAL DE MEMBRESIA PARA EL PROGRAMA DE COOPERACION DE IBERORQUESTAS JUVENILES, SEGUN LA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280"/>
    <x v="100"/>
    <s v="BIENES DURADEROS"/>
    <n v="52861615"/>
    <n v="52861615"/>
    <n v="52861615"/>
    <n v="0"/>
    <n v="0"/>
    <n v="0"/>
    <n v="0"/>
    <n v="0"/>
    <n v="52861615"/>
    <n v="0"/>
  </r>
  <r>
    <s v="21375802"/>
    <s v="SISTEMA NACIONAL DE EDUCACIÓN MUSICAL"/>
    <x v="14"/>
    <s v="280"/>
    <x v="107"/>
    <s v="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09"/>
    <s v="OTRAS 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10"/>
    <s v="BIENES DURADEROS DIVERSOS"/>
    <n v="2861615"/>
    <n v="2861615"/>
    <n v="2861615"/>
    <n v="0"/>
    <n v="0"/>
    <n v="0"/>
    <n v="0"/>
    <n v="0"/>
    <n v="2861615"/>
    <n v="0"/>
  </r>
  <r>
    <s v="21375802"/>
    <s v="SISTEMA NACIONAL DE EDUCACIÓN MUSICAL"/>
    <x v="14"/>
    <s v="280"/>
    <x v="111"/>
    <s v="BIENES INTANGIBLES"/>
    <n v="2861615"/>
    <n v="2861615"/>
    <n v="2861615"/>
    <n v="0"/>
    <n v="0"/>
    <n v="0"/>
    <n v="0"/>
    <n v="0"/>
    <n v="2861615"/>
    <n v="0"/>
  </r>
  <r>
    <s v="21375803"/>
    <s v="TEATRO NACIONAL"/>
    <x v="15"/>
    <s v="001"/>
    <x v="0"/>
    <s v=""/>
    <n v="3637445180"/>
    <n v="3632445180"/>
    <n v="3250095973.4099998"/>
    <n v="0"/>
    <n v="0"/>
    <n v="0"/>
    <n v="2043704094.8800001"/>
    <n v="2012023571.3399999"/>
    <n v="1588741085.1199999"/>
    <n v="0.56262489689658579"/>
  </r>
  <r>
    <s v="21375803"/>
    <s v="TEATRO NACIONAL"/>
    <x v="15"/>
    <s v="001"/>
    <x v="1"/>
    <s v="REMUNERACIONES"/>
    <n v="1470379169"/>
    <n v="1470379169"/>
    <n v="1453489267"/>
    <n v="0"/>
    <n v="0"/>
    <n v="0"/>
    <n v="991335157.30999994"/>
    <n v="963734491.35000002"/>
    <n v="479044011.69"/>
    <n v="0.67420375520159448"/>
  </r>
  <r>
    <s v="21375803"/>
    <s v="TEATRO NACIONAL"/>
    <x v="15"/>
    <s v="001"/>
    <x v="2"/>
    <s v="REMUNERACIONES BASICAS"/>
    <n v="637459672"/>
    <n v="668499045"/>
    <n v="654390579"/>
    <n v="0"/>
    <n v="0"/>
    <n v="0"/>
    <n v="481122322.99000001"/>
    <n v="473401617.86000001"/>
    <n v="187376722.00999999"/>
    <n v="0.71970532581688285"/>
  </r>
  <r>
    <s v="21375803"/>
    <s v="TEATRO NACIONAL"/>
    <x v="15"/>
    <s v="001"/>
    <x v="3"/>
    <s v="SUELDOS PARA CARGOS FIJOS"/>
    <n v="622459672"/>
    <n v="653499045"/>
    <n v="648431270"/>
    <n v="0"/>
    <n v="0"/>
    <n v="0"/>
    <n v="476151787.79000002"/>
    <n v="468468589.64999998"/>
    <n v="177347257.21000001"/>
    <n v="0.72861894968798313"/>
  </r>
  <r>
    <s v="21375803"/>
    <s v="TEATRO NACIONAL"/>
    <x v="15"/>
    <s v="001"/>
    <x v="4"/>
    <s v="SUPLENCIAS"/>
    <n v="15000000"/>
    <n v="15000000"/>
    <n v="5959309"/>
    <n v="0"/>
    <n v="0"/>
    <n v="0"/>
    <n v="4970535.2"/>
    <n v="4933028.21"/>
    <n v="10029464.800000001"/>
    <n v="0.33136901333333335"/>
  </r>
  <r>
    <s v="21375803"/>
    <s v="TEATRO NACIONAL"/>
    <x v="15"/>
    <s v="001"/>
    <x v="5"/>
    <s v="REMUNERACIONES EVENTUALES"/>
    <n v="143100000"/>
    <n v="143100000"/>
    <n v="143100000"/>
    <n v="0"/>
    <n v="0"/>
    <n v="0"/>
    <n v="91037887.180000007"/>
    <n v="89914616.620000005"/>
    <n v="52062112.82"/>
    <n v="0.63618369797344521"/>
  </r>
  <r>
    <s v="21375803"/>
    <s v="TEATRO NACIONAL"/>
    <x v="15"/>
    <s v="001"/>
    <x v="6"/>
    <s v="TIEMPO EXTRAORDINARIO"/>
    <n v="143100000"/>
    <n v="143100000"/>
    <n v="143100000"/>
    <n v="0"/>
    <n v="0"/>
    <n v="0"/>
    <n v="91037887.180000007"/>
    <n v="89914616.620000005"/>
    <n v="52062112.82"/>
    <n v="0.63618369797344521"/>
  </r>
  <r>
    <s v="21375803"/>
    <s v="TEATRO NACIONAL"/>
    <x v="15"/>
    <s v="001"/>
    <x v="7"/>
    <s v="INCENTIVOS SALARIALES"/>
    <n v="447873903"/>
    <n v="412913005"/>
    <n v="411537125"/>
    <n v="0"/>
    <n v="0"/>
    <n v="0"/>
    <n v="240582340.43000001"/>
    <n v="237714565.66"/>
    <n v="172330664.56999999"/>
    <n v="0.58264655633696982"/>
  </r>
  <r>
    <s v="21375803"/>
    <s v="TEATRO NACIONAL"/>
    <x v="15"/>
    <s v="001"/>
    <x v="8"/>
    <s v="RETRIBUCION POR AÑOS SERVIDOS"/>
    <n v="148200000"/>
    <n v="129152016"/>
    <n v="129152016"/>
    <n v="0"/>
    <n v="0"/>
    <n v="0"/>
    <n v="86379870.379999995"/>
    <n v="84373064.299999997"/>
    <n v="42772145.619999997"/>
    <n v="0.66882324453998454"/>
  </r>
  <r>
    <s v="21375803"/>
    <s v="TEATRO NACIONAL"/>
    <x v="15"/>
    <s v="001"/>
    <x v="9"/>
    <s v="RESTRICCION AL EJERCICIO LIBERAL DE LA PROFESION"/>
    <n v="104965420"/>
    <n v="94554782"/>
    <n v="93178902"/>
    <n v="0"/>
    <n v="0"/>
    <n v="0"/>
    <n v="67006894.259999998"/>
    <n v="66294011.520000003"/>
    <n v="27547887.739999998"/>
    <n v="0.70865685312457283"/>
  </r>
  <r>
    <s v="21375803"/>
    <s v="TEATRO NACIONAL"/>
    <x v="15"/>
    <s v="001"/>
    <x v="10"/>
    <s v="DECIMOTERCER MES"/>
    <n v="95004023"/>
    <n v="94670823"/>
    <n v="94670823"/>
    <n v="0"/>
    <n v="0"/>
    <n v="0"/>
    <n v="29915.34"/>
    <n v="29915.34"/>
    <n v="94640907.659999996"/>
    <n v="3.1599323901515043E-4"/>
  </r>
  <r>
    <s v="21375803"/>
    <s v="TEATRO NACIONAL"/>
    <x v="15"/>
    <s v="001"/>
    <x v="11"/>
    <s v="SALARIO ESCOLAR"/>
    <n v="79704460"/>
    <n v="75704460"/>
    <n v="75704460"/>
    <n v="0"/>
    <n v="0"/>
    <n v="0"/>
    <n v="73768257.700000003"/>
    <n v="73768257.700000003"/>
    <n v="1936202.3"/>
    <n v="0.97442419772890532"/>
  </r>
  <r>
    <s v="21375803"/>
    <s v="TEATRO NACIONAL"/>
    <x v="15"/>
    <s v="001"/>
    <x v="12"/>
    <s v="OTROS INCENTIVOS SALARIALES"/>
    <n v="20000000"/>
    <n v="18830924"/>
    <n v="18830924"/>
    <n v="0"/>
    <n v="0"/>
    <n v="0"/>
    <n v="13397402.75"/>
    <n v="13249316.800000001"/>
    <n v="5433521.25"/>
    <n v="0.71145753389477862"/>
  </r>
  <r>
    <s v="21375803"/>
    <s v="TEATRO NACIONAL"/>
    <x v="15"/>
    <s v="001"/>
    <x v="13"/>
    <s v="CONTRIB. PATRONALES AL DES. Y LA SEGURIDAD SOCIAL"/>
    <n v="110509382"/>
    <n v="110119382"/>
    <n v="109422678"/>
    <n v="0"/>
    <n v="0"/>
    <n v="0"/>
    <n v="79371054.560000002"/>
    <n v="71495259.079999998"/>
    <n v="30748327.440000001"/>
    <n v="0.72077279329446298"/>
  </r>
  <r>
    <s v="21375803"/>
    <s v="TEATRO NACIONAL"/>
    <x v="15"/>
    <s v="001"/>
    <x v="256"/>
    <s v="CCSS CONTRIBUCION PATRONAL SEGURO SALUD (CONTRIBUCION PATRONAL SEGURO DE SALUD, SEGUN LEY NO. 17 DEL 22 DE OCTUBRE DE 1943, LEY"/>
    <n v="104842234"/>
    <n v="104472234"/>
    <n v="103811258"/>
    <n v="0"/>
    <n v="0"/>
    <n v="0"/>
    <n v="75301246.599999994"/>
    <n v="67829335.109999999"/>
    <n v="29170987.399999999"/>
    <n v="0.72077760488973552"/>
  </r>
  <r>
    <s v="21375803"/>
    <s v="TEATRO NACIONAL"/>
    <x v="15"/>
    <s v="001"/>
    <x v="257"/>
    <s v="BANCO POPULAR Y DE DESARROLLO COMUNAL. (BPDC) (SEGUN LEY NO. 4351 DEL 11 DE JULIO DE 1969, LEY ORGANICA DEL B.P.D.C.)."/>
    <n v="5667148"/>
    <n v="5647148"/>
    <n v="5611420"/>
    <n v="0"/>
    <n v="0"/>
    <n v="0"/>
    <n v="4069807.96"/>
    <n v="3665923.97"/>
    <n v="1577340.04"/>
    <n v="0.72068377878532663"/>
  </r>
  <r>
    <s v="21375803"/>
    <s v="TEATRO NACIONAL"/>
    <x v="15"/>
    <s v="001"/>
    <x v="16"/>
    <s v="CONTRIB PATRONALES A FOND PENS Y OTROS FOND CAPIT."/>
    <n v="131436212"/>
    <n v="135747737"/>
    <n v="135038885"/>
    <n v="0"/>
    <n v="0"/>
    <n v="0"/>
    <n v="99221552.150000006"/>
    <n v="91208432.129999995"/>
    <n v="36526184.850000001"/>
    <n v="0.73092601278502345"/>
  </r>
  <r>
    <s v="21375803"/>
    <s v="TEATRO NACIONAL"/>
    <x v="15"/>
    <s v="001"/>
    <x v="258"/>
    <s v="CCSS CONTRIBUCION PATRONAL SEGURO PENSIONES (CONTRIBUCION PATRONAL SEGURO DE PENSIONES, SEGUN LEY NO. 17 DEL 22 DE OCTUBRE DE 1943, LEY"/>
    <n v="61431882"/>
    <n v="61215082"/>
    <n v="60827786"/>
    <n v="0"/>
    <n v="0"/>
    <n v="0"/>
    <n v="44118438.409999996"/>
    <n v="39740302.409999996"/>
    <n v="17096643.59"/>
    <n v="0.72071190576858157"/>
  </r>
  <r>
    <s v="21375803"/>
    <s v="TEATRO NACIONAL"/>
    <x v="15"/>
    <s v="001"/>
    <x v="259"/>
    <s v="CCSS APORTE PATRONAL REGIMEN PENSIONES (APORTE PATRONAL AL REGIMEN DE PENSIONES, SEGUN LEY DE PROTECCION AL TRABAJADOR NO. 7983 DEL 16"/>
    <n v="34002887"/>
    <n v="33882887"/>
    <n v="33668516"/>
    <n v="0"/>
    <n v="0"/>
    <n v="0"/>
    <n v="24419125.989999998"/>
    <n v="21995800"/>
    <n v="9463761.0099999998"/>
    <n v="0.7206920115750467"/>
  </r>
  <r>
    <s v="21375803"/>
    <s v="TEATRO NACIONAL"/>
    <x v="15"/>
    <s v="001"/>
    <x v="260"/>
    <s v="CCSS APORTE PATRONAL FONDO CAPITALIZACION LABORAL (APORTE PATRONAL AL FONDO DE CAPITALIZACION LABORAL, SEGUN LEY DE PROTECCION AL TRABAJADOR"/>
    <n v="17001443"/>
    <n v="16941443"/>
    <n v="16834258"/>
    <n v="0"/>
    <n v="0"/>
    <n v="0"/>
    <n v="12209528"/>
    <n v="10997869.970000001"/>
    <n v="4731915"/>
    <n v="0.72068996720055079"/>
  </r>
  <r>
    <s v="21375803"/>
    <s v="TEATRO NACIONAL"/>
    <x v="15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18474459.75"/>
    <n v="18474459.75"/>
    <n v="5233865.25"/>
    <n v="0.77923934946901563"/>
  </r>
  <r>
    <s v="21375803"/>
    <s v="TEATRO NACIONAL"/>
    <x v="15"/>
    <s v="001"/>
    <x v="21"/>
    <s v="SERVICIOS"/>
    <n v="1643266540"/>
    <n v="1638266540"/>
    <n v="1319088518.1600001"/>
    <n v="0"/>
    <n v="0"/>
    <n v="0"/>
    <n v="928925970.88999999"/>
    <n v="926472450.60000002"/>
    <n v="709340569.11000001"/>
    <n v="0.56701760562722592"/>
  </r>
  <r>
    <s v="21375803"/>
    <s v="TEATRO NACIONAL"/>
    <x v="15"/>
    <s v="001"/>
    <x v="22"/>
    <s v="ALQUILERES"/>
    <n v="55450000"/>
    <n v="56722730"/>
    <n v="43220566.670000002"/>
    <n v="0"/>
    <n v="0"/>
    <n v="0"/>
    <n v="42679046.609999999"/>
    <n v="42597791.439999998"/>
    <n v="14043683.390000001"/>
    <n v="0.75241524182633668"/>
  </r>
  <r>
    <s v="21375803"/>
    <s v="TEATRO NACIONAL"/>
    <x v="15"/>
    <s v="001"/>
    <x v="159"/>
    <s v="ALQUILER DE EDIFICIOS, LOCALES Y TERRENOS"/>
    <n v="54000000"/>
    <n v="55272730"/>
    <n v="41966400"/>
    <n v="0"/>
    <n v="0"/>
    <n v="0"/>
    <n v="41853699.359999999"/>
    <n v="41774531.039999999"/>
    <n v="13419030.640000001"/>
    <n v="0.75722149711078135"/>
  </r>
  <r>
    <s v="21375803"/>
    <s v="TEATRO NACIONAL"/>
    <x v="15"/>
    <s v="001"/>
    <x v="137"/>
    <s v="ALQUILER DE MAQUINARIA, EQUIPO Y MOBILIARIO"/>
    <n v="1450000"/>
    <n v="1450000"/>
    <n v="1254166.67"/>
    <n v="0"/>
    <n v="0"/>
    <n v="0"/>
    <n v="825347.25"/>
    <n v="823260.4"/>
    <n v="624652.75"/>
    <n v="0.56920499999999996"/>
  </r>
  <r>
    <s v="21375803"/>
    <s v="TEATRO NACIONAL"/>
    <x v="15"/>
    <s v="001"/>
    <x v="24"/>
    <s v="SERVICIOS BASICOS"/>
    <n v="79722216"/>
    <n v="76922216"/>
    <n v="58541662"/>
    <n v="0"/>
    <n v="0"/>
    <n v="0"/>
    <n v="42948721.07"/>
    <n v="42948721.060000002"/>
    <n v="33973494.93"/>
    <n v="0.55833962284705896"/>
  </r>
  <r>
    <s v="21375803"/>
    <s v="TEATRO NACIONAL"/>
    <x v="15"/>
    <s v="001"/>
    <x v="25"/>
    <s v="SERVICIO DE AGUA Y ALCANTARILLADO"/>
    <n v="4000000"/>
    <n v="5700000"/>
    <n v="4000000"/>
    <n v="0"/>
    <n v="0"/>
    <n v="0"/>
    <n v="3035023"/>
    <n v="3035023"/>
    <n v="2664977"/>
    <n v="0.53246017543859647"/>
  </r>
  <r>
    <s v="21375803"/>
    <s v="TEATRO NACIONAL"/>
    <x v="15"/>
    <s v="001"/>
    <x v="26"/>
    <s v="SERVICIO DE ENERGIA ELECTRICA"/>
    <n v="38000000"/>
    <n v="33500000"/>
    <n v="26250000"/>
    <n v="0"/>
    <n v="0"/>
    <n v="0"/>
    <n v="21390535"/>
    <n v="21390535"/>
    <n v="12109465"/>
    <n v="0.63852343283582091"/>
  </r>
  <r>
    <s v="21375803"/>
    <s v="TEATRO NACIONAL"/>
    <x v="15"/>
    <s v="001"/>
    <x v="27"/>
    <s v="SERVICIO DE TELECOMUNICACIONES"/>
    <n v="28222216"/>
    <n v="28222216"/>
    <n v="21166662"/>
    <n v="0"/>
    <n v="0"/>
    <n v="0"/>
    <n v="13099901.83"/>
    <n v="13099901.82"/>
    <n v="15122314.17"/>
    <n v="0.46416985221855012"/>
  </r>
  <r>
    <s v="21375803"/>
    <s v="TEATRO NACIONAL"/>
    <x v="15"/>
    <s v="001"/>
    <x v="28"/>
    <s v="OTROS SERVICIOS BASICOS"/>
    <n v="9500000"/>
    <n v="9500000"/>
    <n v="7125000"/>
    <n v="0"/>
    <n v="0"/>
    <n v="0"/>
    <n v="5423261.2400000002"/>
    <n v="5423261.2400000002"/>
    <n v="4076738.76"/>
    <n v="0.57086960421052635"/>
  </r>
  <r>
    <s v="21375803"/>
    <s v="TEATRO NACIONAL"/>
    <x v="15"/>
    <s v="001"/>
    <x v="29"/>
    <s v="SERVICIOS COMERCIALES Y FINANCIEROS"/>
    <n v="194867344"/>
    <n v="160294614"/>
    <n v="135577778"/>
    <n v="0"/>
    <n v="0"/>
    <n v="0"/>
    <n v="76208238.200000003"/>
    <n v="76059409.569999993"/>
    <n v="84086375.799999997"/>
    <n v="0.47542606890085531"/>
  </r>
  <r>
    <s v="21375803"/>
    <s v="TEATRO NACIONAL"/>
    <x v="15"/>
    <s v="001"/>
    <x v="30"/>
    <s v="INFORMACION"/>
    <n v="300000"/>
    <n v="300000"/>
    <n v="225000"/>
    <n v="0"/>
    <n v="0"/>
    <n v="0"/>
    <n v="34284.199999999997"/>
    <n v="34284.199999999997"/>
    <n v="265715.8"/>
    <n v="0.11428066666666666"/>
  </r>
  <r>
    <s v="21375803"/>
    <s v="TEATRO NACIONAL"/>
    <x v="15"/>
    <s v="001"/>
    <x v="31"/>
    <s v="PUBLICIDAD Y PROPAGANDA"/>
    <n v="17000000"/>
    <n v="17000000"/>
    <n v="12750000"/>
    <n v="0"/>
    <n v="0"/>
    <n v="0"/>
    <n v="2454360"/>
    <n v="2454360"/>
    <n v="14545640"/>
    <n v="0.14437411764705882"/>
  </r>
  <r>
    <s v="21375803"/>
    <s v="TEATRO NACIONAL"/>
    <x v="15"/>
    <s v="001"/>
    <x v="32"/>
    <s v="IMPRESION, ENCUADERNACION Y OTROS"/>
    <n v="6548150"/>
    <n v="6548150"/>
    <n v="4911112.5"/>
    <n v="0"/>
    <n v="0"/>
    <n v="0"/>
    <n v="1321877.79"/>
    <n v="1321877.79"/>
    <n v="5226272.21"/>
    <n v="0.20187041988958715"/>
  </r>
  <r>
    <s v="21375803"/>
    <s v="TEATRO NACIONAL"/>
    <x v="15"/>
    <s v="001"/>
    <x v="33"/>
    <s v="COMIS. Y GASTOS POR SERV. FINANCIEROS Y COMERCIAL."/>
    <n v="96000000"/>
    <n v="61427270"/>
    <n v="61427270"/>
    <n v="0"/>
    <n v="0"/>
    <n v="0"/>
    <n v="34460887.18"/>
    <n v="34385921.909999996"/>
    <n v="26966382.82"/>
    <n v="0.56100307208834121"/>
  </r>
  <r>
    <s v="21375803"/>
    <s v="TEATRO NACIONAL"/>
    <x v="15"/>
    <s v="001"/>
    <x v="34"/>
    <s v="SERVICIOS DE TECNOLOGIAS DE INFORMACION"/>
    <n v="75019194"/>
    <n v="75019194"/>
    <n v="56264395.5"/>
    <n v="0"/>
    <n v="0"/>
    <n v="0"/>
    <n v="37936829.030000001"/>
    <n v="37862965.670000002"/>
    <n v="37082364.969999999"/>
    <n v="0.50569496961004412"/>
  </r>
  <r>
    <s v="21375803"/>
    <s v="TEATRO NACIONAL"/>
    <x v="15"/>
    <s v="001"/>
    <x v="35"/>
    <s v="SERVICIOS DE GESTION Y APOYO"/>
    <n v="1025851729"/>
    <n v="1058851729"/>
    <n v="874817073.24000001"/>
    <n v="0"/>
    <n v="0"/>
    <n v="0"/>
    <n v="657866057.66999996"/>
    <n v="655684740.70000005"/>
    <n v="400985671.32999998"/>
    <n v="0.62130139626942982"/>
  </r>
  <r>
    <s v="21375803"/>
    <s v="TEATRO NACIONAL"/>
    <x v="15"/>
    <s v="001"/>
    <x v="118"/>
    <s v="SERVICIOS JURIDICOS"/>
    <n v="41668177"/>
    <n v="41668177"/>
    <n v="30251132.75"/>
    <n v="0"/>
    <n v="0"/>
    <n v="0"/>
    <n v="10152202.5"/>
    <n v="10124977.5"/>
    <n v="31515974.5"/>
    <n v="0.24364402839125887"/>
  </r>
  <r>
    <s v="21375803"/>
    <s v="TEATRO NACIONAL"/>
    <x v="15"/>
    <s v="001"/>
    <x v="141"/>
    <s v="SERVICIOS DE INGENIERIA Y ARQUITECTURA"/>
    <n v="28000000"/>
    <n v="45000000"/>
    <n v="21000000"/>
    <n v="0"/>
    <n v="0"/>
    <n v="0"/>
    <n v="809915.77"/>
    <n v="809915.77"/>
    <n v="44190084.229999997"/>
    <n v="1.7998128222222222E-2"/>
  </r>
  <r>
    <s v="21375803"/>
    <s v="TEATRO NACIONAL"/>
    <x v="15"/>
    <s v="001"/>
    <x v="36"/>
    <s v="SERVICIOS EN CIENCIAS ECONOMICAS Y SOCIALES"/>
    <n v="7500000"/>
    <n v="7500000"/>
    <n v="5625000"/>
    <n v="0"/>
    <n v="0"/>
    <n v="0"/>
    <n v="0"/>
    <n v="0"/>
    <n v="7500000"/>
    <n v="0"/>
  </r>
  <r>
    <s v="21375803"/>
    <s v="TEATRO NACIONAL"/>
    <x v="15"/>
    <s v="001"/>
    <x v="37"/>
    <s v="SERVICIOS INFORMATICOS"/>
    <n v="48916000"/>
    <n v="48916000"/>
    <n v="36687000"/>
    <n v="0"/>
    <n v="0"/>
    <n v="0"/>
    <n v="3139285.77"/>
    <n v="3139285.77"/>
    <n v="45776714.229999997"/>
    <n v="6.4177074372393492E-2"/>
  </r>
  <r>
    <s v="21375803"/>
    <s v="TEATRO NACIONAL"/>
    <x v="15"/>
    <s v="001"/>
    <x v="38"/>
    <s v="SERVICIOS GENERALES"/>
    <n v="196014000"/>
    <n v="196014000"/>
    <n v="147010500"/>
    <n v="0"/>
    <n v="0"/>
    <n v="0"/>
    <n v="122235704.65000001"/>
    <n v="121772921.16"/>
    <n v="73778295.349999994"/>
    <n v="0.62360701097880766"/>
  </r>
  <r>
    <s v="21375803"/>
    <s v="TEATRO NACIONAL"/>
    <x v="15"/>
    <s v="001"/>
    <x v="39"/>
    <s v="OTROS SERVICIOS DE GESTION Y APOYO"/>
    <n v="703753552"/>
    <n v="719753552"/>
    <n v="634243440.49000001"/>
    <n v="0"/>
    <n v="0"/>
    <n v="0"/>
    <n v="521528948.98000002"/>
    <n v="519837640.5"/>
    <n v="198224603.02000001"/>
    <n v="0.72459378287305765"/>
  </r>
  <r>
    <s v="21375803"/>
    <s v="TEATRO NACIONAL"/>
    <x v="15"/>
    <s v="001"/>
    <x v="40"/>
    <s v="GASTOS DE VIAJE Y DE TRANSPORTE"/>
    <n v="8100000"/>
    <n v="8100000"/>
    <n v="6075000"/>
    <n v="0"/>
    <n v="0"/>
    <n v="0"/>
    <n v="4953852.08"/>
    <n v="4953852.08"/>
    <n v="3146147.92"/>
    <n v="0.61158667654320986"/>
  </r>
  <r>
    <s v="21375803"/>
    <s v="TEATRO NACIONAL"/>
    <x v="15"/>
    <s v="001"/>
    <x v="41"/>
    <s v="TRANSPORTE DENTRO DEL PAIS"/>
    <n v="600000"/>
    <n v="600000"/>
    <n v="450000"/>
    <n v="0"/>
    <n v="0"/>
    <n v="0"/>
    <n v="410372.88"/>
    <n v="410372.88"/>
    <n v="189627.12"/>
    <n v="0.68395479999999997"/>
  </r>
  <r>
    <s v="21375803"/>
    <s v="TEATRO NACIONAL"/>
    <x v="15"/>
    <s v="001"/>
    <x v="42"/>
    <s v="VIATICOS DENTRO DEL PAIS"/>
    <n v="7500000"/>
    <n v="7500000"/>
    <n v="5625000"/>
    <n v="0"/>
    <n v="0"/>
    <n v="0"/>
    <n v="4543479.2"/>
    <n v="4543479.2"/>
    <n v="2956520.8"/>
    <n v="0.60579722666666669"/>
  </r>
  <r>
    <s v="21375803"/>
    <s v="TEATRO NACIONAL"/>
    <x v="15"/>
    <s v="001"/>
    <x v="45"/>
    <s v="SEGUROS, REASEGUROS Y OTRAS OBLIGACIONES"/>
    <n v="168000000"/>
    <n v="161100000"/>
    <n v="122550000"/>
    <n v="0"/>
    <n v="0"/>
    <n v="0"/>
    <n v="74723470.540000007"/>
    <n v="74723470.540000007"/>
    <n v="86376529.459999993"/>
    <n v="0.46383284009931725"/>
  </r>
  <r>
    <s v="21375803"/>
    <s v="TEATRO NACIONAL"/>
    <x v="15"/>
    <s v="001"/>
    <x v="46"/>
    <s v="SEGUROS"/>
    <n v="168000000"/>
    <n v="161100000"/>
    <n v="122550000"/>
    <n v="0"/>
    <n v="0"/>
    <n v="0"/>
    <n v="74723470.540000007"/>
    <n v="74723470.540000007"/>
    <n v="86376529.459999993"/>
    <n v="0.46383284009931725"/>
  </r>
  <r>
    <s v="21375803"/>
    <s v="TEATRO NACIONAL"/>
    <x v="15"/>
    <s v="001"/>
    <x v="47"/>
    <s v="CAPACITACION Y PROTOCOLO"/>
    <n v="4900000"/>
    <n v="4900000"/>
    <n v="3675000"/>
    <n v="0"/>
    <n v="0"/>
    <n v="0"/>
    <n v="2451542.58"/>
    <n v="2445667"/>
    <n v="2448457.42"/>
    <n v="0.50031481224489793"/>
  </r>
  <r>
    <s v="21375803"/>
    <s v="TEATRO NACIONAL"/>
    <x v="15"/>
    <s v="001"/>
    <x v="48"/>
    <s v="ACTIVIDADES DE CAPACITACION"/>
    <n v="2900000"/>
    <n v="2900000"/>
    <n v="2175000"/>
    <n v="0"/>
    <n v="0"/>
    <n v="0"/>
    <n v="960854.58"/>
    <n v="954979"/>
    <n v="1939145.42"/>
    <n v="0.33132916551724134"/>
  </r>
  <r>
    <s v="21375803"/>
    <s v="TEATRO NACIONAL"/>
    <x v="15"/>
    <s v="001"/>
    <x v="49"/>
    <s v="ACTIVIDADES PROTOCOLARIAS Y SOCIALES"/>
    <n v="2000000"/>
    <n v="2000000"/>
    <n v="1500000"/>
    <n v="0"/>
    <n v="0"/>
    <n v="0"/>
    <n v="1490688"/>
    <n v="1490688"/>
    <n v="509312"/>
    <n v="0.74534400000000001"/>
  </r>
  <r>
    <s v="21375803"/>
    <s v="TEATRO NACIONAL"/>
    <x v="15"/>
    <s v="001"/>
    <x v="51"/>
    <s v="MANTENIMIENTO Y REPARACION"/>
    <n v="106375251"/>
    <n v="111375251"/>
    <n v="74631438.25"/>
    <n v="0"/>
    <n v="0"/>
    <n v="0"/>
    <n v="27095042.140000001"/>
    <n v="27058798.210000001"/>
    <n v="84280208.859999999"/>
    <n v="0.24327704671121236"/>
  </r>
  <r>
    <s v="21375803"/>
    <s v="TEATRO NACIONAL"/>
    <x v="15"/>
    <s v="001"/>
    <x v="52"/>
    <s v="MANTENIMIENTO DE EDIFICIOS, LOCALES Y TERRENOS"/>
    <n v="28496400"/>
    <n v="28496400"/>
    <n v="21372300"/>
    <n v="0"/>
    <n v="0"/>
    <n v="0"/>
    <n v="1940165.14"/>
    <n v="1936453.93"/>
    <n v="26556234.859999999"/>
    <n v="6.8084569980769491E-2"/>
  </r>
  <r>
    <s v="21375803"/>
    <s v="TEATRO NACIONAL"/>
    <x v="15"/>
    <s v="001"/>
    <x v="53"/>
    <s v="MANT. Y REPARACION DE MAQUINARIA Y EQUIPO DE PROD."/>
    <n v="9060000"/>
    <n v="5210000"/>
    <n v="4870000"/>
    <n v="0"/>
    <n v="0"/>
    <n v="0"/>
    <n v="2445428.58"/>
    <n v="2445428.58"/>
    <n v="2764571.42"/>
    <n v="0.46937208829174665"/>
  </r>
  <r>
    <s v="21375803"/>
    <s v="TEATRO NACIONAL"/>
    <x v="15"/>
    <s v="001"/>
    <x v="54"/>
    <s v="MANT. Y REPARACION DE EQUIPO DE TRANSPORTE"/>
    <n v="8000000"/>
    <n v="4000000"/>
    <n v="4000000"/>
    <n v="0"/>
    <n v="0"/>
    <n v="0"/>
    <n v="910966.45"/>
    <n v="910966.45"/>
    <n v="3089033.55"/>
    <n v="0.2277416125"/>
  </r>
  <r>
    <s v="21375803"/>
    <s v="TEATRO NACIONAL"/>
    <x v="15"/>
    <s v="001"/>
    <x v="119"/>
    <s v="MANT. Y REPARACION DE EQUIPO DE COMUNICAC."/>
    <n v="20799180"/>
    <n v="19349180"/>
    <n v="14874385"/>
    <n v="0"/>
    <n v="0"/>
    <n v="0"/>
    <n v="3003683.01"/>
    <n v="3003683.01"/>
    <n v="16345496.99"/>
    <n v="0.15523567458672666"/>
  </r>
  <r>
    <s v="21375803"/>
    <s v="TEATRO NACIONAL"/>
    <x v="15"/>
    <s v="001"/>
    <x v="55"/>
    <s v="MANT. Y REPARACION DE EQUIPO Y MOBILIARIO DE OFIC."/>
    <n v="13068690"/>
    <n v="11068690"/>
    <n v="9301517.5"/>
    <n v="0"/>
    <n v="0"/>
    <n v="0"/>
    <n v="2541769.1"/>
    <n v="2527969.09"/>
    <n v="8526920.9000000004"/>
    <n v="0.22963594607853324"/>
  </r>
  <r>
    <s v="21375803"/>
    <s v="TEATRO NACIONAL"/>
    <x v="15"/>
    <s v="001"/>
    <x v="56"/>
    <s v="MANT. Y REP. DE EQUIPO DE COMPUTO Y SIST. DE INF."/>
    <n v="8550981"/>
    <n v="8550981"/>
    <n v="6413235.75"/>
    <n v="0"/>
    <n v="0"/>
    <n v="0"/>
    <n v="2997703.72"/>
    <n v="2986971.01"/>
    <n v="5553277.2800000003"/>
    <n v="0.35056839911116633"/>
  </r>
  <r>
    <s v="21375803"/>
    <s v="TEATRO NACIONAL"/>
    <x v="15"/>
    <s v="001"/>
    <x v="57"/>
    <s v="MANTENIMIENTO Y REPARACION DE OTROS EQUIPOS"/>
    <n v="18400000"/>
    <n v="34700000"/>
    <n v="13800000"/>
    <n v="0"/>
    <n v="0"/>
    <n v="0"/>
    <n v="13255326.140000001"/>
    <n v="13247326.140000001"/>
    <n v="21444673.859999999"/>
    <n v="0.38199787146974062"/>
  </r>
  <r>
    <s v="21375803"/>
    <s v="TEATRO NACIONAL"/>
    <x v="15"/>
    <s v="001"/>
    <x v="62"/>
    <s v="MATERIALES Y SUMINISTROS"/>
    <n v="140915053"/>
    <n v="140915053"/>
    <n v="104038821.25"/>
    <n v="0"/>
    <n v="0"/>
    <n v="0"/>
    <n v="47747612.130000003"/>
    <n v="47510624.609999999"/>
    <n v="93167440.870000005"/>
    <n v="0.33883968471416609"/>
  </r>
  <r>
    <s v="21375803"/>
    <s v="TEATRO NACIONAL"/>
    <x v="15"/>
    <s v="001"/>
    <x v="63"/>
    <s v="PRODUCTOS QUIMICOS Y CONEXOS"/>
    <n v="36039874"/>
    <n v="23450000"/>
    <n v="20637500"/>
    <n v="0"/>
    <n v="0"/>
    <n v="0"/>
    <n v="4892598.54"/>
    <n v="4876873.91"/>
    <n v="18557401.460000001"/>
    <n v="0.20863959658848613"/>
  </r>
  <r>
    <s v="21375803"/>
    <s v="TEATRO NACIONAL"/>
    <x v="15"/>
    <s v="001"/>
    <x v="64"/>
    <s v="COMBUSTIBLES Y LUBRICANTES"/>
    <n v="3750000"/>
    <n v="3750000"/>
    <n v="2812500"/>
    <n v="0"/>
    <n v="0"/>
    <n v="0"/>
    <n v="1365701.28"/>
    <n v="1365701.28"/>
    <n v="2384298.7200000002"/>
    <n v="0.36418700800000003"/>
  </r>
  <r>
    <s v="21375803"/>
    <s v="TEATRO NACIONAL"/>
    <x v="15"/>
    <s v="001"/>
    <x v="65"/>
    <s v="TINTAS, PINTURAS Y DILUYENTES"/>
    <n v="24789874"/>
    <n v="12200000"/>
    <n v="12200000"/>
    <n v="0"/>
    <n v="0"/>
    <n v="0"/>
    <n v="1245661.6100000001"/>
    <n v="1245661.6100000001"/>
    <n v="10954338.390000001"/>
    <n v="0.10210341065573772"/>
  </r>
  <r>
    <s v="21375803"/>
    <s v="TEATRO NACIONAL"/>
    <x v="15"/>
    <s v="001"/>
    <x v="144"/>
    <s v="OTROS PRODUCTOS QUIMICOS Y CONEXOS"/>
    <n v="7500000"/>
    <n v="7500000"/>
    <n v="5625000"/>
    <n v="0"/>
    <n v="0"/>
    <n v="0"/>
    <n v="2281235.65"/>
    <n v="2265511.02"/>
    <n v="5218764.3499999996"/>
    <n v="0.30416475333333332"/>
  </r>
  <r>
    <s v="21375803"/>
    <s v="TEATRO NACIONAL"/>
    <x v="15"/>
    <s v="001"/>
    <x v="66"/>
    <s v="ALIMENTOS Y PRODUCTOS AGROPECUARIOS"/>
    <n v="800000"/>
    <n v="800000"/>
    <n v="800000"/>
    <n v="0"/>
    <n v="0"/>
    <n v="0"/>
    <n v="743638.08"/>
    <n v="743638.07"/>
    <n v="56361.919999999998"/>
    <n v="0.92954759999999992"/>
  </r>
  <r>
    <s v="21375803"/>
    <s v="TEATRO NACIONAL"/>
    <x v="15"/>
    <s v="001"/>
    <x v="67"/>
    <s v="PRODUCTOS AGROFORESTALES"/>
    <n v="800000"/>
    <n v="800000"/>
    <n v="800000"/>
    <n v="0"/>
    <n v="0"/>
    <n v="0"/>
    <n v="743638.08"/>
    <n v="743638.07"/>
    <n v="56361.919999999998"/>
    <n v="0.92954759999999992"/>
  </r>
  <r>
    <s v="21375803"/>
    <s v="TEATRO NACIONAL"/>
    <x v="15"/>
    <s v="001"/>
    <x v="69"/>
    <s v="MATERIALES Y PROD DE USO EN LA CONSTRUC Y MANT."/>
    <n v="37765941"/>
    <n v="51155815"/>
    <n v="33269392.75"/>
    <n v="0"/>
    <n v="0"/>
    <n v="0"/>
    <n v="24286500.879999999"/>
    <n v="24084136.609999999"/>
    <n v="26869314.120000001"/>
    <n v="0.47475542868391402"/>
  </r>
  <r>
    <s v="21375803"/>
    <s v="TEATRO NACIONAL"/>
    <x v="15"/>
    <s v="001"/>
    <x v="121"/>
    <s v="MATERIALES Y PRODUCTOS METALICOS"/>
    <n v="8770786"/>
    <n v="12270786"/>
    <n v="5278089.5"/>
    <n v="0"/>
    <n v="0"/>
    <n v="0"/>
    <n v="2464039.0099999998"/>
    <n v="2443754.0699999998"/>
    <n v="9806746.9900000002"/>
    <n v="0.2008053119009654"/>
  </r>
  <r>
    <s v="21375803"/>
    <s v="TEATRO NACIONAL"/>
    <x v="15"/>
    <s v="001"/>
    <x v="145"/>
    <s v="MATERIALES Y PRODUCTOS MINERALES Y ASFALTICOS"/>
    <n v="1000000"/>
    <n v="1000000"/>
    <n v="750000"/>
    <n v="0"/>
    <n v="0"/>
    <n v="0"/>
    <n v="0"/>
    <n v="0"/>
    <n v="1000000"/>
    <n v="0"/>
  </r>
  <r>
    <s v="21375803"/>
    <s v="TEATRO NACIONAL"/>
    <x v="15"/>
    <s v="001"/>
    <x v="146"/>
    <s v="MADERA Y SUS DERIVADOS"/>
    <n v="2500000"/>
    <n v="2500000"/>
    <n v="2500000"/>
    <n v="0"/>
    <n v="0"/>
    <n v="0"/>
    <n v="2490193.4300000002"/>
    <n v="2446119.21"/>
    <n v="9806.57"/>
    <n v="0.99607737200000002"/>
  </r>
  <r>
    <s v="21375803"/>
    <s v="TEATRO NACIONAL"/>
    <x v="15"/>
    <s v="001"/>
    <x v="70"/>
    <s v="MAT. Y PROD. ELECTRICOS, TELEFONICOS Y DE COMPUTO"/>
    <n v="16295155"/>
    <n v="26185029"/>
    <n v="17841303.25"/>
    <n v="0"/>
    <n v="0"/>
    <n v="0"/>
    <n v="17841303.25"/>
    <n v="17703298.140000001"/>
    <n v="8343725.75"/>
    <n v="0.68135510753110107"/>
  </r>
  <r>
    <s v="21375803"/>
    <s v="TEATRO NACIONAL"/>
    <x v="15"/>
    <s v="001"/>
    <x v="147"/>
    <s v="MATERIALES Y PRODUCTOS DE VIDRIO"/>
    <n v="500000"/>
    <n v="500000"/>
    <n v="375000"/>
    <n v="0"/>
    <n v="0"/>
    <n v="0"/>
    <n v="0"/>
    <n v="0"/>
    <n v="500000"/>
    <n v="0"/>
  </r>
  <r>
    <s v="21375803"/>
    <s v="TEATRO NACIONAL"/>
    <x v="15"/>
    <s v="001"/>
    <x v="148"/>
    <s v="MATERIALES Y PRODUCTOS DE PLASTICO"/>
    <n v="3000000"/>
    <n v="3000000"/>
    <n v="2250000"/>
    <n v="0"/>
    <n v="0"/>
    <n v="0"/>
    <n v="967210.19"/>
    <n v="967210.19"/>
    <n v="2032789.81"/>
    <n v="0.32240339666666668"/>
  </r>
  <r>
    <s v="21375803"/>
    <s v="TEATRO NACIONAL"/>
    <x v="15"/>
    <s v="001"/>
    <x v="149"/>
    <s v="OTROS MAT. Y PROD.DE USO EN LA CONSTRU. Y MANTENIM"/>
    <n v="5700000"/>
    <n v="5700000"/>
    <n v="4275000"/>
    <n v="0"/>
    <n v="0"/>
    <n v="0"/>
    <n v="523755"/>
    <n v="523755"/>
    <n v="5176245"/>
    <n v="9.1886842105263156E-2"/>
  </r>
  <r>
    <s v="21375803"/>
    <s v="TEATRO NACIONAL"/>
    <x v="15"/>
    <s v="001"/>
    <x v="71"/>
    <s v="HERRAMIENTAS, REPUESTOS Y ACCESORIOS"/>
    <n v="20444216"/>
    <n v="19644216"/>
    <n v="14933162"/>
    <n v="0"/>
    <n v="0"/>
    <n v="0"/>
    <n v="6018246.96"/>
    <n v="6012727.0499999998"/>
    <n v="13625969.039999999"/>
    <n v="0.30636228801393756"/>
  </r>
  <r>
    <s v="21375803"/>
    <s v="TEATRO NACIONAL"/>
    <x v="15"/>
    <s v="001"/>
    <x v="72"/>
    <s v="HERRAMIENTAS E INSTRUMENTOS"/>
    <n v="3712000"/>
    <n v="4912000"/>
    <n v="3384000"/>
    <n v="0"/>
    <n v="0"/>
    <n v="0"/>
    <n v="0"/>
    <n v="0"/>
    <n v="4912000"/>
    <n v="0"/>
  </r>
  <r>
    <s v="21375803"/>
    <s v="TEATRO NACIONAL"/>
    <x v="15"/>
    <s v="001"/>
    <x v="73"/>
    <s v="REPUESTOS Y ACCESORIOS"/>
    <n v="16732216"/>
    <n v="14732216"/>
    <n v="11549162"/>
    <n v="0"/>
    <n v="0"/>
    <n v="0"/>
    <n v="6018246.96"/>
    <n v="6012727.0499999998"/>
    <n v="8713969.0399999991"/>
    <n v="0.40850928061331709"/>
  </r>
  <r>
    <s v="21375803"/>
    <s v="TEATRO NACIONAL"/>
    <x v="15"/>
    <s v="001"/>
    <x v="74"/>
    <s v="UTILES, MATERIALES Y SUMINISTROS DIVERSOS"/>
    <n v="45865022"/>
    <n v="45865022"/>
    <n v="34398766.5"/>
    <n v="0"/>
    <n v="0"/>
    <n v="0"/>
    <n v="11806627.67"/>
    <n v="11793248.970000001"/>
    <n v="34058394.329999998"/>
    <n v="0.25742117097425571"/>
  </r>
  <r>
    <s v="21375803"/>
    <s v="TEATRO NACIONAL"/>
    <x v="15"/>
    <s v="001"/>
    <x v="75"/>
    <s v="UTILES Y MATERIALES DE OFICINA Y COMPUTO"/>
    <n v="5396608"/>
    <n v="5396608"/>
    <n v="4047456"/>
    <n v="0"/>
    <n v="0"/>
    <n v="0"/>
    <n v="2547574.2799999998"/>
    <n v="2541202.59"/>
    <n v="2849033.72"/>
    <n v="0.47206954442494242"/>
  </r>
  <r>
    <s v="21375803"/>
    <s v="TEATRO NACIONAL"/>
    <x v="15"/>
    <s v="001"/>
    <x v="150"/>
    <s v="UTILES Y MATERIALES MEDICO, HOSPITALARIO Y DE INV."/>
    <n v="750000"/>
    <n v="750000"/>
    <n v="562500"/>
    <n v="0"/>
    <n v="0"/>
    <n v="0"/>
    <n v="0"/>
    <n v="0"/>
    <n v="750000"/>
    <n v="0"/>
  </r>
  <r>
    <s v="21375803"/>
    <s v="TEATRO NACIONAL"/>
    <x v="15"/>
    <s v="001"/>
    <x v="76"/>
    <s v="PRODUCTOS DE PAPEL, CARTON E IMPRESOS"/>
    <n v="5820000"/>
    <n v="5820000"/>
    <n v="4365000"/>
    <n v="0"/>
    <n v="0"/>
    <n v="0"/>
    <n v="2889902.5"/>
    <n v="2889902.5"/>
    <n v="2930097.5"/>
    <n v="0.49654682130584193"/>
  </r>
  <r>
    <s v="21375803"/>
    <s v="TEATRO NACIONAL"/>
    <x v="15"/>
    <s v="001"/>
    <x v="122"/>
    <s v="TEXTILES Y VESTUARIO"/>
    <n v="6540000"/>
    <n v="6540000"/>
    <n v="4905000"/>
    <n v="0"/>
    <n v="0"/>
    <n v="0"/>
    <n v="322050"/>
    <n v="322050"/>
    <n v="6217950"/>
    <n v="4.9243119266055048E-2"/>
  </r>
  <r>
    <s v="21375803"/>
    <s v="TEATRO NACIONAL"/>
    <x v="15"/>
    <s v="001"/>
    <x v="77"/>
    <s v="UTILES Y MATERIALES DE LIMPIEZA"/>
    <n v="14000000"/>
    <n v="14000000"/>
    <n v="10500000"/>
    <n v="0"/>
    <n v="0"/>
    <n v="0"/>
    <n v="4722202.6399999997"/>
    <n v="4715432.63"/>
    <n v="9277797.3599999994"/>
    <n v="0.33730018857142857"/>
  </r>
  <r>
    <s v="21375803"/>
    <s v="TEATRO NACIONAL"/>
    <x v="15"/>
    <s v="001"/>
    <x v="78"/>
    <s v="UTILES Y MATERIALES DE RESGUARDO Y SEGURIDAD"/>
    <n v="6000000"/>
    <n v="6000000"/>
    <n v="4500000"/>
    <n v="0"/>
    <n v="0"/>
    <n v="0"/>
    <n v="0"/>
    <n v="0"/>
    <n v="6000000"/>
    <n v="0"/>
  </r>
  <r>
    <s v="21375803"/>
    <s v="TEATRO NACIONAL"/>
    <x v="15"/>
    <s v="001"/>
    <x v="123"/>
    <s v="OTROS UTILES, MATERIALES Y SUMINISTROS DIVERSOS"/>
    <n v="7358414"/>
    <n v="7358414"/>
    <n v="5518810.5"/>
    <n v="0"/>
    <n v="0"/>
    <n v="0"/>
    <n v="1324898.25"/>
    <n v="1324661.25"/>
    <n v="6033515.75"/>
    <n v="0.1800521484656884"/>
  </r>
  <r>
    <s v="21375803"/>
    <s v="TEATRO NACIONAL"/>
    <x v="15"/>
    <s v="001"/>
    <x v="80"/>
    <s v="TRANSFERENCIAS CORRIENTES"/>
    <n v="48628418"/>
    <n v="48628418"/>
    <n v="39223367"/>
    <n v="0"/>
    <n v="0"/>
    <n v="0"/>
    <n v="25802399.789999999"/>
    <n v="24775451.289999999"/>
    <n v="22826018.210000001"/>
    <n v="0.53060331491762691"/>
  </r>
  <r>
    <s v="21375803"/>
    <s v="TEATRO NACIONAL"/>
    <x v="15"/>
    <s v="001"/>
    <x v="81"/>
    <s v="TRANSFERENCIAS CORRIENTES AL SECTOR PUBLICO"/>
    <n v="20628418"/>
    <n v="20628418"/>
    <n v="20498367"/>
    <n v="0"/>
    <n v="0"/>
    <n v="0"/>
    <n v="14924086.84"/>
    <n v="13897138.34"/>
    <n v="5704331.1600000001"/>
    <n v="0.72347219452310885"/>
  </r>
  <r>
    <s v="21375803"/>
    <s v="TEATRO NACIONAL"/>
    <x v="15"/>
    <s v="001"/>
    <x v="262"/>
    <s v="CCSS CONTRIBUCION ESTATAL SEGURO PENSIONES (CONTRIBUCION ESTATAL AL SEGURO DE PENSIONES, SEGUN LEY NO. 17 DEL 22 DE OCTUBRE DE 1943, LEY"/>
    <n v="17794844"/>
    <n v="17794844"/>
    <n v="17682657"/>
    <n v="0"/>
    <n v="0"/>
    <n v="0"/>
    <n v="12875729.119999999"/>
    <n v="12075924.060000001"/>
    <n v="4919114.88"/>
    <n v="0.72356515853693348"/>
  </r>
  <r>
    <s v="21375803"/>
    <s v="TEATRO NACIONAL"/>
    <x v="15"/>
    <s v="001"/>
    <x v="263"/>
    <s v="CCSS CONTRIBUCION ESTATAL SEGURO SALUD (CONTRIBUCION ESTATAL AL SEGURO DE SALUD, SEGUN LEY NO. 17 DEL 22 DE OCTUBRE DE 1943, LEY"/>
    <n v="2833574"/>
    <n v="2833574"/>
    <n v="2815710"/>
    <n v="0"/>
    <n v="0"/>
    <n v="0"/>
    <n v="2048357.72"/>
    <n v="1821214.28"/>
    <n v="785216.28"/>
    <n v="0.72288838053991178"/>
  </r>
  <r>
    <s v="21375803"/>
    <s v="TEATRO NACIONAL"/>
    <x v="15"/>
    <s v="001"/>
    <x v="85"/>
    <s v="TRANSFERENCIAS CORRIENTES A PERSONAS"/>
    <n v="4100000"/>
    <n v="4100000"/>
    <n v="3200000"/>
    <n v="0"/>
    <n v="0"/>
    <n v="0"/>
    <n v="3200000"/>
    <n v="3200000"/>
    <n v="900000"/>
    <n v="0.78048780487804881"/>
  </r>
  <r>
    <s v="21375803"/>
    <s v="TEATRO NACIONAL"/>
    <x v="15"/>
    <s v="001"/>
    <x v="87"/>
    <s v="OTRAS TRANSFERENCIAS A PERSONAS"/>
    <n v="4100000"/>
    <n v="4100000"/>
    <n v="3200000"/>
    <n v="0"/>
    <n v="0"/>
    <n v="0"/>
    <n v="3200000"/>
    <n v="3200000"/>
    <n v="900000"/>
    <n v="0.78048780487804881"/>
  </r>
  <r>
    <s v="21375803"/>
    <s v="TEATRO NACIONAL"/>
    <x v="15"/>
    <s v="001"/>
    <x v="88"/>
    <s v="PRESTACIONES"/>
    <n v="18900000"/>
    <n v="18900000"/>
    <n v="11900000"/>
    <n v="0"/>
    <n v="0"/>
    <n v="0"/>
    <n v="7031503.9500000002"/>
    <n v="7031503.9500000002"/>
    <n v="11868496.050000001"/>
    <n v="0.37203724603174604"/>
  </r>
  <r>
    <s v="21375803"/>
    <s v="TEATRO NACIONAL"/>
    <x v="15"/>
    <s v="001"/>
    <x v="89"/>
    <s v="PRESTACIONES LEGALES"/>
    <n v="11900000"/>
    <n v="11900000"/>
    <n v="4900000"/>
    <n v="0"/>
    <n v="0"/>
    <n v="0"/>
    <n v="166190.38"/>
    <n v="166190.38"/>
    <n v="11733809.619999999"/>
    <n v="1.3965578151260505E-2"/>
  </r>
  <r>
    <s v="21375803"/>
    <s v="TEATRO NACIONAL"/>
    <x v="15"/>
    <s v="001"/>
    <x v="90"/>
    <s v="OTRAS PRESTACIONES"/>
    <n v="7000000"/>
    <n v="7000000"/>
    <n v="7000000"/>
    <n v="0"/>
    <n v="0"/>
    <n v="0"/>
    <n v="6865313.5700000003"/>
    <n v="6865313.5700000003"/>
    <n v="134686.43"/>
    <n v="0.98075908142857149"/>
  </r>
  <r>
    <s v="21375803"/>
    <s v="TEATRO NACIONAL"/>
    <x v="15"/>
    <s v="001"/>
    <x v="95"/>
    <s v="OTRAS TRANSFERENCIAS CORRIENTES AL SECTOR PRIVADO"/>
    <n v="5000000"/>
    <n v="5000000"/>
    <n v="3625000"/>
    <n v="0"/>
    <n v="0"/>
    <n v="0"/>
    <n v="646809"/>
    <n v="646809"/>
    <n v="4353191"/>
    <n v="0.1293618"/>
  </r>
  <r>
    <s v="21375803"/>
    <s v="TEATRO NACIONAL"/>
    <x v="15"/>
    <s v="001"/>
    <x v="96"/>
    <s v="INDEMNIZACIONES"/>
    <n v="5000000"/>
    <n v="5000000"/>
    <n v="3625000"/>
    <n v="0"/>
    <n v="0"/>
    <n v="0"/>
    <n v="646809"/>
    <n v="646809"/>
    <n v="4353191"/>
    <n v="0.1293618"/>
  </r>
  <r>
    <s v="21375803"/>
    <s v="TEATRO NACIONAL"/>
    <x v="15"/>
    <s v="280"/>
    <x v="100"/>
    <s v="BIENES DURADEROS"/>
    <n v="334256000"/>
    <n v="334256000"/>
    <n v="334256000"/>
    <n v="0"/>
    <n v="0"/>
    <n v="0"/>
    <n v="49892954.759999998"/>
    <n v="49530553.490000002"/>
    <n v="284363045.24000001"/>
    <n v="0.1492656968311713"/>
  </r>
  <r>
    <s v="21375803"/>
    <s v="TEATRO NACIONAL"/>
    <x v="15"/>
    <s v="280"/>
    <x v="101"/>
    <s v="MAQUINARIA, EQUIPO Y MOBILIARIO"/>
    <n v="106300000"/>
    <n v="106300000"/>
    <n v="106300000"/>
    <n v="0"/>
    <n v="0"/>
    <n v="0"/>
    <n v="24431809.609999999"/>
    <n v="24430871.289999999"/>
    <n v="81868190.390000001"/>
    <n v="0.22983828419567262"/>
  </r>
  <r>
    <s v="21375803"/>
    <s v="TEATRO NACIONAL"/>
    <x v="15"/>
    <s v="280"/>
    <x v="103"/>
    <s v="EQUIPO DE COMUNICACION"/>
    <n v="27743109"/>
    <n v="27743109"/>
    <n v="27743109"/>
    <n v="0"/>
    <n v="0"/>
    <n v="0"/>
    <n v="5325147.8"/>
    <n v="5325147.8"/>
    <n v="22417961.199999999"/>
    <n v="0.1919448826012975"/>
  </r>
  <r>
    <s v="21375803"/>
    <s v="TEATRO NACIONAL"/>
    <x v="15"/>
    <s v="280"/>
    <x v="104"/>
    <s v="EQUIPO Y MOBILIARIO DE OFICINA"/>
    <n v="1421275"/>
    <n v="1421275"/>
    <n v="1421275"/>
    <n v="0"/>
    <n v="0"/>
    <n v="0"/>
    <n v="53014.62"/>
    <n v="52076.3"/>
    <n v="1368260.38"/>
    <n v="3.7300747568204604E-2"/>
  </r>
  <r>
    <s v="21375803"/>
    <s v="TEATRO NACIONAL"/>
    <x v="15"/>
    <s v="280"/>
    <x v="105"/>
    <s v="EQUIPO Y PROGRAMAS DE COMPUTO"/>
    <n v="56135616"/>
    <n v="56135616"/>
    <n v="56135616"/>
    <n v="0"/>
    <n v="0"/>
    <n v="0"/>
    <n v="19053647.190000001"/>
    <n v="19053647.190000001"/>
    <n v="37081968.810000002"/>
    <n v="0.33942171739952048"/>
  </r>
  <r>
    <s v="21375803"/>
    <s v="TEATRO NACIONAL"/>
    <x v="15"/>
    <s v="280"/>
    <x v="205"/>
    <s v="EQUIPO SANITARIO, DE LABORATORIO E INVESTIGACION"/>
    <n v="5000000"/>
    <n v="5000000"/>
    <n v="5000000"/>
    <n v="0"/>
    <n v="0"/>
    <n v="0"/>
    <n v="0"/>
    <n v="0"/>
    <n v="5000000"/>
    <n v="0"/>
  </r>
  <r>
    <s v="21375803"/>
    <s v="TEATRO NACIONAL"/>
    <x v="15"/>
    <s v="280"/>
    <x v="106"/>
    <s v="MAQUINARIA, EQUIPO Y MOBILIARIO DIVERSO"/>
    <n v="16000000"/>
    <n v="16000000"/>
    <n v="16000000"/>
    <n v="0"/>
    <n v="0"/>
    <n v="0"/>
    <n v="0"/>
    <n v="0"/>
    <n v="16000000"/>
    <n v="0"/>
  </r>
  <r>
    <s v="21375803"/>
    <s v="TEATRO NACIONAL"/>
    <x v="15"/>
    <s v="280"/>
    <x v="107"/>
    <s v="CONSTRUCCIONES, ADICIONES Y MEJORA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08"/>
    <s v="EDIFICIO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10"/>
    <s v="BIENES DURADEROS DIVERSOS"/>
    <n v="16000000"/>
    <n v="16000000"/>
    <n v="16000000"/>
    <n v="0"/>
    <n v="0"/>
    <n v="0"/>
    <n v="6230084.0499999998"/>
    <n v="5868621.0999999996"/>
    <n v="9769915.9499999993"/>
    <n v="0.38938025312499996"/>
  </r>
  <r>
    <s v="21375803"/>
    <s v="TEATRO NACIONAL"/>
    <x v="15"/>
    <s v="280"/>
    <x v="111"/>
    <s v="BIENES INTANGIBLES"/>
    <n v="16000000"/>
    <n v="16000000"/>
    <n v="16000000"/>
    <n v="0"/>
    <n v="0"/>
    <n v="0"/>
    <n v="6230084.0499999998"/>
    <n v="5868621.0999999996"/>
    <n v="9769915.9499999993"/>
    <n v="0.38938025312499996"/>
  </r>
  <r>
    <s v="21375804"/>
    <s v="TEATRO POPULAR MELICO SALAZAR"/>
    <x v="16"/>
    <s v="001"/>
    <x v="0"/>
    <s v=""/>
    <n v="3290536313"/>
    <n v="3335075414"/>
    <n v="2947877921.8299999"/>
    <n v="0"/>
    <n v="0"/>
    <n v="0"/>
    <n v="2131308345.71"/>
    <n v="2085940683.8199999"/>
    <n v="1203767068.29"/>
    <n v="0.63905851626718269"/>
  </r>
  <r>
    <s v="21375804"/>
    <s v="TEATRO POPULAR MELICO SALAZAR"/>
    <x v="16"/>
    <s v="001"/>
    <x v="1"/>
    <s v="REMUNERACIONES"/>
    <n v="1992356412"/>
    <n v="2005058113"/>
    <n v="1970188746.5"/>
    <n v="0"/>
    <n v="0"/>
    <n v="0"/>
    <n v="1375835038.3099999"/>
    <n v="1335557029.4300001"/>
    <n v="629223074.69000006"/>
    <n v="0.68618212578958804"/>
  </r>
  <r>
    <s v="21375804"/>
    <s v="TEATRO POPULAR MELICO SALAZAR"/>
    <x v="16"/>
    <s v="001"/>
    <x v="2"/>
    <s v="REMUNERACIONES BASICAS"/>
    <n v="920110672"/>
    <n v="987014259"/>
    <n v="952144892.5"/>
    <n v="0"/>
    <n v="0"/>
    <n v="0"/>
    <n v="676075560.45000005"/>
    <n v="659525108.57000005"/>
    <n v="310938698.55000001"/>
    <n v="0.68497040877096393"/>
  </r>
  <r>
    <s v="21375804"/>
    <s v="TEATRO POPULAR MELICO SALAZAR"/>
    <x v="16"/>
    <s v="001"/>
    <x v="3"/>
    <s v="SUELDOS PARA CARGOS FIJOS"/>
    <n v="920110672"/>
    <n v="987014259"/>
    <n v="952144892.5"/>
    <n v="0"/>
    <n v="0"/>
    <n v="0"/>
    <n v="676075560.45000005"/>
    <n v="659525108.57000005"/>
    <n v="310938698.55000001"/>
    <n v="0.68497040877096393"/>
  </r>
  <r>
    <s v="21375804"/>
    <s v="TEATRO POPULAR MELICO SALAZAR"/>
    <x v="16"/>
    <s v="001"/>
    <x v="5"/>
    <s v="REMUNERACIONES EVENTUALES"/>
    <n v="128200000"/>
    <n v="128200000"/>
    <n v="128200000"/>
    <n v="0"/>
    <n v="0"/>
    <n v="0"/>
    <n v="94108357.090000004"/>
    <n v="94108357.090000004"/>
    <n v="34091642.909999996"/>
    <n v="0.73407454828393137"/>
  </r>
  <r>
    <s v="21375804"/>
    <s v="TEATRO POPULAR MELICO SALAZAR"/>
    <x v="16"/>
    <s v="001"/>
    <x v="6"/>
    <s v="TIEMPO EXTRAORDINARIO"/>
    <n v="128200000"/>
    <n v="128200000"/>
    <n v="128200000"/>
    <n v="0"/>
    <n v="0"/>
    <n v="0"/>
    <n v="94108357.090000004"/>
    <n v="94108357.090000004"/>
    <n v="34091642.909999996"/>
    <n v="0.73407454828393137"/>
  </r>
  <r>
    <s v="21375804"/>
    <s v="TEATRO POPULAR MELICO SALAZAR"/>
    <x v="16"/>
    <s v="001"/>
    <x v="7"/>
    <s v="INCENTIVOS SALARIALES"/>
    <n v="621433920"/>
    <n v="565005534"/>
    <n v="565005534"/>
    <n v="0"/>
    <n v="0"/>
    <n v="0"/>
    <n v="353825369.63"/>
    <n v="353825369.63"/>
    <n v="211180164.37"/>
    <n v="0.62623345850272683"/>
  </r>
  <r>
    <s v="21375804"/>
    <s v="TEATRO POPULAR MELICO SALAZAR"/>
    <x v="16"/>
    <s v="001"/>
    <x v="8"/>
    <s v="RETRIBUCION POR AÑOS SERVIDOS"/>
    <n v="232104000"/>
    <n v="203766466"/>
    <n v="203766466"/>
    <n v="0"/>
    <n v="0"/>
    <n v="0"/>
    <n v="152553074.49000001"/>
    <n v="152553074.49000001"/>
    <n v="51213391.509999998"/>
    <n v="0.74866624270747284"/>
  </r>
  <r>
    <s v="21375804"/>
    <s v="TEATRO POPULAR MELICO SALAZAR"/>
    <x v="16"/>
    <s v="001"/>
    <x v="9"/>
    <s v="RESTRICCION AL EJERCICIO LIBERAL DE LA PROFESION"/>
    <n v="114618210"/>
    <n v="100571894"/>
    <n v="100571894"/>
    <n v="0"/>
    <n v="0"/>
    <n v="0"/>
    <n v="77089628.340000004"/>
    <n v="77089628.340000004"/>
    <n v="23482265.66"/>
    <n v="0.76651264358211257"/>
  </r>
  <r>
    <s v="21375804"/>
    <s v="TEATRO POPULAR MELICO SALAZAR"/>
    <x v="16"/>
    <s v="001"/>
    <x v="10"/>
    <s v="DECIMOTERCER MES"/>
    <n v="129776033"/>
    <n v="130692333"/>
    <n v="130692333"/>
    <n v="0"/>
    <n v="0"/>
    <n v="0"/>
    <n v="938968.3"/>
    <n v="938968.3"/>
    <n v="129753364.7"/>
    <n v="7.1845706511337593E-3"/>
  </r>
  <r>
    <s v="21375804"/>
    <s v="TEATRO POPULAR MELICO SALAZAR"/>
    <x v="16"/>
    <s v="001"/>
    <x v="11"/>
    <s v="SALARIO ESCOLAR"/>
    <n v="112035677"/>
    <n v="101962277"/>
    <n v="101962277"/>
    <n v="0"/>
    <n v="0"/>
    <n v="0"/>
    <n v="101795836.38"/>
    <n v="101795836.38"/>
    <n v="166440.62"/>
    <n v="0.99836762550918701"/>
  </r>
  <r>
    <s v="21375804"/>
    <s v="TEATRO POPULAR MELICO SALAZAR"/>
    <x v="16"/>
    <s v="001"/>
    <x v="12"/>
    <s v="OTROS INCENTIVOS SALARIALES"/>
    <n v="32900000"/>
    <n v="28012564"/>
    <n v="28012564"/>
    <n v="0"/>
    <n v="0"/>
    <n v="0"/>
    <n v="21447862.120000001"/>
    <n v="21447862.120000001"/>
    <n v="6564701.8799999999"/>
    <n v="0.76565151694075562"/>
  </r>
  <r>
    <s v="21375804"/>
    <s v="TEATRO POPULAR MELICO SALAZAR"/>
    <x v="16"/>
    <s v="001"/>
    <x v="13"/>
    <s v="CONTRIB. PATRONALES AL DES. Y LA SEGURIDAD SOCIAL"/>
    <n v="150146936"/>
    <n v="151282236"/>
    <n v="151282236"/>
    <n v="0"/>
    <n v="0"/>
    <n v="0"/>
    <n v="117786742"/>
    <n v="106023343"/>
    <n v="33495494"/>
    <n v="0.77858937780374959"/>
  </r>
  <r>
    <s v="21375804"/>
    <s v="TEATRO POPULAR MELICO SALAZAR"/>
    <x v="16"/>
    <s v="001"/>
    <x v="264"/>
    <s v="CCSS CONTRIBUCION PATRONAL SEGURO SALUD (CONTRIBUCION PATRONAL SEGURO DE SALUD, SEGUN LEY NO. 17 DEL 22 DE OCTUBRE DE 1943, LEY"/>
    <n v="142447093"/>
    <n v="143527393"/>
    <n v="143527393"/>
    <n v="0"/>
    <n v="0"/>
    <n v="0"/>
    <n v="111877720.56"/>
    <n v="100717324.56"/>
    <n v="31649672.440000001"/>
    <n v="0.77948688554525614"/>
  </r>
  <r>
    <s v="21375804"/>
    <s v="TEATRO POPULAR MELICO SALAZAR"/>
    <x v="16"/>
    <s v="001"/>
    <x v="265"/>
    <s v="BANCO POPULAR Y DE DESARROLLO COMUNAL. (BPDC) (SEGUN LEY NO. 4351 DEL 11 DE JULIO DE 1969, LEY ORGANICA DEL B.P.D.C. FINANCIADO EN PARTE"/>
    <n v="7699843"/>
    <n v="7754843"/>
    <n v="7754843"/>
    <n v="0"/>
    <n v="0"/>
    <n v="0"/>
    <n v="5909021.4400000004"/>
    <n v="5306018.4400000004"/>
    <n v="1845821.56"/>
    <n v="0.76197821670922294"/>
  </r>
  <r>
    <s v="21375804"/>
    <s v="TEATRO POPULAR MELICO SALAZAR"/>
    <x v="16"/>
    <s v="001"/>
    <x v="16"/>
    <s v="CONTRIB PATRONALES A FOND PENS Y OTROS FOND CAPIT."/>
    <n v="172464884"/>
    <n v="173556084"/>
    <n v="173556084"/>
    <n v="0"/>
    <n v="0"/>
    <n v="0"/>
    <n v="134039009.14"/>
    <n v="122074851.14"/>
    <n v="39517074.859999999"/>
    <n v="0.7723094808937957"/>
  </r>
  <r>
    <s v="21375804"/>
    <s v="TEATRO POPULAR MELICO SALAZAR"/>
    <x v="16"/>
    <s v="001"/>
    <x v="266"/>
    <s v="CCSS CONTRIBUCION PATRONAL SEGURO PENSIONES (CONTRIBUCION PATRONAL SEGURO DE PENSIONES, SEGUN LEY NO. 17 DEL 22 DE OCTUBRE DE 1943, LEY"/>
    <n v="83466297"/>
    <n v="84062497"/>
    <n v="84062497"/>
    <n v="0"/>
    <n v="0"/>
    <n v="0"/>
    <n v="64655083"/>
    <n v="58117922"/>
    <n v="19407414"/>
    <n v="0.76913112633330416"/>
  </r>
  <r>
    <s v="21375804"/>
    <s v="TEATRO POPULAR MELICO SALAZAR"/>
    <x v="16"/>
    <s v="001"/>
    <x v="267"/>
    <s v="CCSS APORTE PATRONAL REGIMEN PENSIONES (APORTE PATRONAL AL REGIMEN DE PENSIONES, SEGUN LEY DE PROTECCION AL TRABAJADOR NO. 7983 DEL 16"/>
    <n v="46199058"/>
    <n v="46529058"/>
    <n v="46529058"/>
    <n v="0"/>
    <n v="0"/>
    <n v="0"/>
    <n v="35454148.609999999"/>
    <n v="31836144.609999999"/>
    <n v="11074909.390000001"/>
    <n v="0.7619786459033836"/>
  </r>
  <r>
    <s v="21375804"/>
    <s v="TEATRO POPULAR MELICO SALAZAR"/>
    <x v="16"/>
    <s v="001"/>
    <x v="268"/>
    <s v="CCSS APORTE PATRONAL FONDO CAPITALIZACION LABORAL (APORTE PATRONAL AL FONDO DE CAPITALIZACION LABORAL, SEGUN LEY DE PROTECCION AL TRABAJADOR"/>
    <n v="23099529"/>
    <n v="23264529"/>
    <n v="23264529"/>
    <n v="0"/>
    <n v="0"/>
    <n v="0"/>
    <n v="17726816.260000002"/>
    <n v="15917823.26"/>
    <n v="5537712.7400000002"/>
    <n v="0.7619675541249944"/>
  </r>
  <r>
    <s v="21375804"/>
    <s v="TEATRO POPULAR MELICO SALAZAR"/>
    <x v="16"/>
    <s v="001"/>
    <x v="269"/>
    <s v="ASOCIACION DE EMPLEADOS DEL MINISTERIO DE CULTURA Y JUVENTUD (ASEMICULTURA). (APORTE PATRONAL A LA ASOCIACION DE EMPLEADOS DEL MINISTERIO DE CULTURA"/>
    <n v="19700000"/>
    <n v="19700000"/>
    <n v="19700000"/>
    <n v="0"/>
    <n v="0"/>
    <n v="0"/>
    <n v="16202961.27"/>
    <n v="16202961.27"/>
    <n v="3497038.73"/>
    <n v="0.82248534365482229"/>
  </r>
  <r>
    <s v="21375804"/>
    <s v="TEATRO POPULAR MELICO SALAZAR"/>
    <x v="16"/>
    <s v="001"/>
    <x v="21"/>
    <s v="SERVICIOS"/>
    <n v="949137106"/>
    <n v="949137106"/>
    <n v="654294141.08000004"/>
    <n v="0"/>
    <n v="0"/>
    <n v="0"/>
    <n v="532262108.44"/>
    <n v="531479023.25"/>
    <n v="416874997.56"/>
    <n v="0.56078527019467306"/>
  </r>
  <r>
    <s v="21375804"/>
    <s v="TEATRO POPULAR MELICO SALAZAR"/>
    <x v="16"/>
    <s v="001"/>
    <x v="22"/>
    <s v="ALQUILERES"/>
    <n v="85531321"/>
    <n v="86712571"/>
    <n v="64148657.409999996"/>
    <n v="0"/>
    <n v="0"/>
    <n v="0"/>
    <n v="60853960.729999997"/>
    <n v="60626208.520000003"/>
    <n v="25858610.27"/>
    <n v="0.70178937180861578"/>
  </r>
  <r>
    <s v="21375804"/>
    <s v="TEATRO POPULAR MELICO SALAZAR"/>
    <x v="16"/>
    <s v="001"/>
    <x v="159"/>
    <s v="ALQUILER DE EDIFICIOS, LOCALES Y TERRENOS"/>
    <n v="51540000"/>
    <n v="52721250"/>
    <n v="38655166.670000002"/>
    <n v="0"/>
    <n v="0"/>
    <n v="0"/>
    <n v="38654949.600000001"/>
    <n v="38578932"/>
    <n v="14066300.4"/>
    <n v="0.73319486165445624"/>
  </r>
  <r>
    <s v="21375804"/>
    <s v="TEATRO POPULAR MELICO SALAZAR"/>
    <x v="16"/>
    <s v="001"/>
    <x v="23"/>
    <s v="ALQUILER DE EQUIPO DE COMPUTO"/>
    <n v="33991321"/>
    <n v="33991321"/>
    <n v="25493490.739999998"/>
    <n v="0"/>
    <n v="0"/>
    <n v="0"/>
    <n v="22199011.129999999"/>
    <n v="22047276.52"/>
    <n v="11792309.869999999"/>
    <n v="0.65307880002663032"/>
  </r>
  <r>
    <s v="21375804"/>
    <s v="TEATRO POPULAR MELICO SALAZAR"/>
    <x v="16"/>
    <s v="001"/>
    <x v="24"/>
    <s v="SERVICIOS BASICOS"/>
    <n v="74707988"/>
    <n v="74858988"/>
    <n v="59064657.670000002"/>
    <n v="0"/>
    <n v="0"/>
    <n v="0"/>
    <n v="56128514.530000001"/>
    <n v="56128514.530000001"/>
    <n v="18730473.469999999"/>
    <n v="0.74978991874696466"/>
  </r>
  <r>
    <s v="21375804"/>
    <s v="TEATRO POPULAR MELICO SALAZAR"/>
    <x v="16"/>
    <s v="001"/>
    <x v="25"/>
    <s v="SERVICIO DE AGUA Y ALCANTARILLADO"/>
    <n v="9745552"/>
    <n v="9745552"/>
    <n v="7309164"/>
    <n v="0"/>
    <n v="0"/>
    <n v="0"/>
    <n v="6208914"/>
    <n v="6208914"/>
    <n v="3536638"/>
    <n v="0.6371023416631505"/>
  </r>
  <r>
    <s v="21375804"/>
    <s v="TEATRO POPULAR MELICO SALAZAR"/>
    <x v="16"/>
    <s v="001"/>
    <x v="26"/>
    <s v="SERVICIO DE ENERGIA ELECTRICA"/>
    <n v="37200000"/>
    <n v="37200000"/>
    <n v="30900000"/>
    <n v="0"/>
    <n v="0"/>
    <n v="0"/>
    <n v="30857483.449999999"/>
    <n v="30857483.449999999"/>
    <n v="6342516.5499999998"/>
    <n v="0.8295022432795699"/>
  </r>
  <r>
    <s v="21375804"/>
    <s v="TEATRO POPULAR MELICO SALAZAR"/>
    <x v="16"/>
    <s v="001"/>
    <x v="27"/>
    <s v="SERVICIO DE TELECOMUNICACIONES"/>
    <n v="20160000"/>
    <n v="20160000"/>
    <n v="15120000"/>
    <n v="0"/>
    <n v="0"/>
    <n v="0"/>
    <n v="13328063.83"/>
    <n v="13328063.83"/>
    <n v="6831936.1699999999"/>
    <n v="0.66111427728174599"/>
  </r>
  <r>
    <s v="21375804"/>
    <s v="TEATRO POPULAR MELICO SALAZAR"/>
    <x v="16"/>
    <s v="001"/>
    <x v="28"/>
    <s v="OTROS SERVICIOS BASICOS"/>
    <n v="7602436"/>
    <n v="7753436"/>
    <n v="5735493.6699999999"/>
    <n v="0"/>
    <n v="0"/>
    <n v="0"/>
    <n v="5734053.25"/>
    <n v="5734053.25"/>
    <n v="2019382.75"/>
    <n v="0.73954995565836879"/>
  </r>
  <r>
    <s v="21375804"/>
    <s v="TEATRO POPULAR MELICO SALAZAR"/>
    <x v="16"/>
    <s v="001"/>
    <x v="29"/>
    <s v="SERVICIOS COMERCIALES Y FINANCIEROS"/>
    <n v="45244243"/>
    <n v="28911993"/>
    <n v="19785081.5"/>
    <n v="0"/>
    <n v="0"/>
    <n v="0"/>
    <n v="6680257.3300000001"/>
    <n v="6679947.0099999998"/>
    <n v="22231735.670000002"/>
    <n v="0.23105488888296286"/>
  </r>
  <r>
    <s v="21375804"/>
    <s v="TEATRO POPULAR MELICO SALAZAR"/>
    <x v="16"/>
    <s v="001"/>
    <x v="30"/>
    <s v="INFORMACION"/>
    <n v="400000"/>
    <n v="400000"/>
    <n v="337500"/>
    <n v="0"/>
    <n v="0"/>
    <n v="0"/>
    <n v="274296.2"/>
    <n v="274296.2"/>
    <n v="125703.8"/>
    <n v="0.68574049999999998"/>
  </r>
  <r>
    <s v="21375804"/>
    <s v="TEATRO POPULAR MELICO SALAZAR"/>
    <x v="16"/>
    <s v="001"/>
    <x v="31"/>
    <s v="PUBLICIDAD Y PROPAGANDA"/>
    <n v="0"/>
    <n v="300000"/>
    <n v="0"/>
    <n v="0"/>
    <n v="0"/>
    <n v="0"/>
    <n v="0"/>
    <n v="0"/>
    <n v="300000"/>
    <n v="0"/>
  </r>
  <r>
    <s v="21375804"/>
    <s v="TEATRO POPULAR MELICO SALAZAR"/>
    <x v="16"/>
    <s v="001"/>
    <x v="32"/>
    <s v="IMPRESION, ENCUADERNACION Y OTROS"/>
    <n v="0"/>
    <n v="462000"/>
    <n v="0"/>
    <n v="0"/>
    <n v="0"/>
    <n v="0"/>
    <n v="0"/>
    <n v="0"/>
    <n v="462000"/>
    <n v="0"/>
  </r>
  <r>
    <s v="21375804"/>
    <s v="TEATRO POPULAR MELICO SALAZAR"/>
    <x v="16"/>
    <s v="001"/>
    <x v="33"/>
    <s v="COMIS. Y GASTOS POR SERV. FINANCIEROS Y COMERCIAL."/>
    <n v="36143285"/>
    <n v="14049035"/>
    <n v="12921863"/>
    <n v="0"/>
    <n v="0"/>
    <n v="0"/>
    <n v="4031616.4"/>
    <n v="4031306.08"/>
    <n v="10017418.6"/>
    <n v="0.28696749634405494"/>
  </r>
  <r>
    <s v="21375804"/>
    <s v="TEATRO POPULAR MELICO SALAZAR"/>
    <x v="16"/>
    <s v="001"/>
    <x v="34"/>
    <s v="SERVICIOS DE TECNOLOGIAS DE INFORMACION"/>
    <n v="8700958"/>
    <n v="13700958"/>
    <n v="6525718.5"/>
    <n v="0"/>
    <n v="0"/>
    <n v="0"/>
    <n v="2374344.73"/>
    <n v="2374344.73"/>
    <n v="11326613.27"/>
    <n v="0.17329771611590955"/>
  </r>
  <r>
    <s v="21375804"/>
    <s v="TEATRO POPULAR MELICO SALAZAR"/>
    <x v="16"/>
    <s v="001"/>
    <x v="35"/>
    <s v="SERVICIOS DE GESTION Y APOYO"/>
    <n v="585440999"/>
    <n v="600010678"/>
    <n v="401774007.25"/>
    <n v="0"/>
    <n v="0"/>
    <n v="0"/>
    <n v="375379264.55000001"/>
    <n v="374849115.93000001"/>
    <n v="224631413.44999999"/>
    <n v="0.62562097361540625"/>
  </r>
  <r>
    <s v="21375804"/>
    <s v="TEATRO POPULAR MELICO SALAZAR"/>
    <x v="16"/>
    <s v="001"/>
    <x v="270"/>
    <s v="SERVICIOS EN CIENCIAS DE LA SALUD"/>
    <n v="1500000"/>
    <n v="1500000"/>
    <n v="1125000"/>
    <n v="0"/>
    <n v="0"/>
    <n v="0"/>
    <n v="736736"/>
    <n v="736736"/>
    <n v="763264"/>
    <n v="0.49115733333333333"/>
  </r>
  <r>
    <s v="21375804"/>
    <s v="TEATRO POPULAR MELICO SALAZAR"/>
    <x v="16"/>
    <s v="001"/>
    <x v="141"/>
    <s v="SERVICIOS DE INGENIERIA Y ARQUITECTURA"/>
    <n v="6000000"/>
    <n v="6000000"/>
    <n v="4500000"/>
    <n v="0"/>
    <n v="0"/>
    <n v="0"/>
    <n v="0"/>
    <n v="0"/>
    <n v="6000000"/>
    <n v="0"/>
  </r>
  <r>
    <s v="21375804"/>
    <s v="TEATRO POPULAR MELICO SALAZAR"/>
    <x v="16"/>
    <s v="001"/>
    <x v="36"/>
    <s v="SERVICIOS EN CIENCIAS ECONOMICAS Y SOCIALES"/>
    <n v="17000000"/>
    <n v="6000000"/>
    <n v="3000000"/>
    <n v="0"/>
    <n v="0"/>
    <n v="0"/>
    <n v="0"/>
    <n v="0"/>
    <n v="6000000"/>
    <n v="0"/>
  </r>
  <r>
    <s v="21375804"/>
    <s v="TEATRO POPULAR MELICO SALAZAR"/>
    <x v="16"/>
    <s v="001"/>
    <x v="37"/>
    <s v="SERVICIOS INFORMATICOS"/>
    <n v="7000000"/>
    <n v="18000000"/>
    <n v="5250000"/>
    <n v="0"/>
    <n v="0"/>
    <n v="0"/>
    <n v="0"/>
    <n v="0"/>
    <n v="18000000"/>
    <n v="0"/>
  </r>
  <r>
    <s v="21375804"/>
    <s v="TEATRO POPULAR MELICO SALAZAR"/>
    <x v="16"/>
    <s v="001"/>
    <x v="38"/>
    <s v="SERVICIOS GENERALES"/>
    <n v="264440999"/>
    <n v="270010678"/>
    <n v="192830749.25999999"/>
    <n v="0"/>
    <n v="0"/>
    <n v="0"/>
    <n v="179614437.71000001"/>
    <n v="179290447.52000001"/>
    <n v="90396240.290000007"/>
    <n v="0.66521235026860681"/>
  </r>
  <r>
    <s v="21375804"/>
    <s v="TEATRO POPULAR MELICO SALAZAR"/>
    <x v="16"/>
    <s v="001"/>
    <x v="39"/>
    <s v="OTROS SERVICIOS DE GESTION Y APOYO"/>
    <n v="289500000"/>
    <n v="298500000"/>
    <n v="195068257.99000001"/>
    <n v="0"/>
    <n v="0"/>
    <n v="0"/>
    <n v="195028090.84"/>
    <n v="194821932.41"/>
    <n v="103471909.16"/>
    <n v="0.65336043832495816"/>
  </r>
  <r>
    <s v="21375804"/>
    <s v="TEATRO POPULAR MELICO SALAZAR"/>
    <x v="16"/>
    <s v="001"/>
    <x v="40"/>
    <s v="GASTOS DE VIAJE Y DE TRANSPORTE"/>
    <n v="21500000"/>
    <n v="21500000"/>
    <n v="17125000"/>
    <n v="0"/>
    <n v="0"/>
    <n v="0"/>
    <n v="14176169.66"/>
    <n v="14176169.66"/>
    <n v="7323830.3399999999"/>
    <n v="0.65935672837209303"/>
  </r>
  <r>
    <s v="21375804"/>
    <s v="TEATRO POPULAR MELICO SALAZAR"/>
    <x v="16"/>
    <s v="001"/>
    <x v="41"/>
    <s v="TRANSPORTE DENTRO DEL PAIS"/>
    <n v="1500000"/>
    <n v="1500000"/>
    <n v="1125000"/>
    <n v="0"/>
    <n v="0"/>
    <n v="0"/>
    <n v="558159.17000000004"/>
    <n v="558159.17000000004"/>
    <n v="941840.83"/>
    <n v="0.37210611333333338"/>
  </r>
  <r>
    <s v="21375804"/>
    <s v="TEATRO POPULAR MELICO SALAZAR"/>
    <x v="16"/>
    <s v="001"/>
    <x v="42"/>
    <s v="VIATICOS DENTRO DEL PAIS"/>
    <n v="17000000"/>
    <n v="17000000"/>
    <n v="13750000"/>
    <n v="0"/>
    <n v="0"/>
    <n v="0"/>
    <n v="13014306.6"/>
    <n v="13014306.6"/>
    <n v="3985693.4"/>
    <n v="0.76554744705882349"/>
  </r>
  <r>
    <s v="21375804"/>
    <s v="TEATRO POPULAR MELICO SALAZAR"/>
    <x v="16"/>
    <s v="001"/>
    <x v="43"/>
    <s v="TRANSPORTE EN EL EXTERIOR"/>
    <n v="2000000"/>
    <n v="2000000"/>
    <n v="1500000"/>
    <n v="0"/>
    <n v="0"/>
    <n v="0"/>
    <n v="525485.15"/>
    <n v="525485.15"/>
    <n v="1474514.85"/>
    <n v="0.26274257500000003"/>
  </r>
  <r>
    <s v="21375804"/>
    <s v="TEATRO POPULAR MELICO SALAZAR"/>
    <x v="16"/>
    <s v="001"/>
    <x v="44"/>
    <s v="VIATICOS EN EL EXTERIOR"/>
    <n v="1000000"/>
    <n v="1000000"/>
    <n v="750000"/>
    <n v="0"/>
    <n v="0"/>
    <n v="0"/>
    <n v="78218.740000000005"/>
    <n v="78218.740000000005"/>
    <n v="921781.26"/>
    <n v="7.8218740000000009E-2"/>
  </r>
  <r>
    <s v="21375804"/>
    <s v="TEATRO POPULAR MELICO SALAZAR"/>
    <x v="16"/>
    <s v="001"/>
    <x v="45"/>
    <s v="SEGUROS, REASEGUROS Y OTRAS OBLIGACIONES"/>
    <n v="12400000"/>
    <n v="15400000"/>
    <n v="10706000"/>
    <n v="0"/>
    <n v="0"/>
    <n v="0"/>
    <n v="8222328.8300000001"/>
    <n v="8222328.8300000001"/>
    <n v="7177671.1699999999"/>
    <n v="0.53391745649350653"/>
  </r>
  <r>
    <s v="21375804"/>
    <s v="TEATRO POPULAR MELICO SALAZAR"/>
    <x v="16"/>
    <s v="001"/>
    <x v="46"/>
    <s v="SEGUROS"/>
    <n v="12400000"/>
    <n v="15400000"/>
    <n v="10706000"/>
    <n v="0"/>
    <n v="0"/>
    <n v="0"/>
    <n v="8222328.8300000001"/>
    <n v="8222328.8300000001"/>
    <n v="7177671.1699999999"/>
    <n v="0.53391745649350653"/>
  </r>
  <r>
    <s v="21375804"/>
    <s v="TEATRO POPULAR MELICO SALAZAR"/>
    <x v="16"/>
    <s v="001"/>
    <x v="47"/>
    <s v="CAPACITACION Y PROTOCOLO"/>
    <n v="6200000"/>
    <n v="6200000"/>
    <n v="4650000"/>
    <n v="0"/>
    <n v="0"/>
    <n v="0"/>
    <n v="2772683.06"/>
    <n v="2767409.02"/>
    <n v="3427316.94"/>
    <n v="0.44720694516129034"/>
  </r>
  <r>
    <s v="21375804"/>
    <s v="TEATRO POPULAR MELICO SALAZAR"/>
    <x v="16"/>
    <s v="001"/>
    <x v="48"/>
    <s v="ACTIVIDADES DE CAPACITACION"/>
    <n v="6200000"/>
    <n v="6200000"/>
    <n v="4650000"/>
    <n v="0"/>
    <n v="0"/>
    <n v="0"/>
    <n v="2772683.06"/>
    <n v="2767409.02"/>
    <n v="3427316.94"/>
    <n v="0.44720694516129034"/>
  </r>
  <r>
    <s v="21375804"/>
    <s v="TEATRO POPULAR MELICO SALAZAR"/>
    <x v="16"/>
    <s v="001"/>
    <x v="51"/>
    <s v="MANTENIMIENTO Y REPARACION"/>
    <n v="117083085"/>
    <n v="114513406"/>
    <n v="76268634.75"/>
    <n v="0"/>
    <n v="0"/>
    <n v="0"/>
    <n v="8048929.75"/>
    <n v="8029329.75"/>
    <n v="106464476.25"/>
    <n v="7.0288100154841257E-2"/>
  </r>
  <r>
    <s v="21375804"/>
    <s v="TEATRO POPULAR MELICO SALAZAR"/>
    <x v="16"/>
    <s v="001"/>
    <x v="52"/>
    <s v="MANTENIMIENTO DE EDIFICIOS, LOCALES Y TERRENOS"/>
    <n v="89204987"/>
    <n v="89204987"/>
    <n v="56858740.25"/>
    <n v="0"/>
    <n v="0"/>
    <n v="0"/>
    <n v="2294135.4900000002"/>
    <n v="2294135.4900000002"/>
    <n v="86910851.510000005"/>
    <n v="2.571756991568196E-2"/>
  </r>
  <r>
    <s v="21375804"/>
    <s v="TEATRO POPULAR MELICO SALAZAR"/>
    <x v="16"/>
    <s v="001"/>
    <x v="53"/>
    <s v="MANT. Y REPARACION DE MAQUINARIA Y EQUIPO DE PROD."/>
    <n v="3900000"/>
    <n v="1080321"/>
    <n v="1080321"/>
    <n v="0"/>
    <n v="0"/>
    <n v="0"/>
    <n v="0"/>
    <n v="0"/>
    <n v="1080321"/>
    <n v="0"/>
  </r>
  <r>
    <s v="21375804"/>
    <s v="TEATRO POPULAR MELICO SALAZAR"/>
    <x v="16"/>
    <s v="001"/>
    <x v="54"/>
    <s v="MANT. Y REPARACION DE EQUIPO DE TRANSPORTE"/>
    <n v="5500000"/>
    <n v="6500000"/>
    <n v="4846000"/>
    <n v="0"/>
    <n v="0"/>
    <n v="0"/>
    <n v="4743006.5"/>
    <n v="4723406.5"/>
    <n v="1756993.5"/>
    <n v="0.72969330769230767"/>
  </r>
  <r>
    <s v="21375804"/>
    <s v="TEATRO POPULAR MELICO SALAZAR"/>
    <x v="16"/>
    <s v="001"/>
    <x v="119"/>
    <s v="MANT. Y REPARACION DE EQUIPO DE COMUNICAC."/>
    <n v="1300000"/>
    <n v="1300000"/>
    <n v="975000"/>
    <n v="0"/>
    <n v="0"/>
    <n v="0"/>
    <n v="0"/>
    <n v="0"/>
    <n v="1300000"/>
    <n v="0"/>
  </r>
  <r>
    <s v="21375804"/>
    <s v="TEATRO POPULAR MELICO SALAZAR"/>
    <x v="16"/>
    <s v="001"/>
    <x v="55"/>
    <s v="MANT. Y REPARACION DE EQUIPO Y MOBILIARIO DE OFIC."/>
    <n v="4300000"/>
    <n v="2550000"/>
    <n v="2350000"/>
    <n v="0"/>
    <n v="0"/>
    <n v="0"/>
    <n v="1011787.76"/>
    <n v="1011787.76"/>
    <n v="1538212.24"/>
    <n v="0.3967795137254902"/>
  </r>
  <r>
    <s v="21375804"/>
    <s v="TEATRO POPULAR MELICO SALAZAR"/>
    <x v="16"/>
    <s v="001"/>
    <x v="56"/>
    <s v="MANT. Y REP. DE EQUIPO DE COMPUTO Y SIST. DE INF."/>
    <n v="11878098"/>
    <n v="11878098"/>
    <n v="8908573.5"/>
    <n v="0"/>
    <n v="0"/>
    <n v="0"/>
    <n v="0"/>
    <n v="0"/>
    <n v="11878098"/>
    <n v="0"/>
  </r>
  <r>
    <s v="21375804"/>
    <s v="TEATRO POPULAR MELICO SALAZAR"/>
    <x v="16"/>
    <s v="001"/>
    <x v="57"/>
    <s v="MANTENIMIENTO Y REPARACION DE OTROS EQUIPOS"/>
    <n v="1000000"/>
    <n v="2000000"/>
    <n v="1250000"/>
    <n v="0"/>
    <n v="0"/>
    <n v="0"/>
    <n v="0"/>
    <n v="0"/>
    <n v="2000000"/>
    <n v="0"/>
  </r>
  <r>
    <s v="21375804"/>
    <s v="TEATRO POPULAR MELICO SALAZAR"/>
    <x v="16"/>
    <s v="001"/>
    <x v="58"/>
    <s v="IMPUESTOS"/>
    <n v="1029470"/>
    <n v="1029470"/>
    <n v="772102.5"/>
    <n v="0"/>
    <n v="0"/>
    <n v="0"/>
    <n v="0"/>
    <n v="0"/>
    <n v="1029470"/>
    <n v="0"/>
  </r>
  <r>
    <s v="21375804"/>
    <s v="TEATRO POPULAR MELICO SALAZAR"/>
    <x v="16"/>
    <s v="001"/>
    <x v="59"/>
    <s v="OTROS IMPUESTOS"/>
    <n v="1029470"/>
    <n v="1029470"/>
    <n v="772102.5"/>
    <n v="0"/>
    <n v="0"/>
    <n v="0"/>
    <n v="0"/>
    <n v="0"/>
    <n v="1029470"/>
    <n v="0"/>
  </r>
  <r>
    <s v="21375804"/>
    <s v="TEATRO POPULAR MELICO SALAZAR"/>
    <x v="16"/>
    <s v="001"/>
    <x v="62"/>
    <s v="MATERIALES Y SUMINISTROS"/>
    <n v="49388019"/>
    <n v="49388019"/>
    <n v="34541014.25"/>
    <n v="0"/>
    <n v="0"/>
    <n v="0"/>
    <n v="9764610.9299999997"/>
    <n v="7716775.6799999997"/>
    <n v="39623408.07"/>
    <n v="0.19771214006376728"/>
  </r>
  <r>
    <s v="21375804"/>
    <s v="TEATRO POPULAR MELICO SALAZAR"/>
    <x v="16"/>
    <s v="001"/>
    <x v="63"/>
    <s v="PRODUCTOS QUIMICOS Y CONEXOS"/>
    <n v="7588019"/>
    <n v="7188019"/>
    <n v="5491014.25"/>
    <n v="0"/>
    <n v="0"/>
    <n v="0"/>
    <n v="1808415.2"/>
    <n v="1808415.2"/>
    <n v="5379603.7999999998"/>
    <n v="0.25158742624358671"/>
  </r>
  <r>
    <s v="21375804"/>
    <s v="TEATRO POPULAR MELICO SALAZAR"/>
    <x v="16"/>
    <s v="001"/>
    <x v="64"/>
    <s v="COMBUSTIBLES Y LUBRICANTES"/>
    <n v="4600000"/>
    <n v="4600000"/>
    <n v="3450000"/>
    <n v="0"/>
    <n v="0"/>
    <n v="0"/>
    <n v="1808415.2"/>
    <n v="1808415.2"/>
    <n v="2791584.8"/>
    <n v="0.39313373913043476"/>
  </r>
  <r>
    <s v="21375804"/>
    <s v="TEATRO POPULAR MELICO SALAZAR"/>
    <x v="16"/>
    <s v="001"/>
    <x v="65"/>
    <s v="TINTAS, PINTURAS Y DILUYENTES"/>
    <n v="1988019"/>
    <n v="1988019"/>
    <n v="1491014.25"/>
    <n v="0"/>
    <n v="0"/>
    <n v="0"/>
    <n v="0"/>
    <n v="0"/>
    <n v="1988019"/>
    <n v="0"/>
  </r>
  <r>
    <s v="21375804"/>
    <s v="TEATRO POPULAR MELICO SALAZAR"/>
    <x v="16"/>
    <s v="001"/>
    <x v="144"/>
    <s v="OTROS PRODUCTOS QUIMICOS Y CONEXOS"/>
    <n v="1000000"/>
    <n v="600000"/>
    <n v="550000"/>
    <n v="0"/>
    <n v="0"/>
    <n v="0"/>
    <n v="0"/>
    <n v="0"/>
    <n v="600000"/>
    <n v="0"/>
  </r>
  <r>
    <s v="21375804"/>
    <s v="TEATRO POPULAR MELICO SALAZAR"/>
    <x v="16"/>
    <s v="001"/>
    <x v="69"/>
    <s v="MATERIALES Y PROD DE USO EN LA CONSTRUC Y MANT."/>
    <n v="26000000"/>
    <n v="21900000"/>
    <n v="17200000"/>
    <n v="0"/>
    <n v="0"/>
    <n v="0"/>
    <n v="61020"/>
    <n v="61020"/>
    <n v="21838980"/>
    <n v="2.7863013698630136E-3"/>
  </r>
  <r>
    <s v="21375804"/>
    <s v="TEATRO POPULAR MELICO SALAZAR"/>
    <x v="16"/>
    <s v="001"/>
    <x v="121"/>
    <s v="MATERIALES Y PRODUCTOS METALICOS"/>
    <n v="16000000"/>
    <n v="16500000"/>
    <n v="12000000"/>
    <n v="0"/>
    <n v="0"/>
    <n v="0"/>
    <n v="0"/>
    <n v="0"/>
    <n v="16500000"/>
    <n v="0"/>
  </r>
  <r>
    <s v="21375804"/>
    <s v="TEATRO POPULAR MELICO SALAZAR"/>
    <x v="16"/>
    <s v="001"/>
    <x v="70"/>
    <s v="MAT. Y PROD. ELECTRICOS, TELEFONICOS Y DE COMPUTO"/>
    <n v="10000000"/>
    <n v="5400000"/>
    <n v="5200000"/>
    <n v="0"/>
    <n v="0"/>
    <n v="0"/>
    <n v="61020"/>
    <n v="61020"/>
    <n v="5338980"/>
    <n v="1.1299999999999999E-2"/>
  </r>
  <r>
    <s v="21375804"/>
    <s v="TEATRO POPULAR MELICO SALAZAR"/>
    <x v="16"/>
    <s v="001"/>
    <x v="71"/>
    <s v="HERRAMIENTAS, REPUESTOS Y ACCESORIOS"/>
    <n v="5000000"/>
    <n v="4000000"/>
    <n v="3250000"/>
    <n v="0"/>
    <n v="0"/>
    <n v="0"/>
    <n v="1749261.56"/>
    <n v="1749261.56"/>
    <n v="2250738.44"/>
    <n v="0.43731539000000003"/>
  </r>
  <r>
    <s v="21375804"/>
    <s v="TEATRO POPULAR MELICO SALAZAR"/>
    <x v="16"/>
    <s v="001"/>
    <x v="72"/>
    <s v="HERRAMIENTAS E INSTRUMENTOS"/>
    <n v="2000000"/>
    <n v="1000000"/>
    <n v="1000000"/>
    <n v="0"/>
    <n v="0"/>
    <n v="0"/>
    <n v="0"/>
    <n v="0"/>
    <n v="1000000"/>
    <n v="0"/>
  </r>
  <r>
    <s v="21375804"/>
    <s v="TEATRO POPULAR MELICO SALAZAR"/>
    <x v="16"/>
    <s v="001"/>
    <x v="73"/>
    <s v="REPUESTOS Y ACCESORIOS"/>
    <n v="3000000"/>
    <n v="3000000"/>
    <n v="2250000"/>
    <n v="0"/>
    <n v="0"/>
    <n v="0"/>
    <n v="1749261.56"/>
    <n v="1749261.56"/>
    <n v="1250738.44"/>
    <n v="0.5830871866666667"/>
  </r>
  <r>
    <s v="21375804"/>
    <s v="TEATRO POPULAR MELICO SALAZAR"/>
    <x v="16"/>
    <s v="001"/>
    <x v="74"/>
    <s v="UTILES, MATERIALES Y SUMINISTROS DIVERSOS"/>
    <n v="10800000"/>
    <n v="16300000"/>
    <n v="8600000"/>
    <n v="0"/>
    <n v="0"/>
    <n v="0"/>
    <n v="6145914.1699999999"/>
    <n v="4098078.92"/>
    <n v="10154085.83"/>
    <n v="0.37704994907975459"/>
  </r>
  <r>
    <s v="21375804"/>
    <s v="TEATRO POPULAR MELICO SALAZAR"/>
    <x v="16"/>
    <s v="001"/>
    <x v="75"/>
    <s v="UTILES Y MATERIALES DE OFICINA Y COMPUTO"/>
    <n v="1800000"/>
    <n v="2600000"/>
    <n v="1350000"/>
    <n v="0"/>
    <n v="0"/>
    <n v="0"/>
    <n v="0"/>
    <n v="0"/>
    <n v="2600000"/>
    <n v="0"/>
  </r>
  <r>
    <s v="21375804"/>
    <s v="TEATRO POPULAR MELICO SALAZAR"/>
    <x v="16"/>
    <s v="001"/>
    <x v="122"/>
    <s v="TEXTILES Y VESTUARIO"/>
    <n v="0"/>
    <n v="2200000"/>
    <n v="0"/>
    <n v="0"/>
    <n v="0"/>
    <n v="0"/>
    <n v="0"/>
    <n v="0"/>
    <n v="2200000"/>
    <n v="0"/>
  </r>
  <r>
    <s v="21375804"/>
    <s v="TEATRO POPULAR MELICO SALAZAR"/>
    <x v="16"/>
    <s v="001"/>
    <x v="77"/>
    <s v="UTILES Y MATERIALES DE LIMPIEZA"/>
    <n v="8000000"/>
    <n v="10500000"/>
    <n v="6500000"/>
    <n v="0"/>
    <n v="0"/>
    <n v="0"/>
    <n v="6145914.1699999999"/>
    <n v="4098078.92"/>
    <n v="4354085.83"/>
    <n v="0.58532515904761906"/>
  </r>
  <r>
    <s v="21375804"/>
    <s v="TEATRO POPULAR MELICO SALAZAR"/>
    <x v="16"/>
    <s v="001"/>
    <x v="78"/>
    <s v="UTILES Y MATERIALES DE RESGUARDO Y SEGURIDAD"/>
    <n v="1000000"/>
    <n v="1000000"/>
    <n v="750000"/>
    <n v="0"/>
    <n v="0"/>
    <n v="0"/>
    <n v="0"/>
    <n v="0"/>
    <n v="1000000"/>
    <n v="0"/>
  </r>
  <r>
    <s v="21375804"/>
    <s v="TEATRO POPULAR MELICO SALAZAR"/>
    <x v="16"/>
    <s v="001"/>
    <x v="80"/>
    <s v="TRANSFERENCIAS CORRIENTES"/>
    <n v="256605585"/>
    <n v="258242985"/>
    <n v="215604829"/>
    <n v="0"/>
    <n v="0"/>
    <n v="0"/>
    <n v="202388850.31"/>
    <n v="200193928.91"/>
    <n v="55854134.689999998"/>
    <n v="0.78371480375352698"/>
  </r>
  <r>
    <s v="21375804"/>
    <s v="TEATRO POPULAR MELICO SALAZAR"/>
    <x v="16"/>
    <s v="001"/>
    <x v="81"/>
    <s v="TRANSFERENCIAS CORRIENTES AL SECTOR PUBLICO"/>
    <n v="28027429"/>
    <n v="28164829"/>
    <n v="28164829"/>
    <n v="0"/>
    <n v="0"/>
    <n v="0"/>
    <n v="18587856.41"/>
    <n v="16392935.01"/>
    <n v="9576972.5899999999"/>
    <n v="0.65996695417536533"/>
  </r>
  <r>
    <s v="21375804"/>
    <s v="TEATRO POPULAR MELICO SALAZAR"/>
    <x v="16"/>
    <s v="001"/>
    <x v="271"/>
    <s v="CCSS CONTRIBUCION ESTATAL SEGURO PENSIONES (CONTRIBUCION ESTATAL AL SEGURO DE PENSIONES, SEGUN LEY NO. 17 DEL 22 DE OCTUBRE DE 1943, LEY"/>
    <n v="24177507"/>
    <n v="24287407"/>
    <n v="24287407"/>
    <n v="0"/>
    <n v="0"/>
    <n v="0"/>
    <n v="16034579.42"/>
    <n v="14141158.210000001"/>
    <n v="8252827.5800000001"/>
    <n v="0.66020137184673522"/>
  </r>
  <r>
    <s v="21375804"/>
    <s v="TEATRO POPULAR MELICO SALAZAR"/>
    <x v="16"/>
    <s v="001"/>
    <x v="272"/>
    <s v="CCSS CONTRIBUCION ESTATAL SEGURO SALUD (CONTRIBUCION ESTATAL AL SEGURO DE SALUD, SEGUN LEY NO. 17 DEL 22 DE OCTUBRE DE 1943, LEY"/>
    <n v="3849922"/>
    <n v="3877422"/>
    <n v="3877422"/>
    <n v="0"/>
    <n v="0"/>
    <n v="0"/>
    <n v="2553276.9900000002"/>
    <n v="2251776.7999999998"/>
    <n v="1324145.01"/>
    <n v="0.65849860809579153"/>
  </r>
  <r>
    <s v="21375804"/>
    <s v="TEATRO POPULAR MELICO SALAZAR"/>
    <x v="16"/>
    <s v="001"/>
    <x v="85"/>
    <s v="TRANSFERENCIAS CORRIENTES A PERSONAS"/>
    <n v="131000000"/>
    <n v="131000000"/>
    <n v="113070000"/>
    <n v="0"/>
    <n v="0"/>
    <n v="0"/>
    <n v="113063800"/>
    <n v="113063800"/>
    <n v="17936200"/>
    <n v="0.86308244274809165"/>
  </r>
  <r>
    <s v="21375804"/>
    <s v="TEATRO POPULAR MELICO SALAZAR"/>
    <x v="16"/>
    <s v="001"/>
    <x v="87"/>
    <s v="OTRAS TRANSFERENCIAS A PERSONAS"/>
    <n v="131000000"/>
    <n v="131000000"/>
    <n v="113070000"/>
    <n v="0"/>
    <n v="0"/>
    <n v="0"/>
    <n v="113063800"/>
    <n v="113063800"/>
    <n v="17936200"/>
    <n v="0.86308244274809165"/>
  </r>
  <r>
    <s v="21375804"/>
    <s v="TEATRO POPULAR MELICO SALAZAR"/>
    <x v="16"/>
    <s v="001"/>
    <x v="88"/>
    <s v="PRESTACIONES"/>
    <n v="20800000"/>
    <n v="22300000"/>
    <n v="16350000"/>
    <n v="0"/>
    <n v="0"/>
    <n v="0"/>
    <n v="12854563.539999999"/>
    <n v="12854563.539999999"/>
    <n v="9445436.4600000009"/>
    <n v="0.57643782690582956"/>
  </r>
  <r>
    <s v="21375804"/>
    <s v="TEATRO POPULAR MELICO SALAZAR"/>
    <x v="16"/>
    <s v="001"/>
    <x v="89"/>
    <s v="PRESTACIONES LEGALES"/>
    <n v="17800000"/>
    <n v="19300000"/>
    <n v="13350000"/>
    <n v="0"/>
    <n v="0"/>
    <n v="0"/>
    <n v="10743722.58"/>
    <n v="10743722.58"/>
    <n v="8556277.4199999999"/>
    <n v="0.55666956373056997"/>
  </r>
  <r>
    <s v="21375804"/>
    <s v="TEATRO POPULAR MELICO SALAZAR"/>
    <x v="16"/>
    <s v="001"/>
    <x v="90"/>
    <s v="OTRAS PRESTACIONES"/>
    <n v="3000000"/>
    <n v="3000000"/>
    <n v="3000000"/>
    <n v="0"/>
    <n v="0"/>
    <n v="0"/>
    <n v="2110840.96"/>
    <n v="2110840.96"/>
    <n v="889159.04"/>
    <n v="0.70361365333333337"/>
  </r>
  <r>
    <s v="21375804"/>
    <s v="TEATRO POPULAR MELICO SALAZAR"/>
    <x v="16"/>
    <s v="001"/>
    <x v="95"/>
    <s v="OTRAS TRANSFERENCIAS CORRIENTES AL SECTOR PRIVADO"/>
    <n v="5000000"/>
    <n v="5000000"/>
    <n v="3750000"/>
    <n v="0"/>
    <n v="0"/>
    <n v="0"/>
    <n v="3612630.36"/>
    <n v="3612630.36"/>
    <n v="1387369.64"/>
    <n v="0.72252607199999996"/>
  </r>
  <r>
    <s v="21375804"/>
    <s v="TEATRO POPULAR MELICO SALAZAR"/>
    <x v="16"/>
    <s v="001"/>
    <x v="96"/>
    <s v="INDEMNIZACIONES"/>
    <n v="5000000"/>
    <n v="5000000"/>
    <n v="3750000"/>
    <n v="0"/>
    <n v="0"/>
    <n v="0"/>
    <n v="3612630.36"/>
    <n v="3612630.36"/>
    <n v="1387369.64"/>
    <n v="0.72252607199999996"/>
  </r>
  <r>
    <s v="21375804"/>
    <s v="TEATRO POPULAR MELICO SALAZAR"/>
    <x v="16"/>
    <s v="001"/>
    <x v="97"/>
    <s v="TRANSFERENCIAS CORRIENTES AL SECTOR EXTERNO"/>
    <n v="71778156"/>
    <n v="71778156"/>
    <n v="54270000"/>
    <n v="0"/>
    <n v="0"/>
    <n v="0"/>
    <n v="54270000"/>
    <n v="54270000"/>
    <n v="17508156"/>
    <n v="0.7560796072833077"/>
  </r>
  <r>
    <s v="21375804"/>
    <s v="TEATRO POPULAR MELICO SALAZAR"/>
    <x v="16"/>
    <s v="001"/>
    <x v="273"/>
    <s v="ORGANIZACION DE ESTADOS IBEROAMERICANOS (CUOTA ANUAL DE MEMBRESIA, SEGUN LA DECLARACION DE XVI CUMBRE EN MONTEVIDEO - URUGUAY DE JEFES DE"/>
    <n v="71778156"/>
    <n v="71778156"/>
    <n v="54270000"/>
    <n v="0"/>
    <n v="0"/>
    <n v="0"/>
    <n v="54270000"/>
    <n v="54270000"/>
    <n v="17508156"/>
    <n v="0.7560796072833077"/>
  </r>
  <r>
    <s v="21375804"/>
    <s v="TEATRO POPULAR MELICO SALAZAR"/>
    <x v="16"/>
    <s v="280"/>
    <x v="100"/>
    <s v="BIENES DURADEROS"/>
    <n v="43049191"/>
    <n v="73249191"/>
    <n v="73249191"/>
    <n v="0"/>
    <n v="0"/>
    <n v="0"/>
    <n v="11057737.720000001"/>
    <n v="10993926.550000001"/>
    <n v="62191453.280000001"/>
    <n v="0.15096054398744146"/>
  </r>
  <r>
    <s v="21375804"/>
    <s v="TEATRO POPULAR MELICO SALAZAR"/>
    <x v="16"/>
    <s v="280"/>
    <x v="101"/>
    <s v="MAQUINARIA, EQUIPO Y MOBILIARIO"/>
    <n v="18200000"/>
    <n v="50154620"/>
    <n v="50154620"/>
    <n v="0"/>
    <n v="0"/>
    <n v="0"/>
    <n v="2268475"/>
    <n v="2268475"/>
    <n v="47886145"/>
    <n v="4.5229631886354635E-2"/>
  </r>
  <r>
    <s v="21375804"/>
    <s v="TEATRO POPULAR MELICO SALAZAR"/>
    <x v="16"/>
    <s v="280"/>
    <x v="103"/>
    <s v="EQUIPO DE COMUNICACION"/>
    <n v="0"/>
    <n v="24500000"/>
    <n v="24500000"/>
    <n v="0"/>
    <n v="0"/>
    <n v="0"/>
    <n v="0"/>
    <n v="0"/>
    <n v="24500000"/>
    <n v="0"/>
  </r>
  <r>
    <s v="21375804"/>
    <s v="TEATRO POPULAR MELICO SALAZAR"/>
    <x v="16"/>
    <s v="280"/>
    <x v="105"/>
    <s v="EQUIPO Y PROGRAMAS DE COMPUTO"/>
    <n v="12200000"/>
    <n v="12200000"/>
    <n v="12200000"/>
    <n v="0"/>
    <n v="0"/>
    <n v="0"/>
    <n v="0"/>
    <n v="0"/>
    <n v="12200000"/>
    <n v="0"/>
  </r>
  <r>
    <s v="21375804"/>
    <s v="TEATRO POPULAR MELICO SALAZAR"/>
    <x v="16"/>
    <s v="280"/>
    <x v="106"/>
    <s v="MAQUINARIA, EQUIPO Y MOBILIARIO DIVERSO"/>
    <n v="6000000"/>
    <n v="13454620"/>
    <n v="13454620"/>
    <n v="0"/>
    <n v="0"/>
    <n v="0"/>
    <n v="2268475"/>
    <n v="2268475"/>
    <n v="11186145"/>
    <n v="0.16860193747575183"/>
  </r>
  <r>
    <s v="21375804"/>
    <s v="TEATRO POPULAR MELICO SALAZAR"/>
    <x v="16"/>
    <s v="280"/>
    <x v="107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09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10"/>
    <s v="BIENES DURADEROS DIVERSOS"/>
    <n v="20149191"/>
    <n v="18394571"/>
    <n v="18394571"/>
    <n v="0"/>
    <n v="0"/>
    <n v="0"/>
    <n v="8789262.7200000007"/>
    <n v="8725451.5500000007"/>
    <n v="9605308.2799999993"/>
    <n v="0.4778183041072282"/>
  </r>
  <r>
    <s v="21375804"/>
    <s v="TEATRO POPULAR MELICO SALAZAR"/>
    <x v="16"/>
    <s v="280"/>
    <x v="111"/>
    <s v="BIENES INTANGIBLES"/>
    <n v="20149191"/>
    <n v="18394571"/>
    <n v="18394571"/>
    <n v="0"/>
    <n v="0"/>
    <n v="0"/>
    <n v="8789262.7200000007"/>
    <n v="8725451.5500000007"/>
    <n v="9605308.2799999993"/>
    <n v="0.4778183041072282"/>
  </r>
  <r>
    <s v="21375805"/>
    <s v="CENTRO COSTAR. DE CINE Y AUDIOVISUAL"/>
    <x v="17"/>
    <s v="001"/>
    <x v="0"/>
    <s v=""/>
    <n v="1264484122"/>
    <n v="1230595553.8"/>
    <n v="1046908673.48"/>
    <n v="0"/>
    <n v="0"/>
    <n v="0"/>
    <n v="887496260.22000003"/>
    <n v="883035546.96000004"/>
    <n v="343099293.57999998"/>
    <n v="0.72119248072973174"/>
  </r>
  <r>
    <s v="21375805"/>
    <s v="CENTRO COSTAR. DE CINE Y AUDIOVISUAL"/>
    <x v="17"/>
    <s v="001"/>
    <x v="1"/>
    <s v="REMUNERACIONES"/>
    <n v="235016835"/>
    <n v="243436034"/>
    <n v="242840074"/>
    <n v="0"/>
    <n v="0"/>
    <n v="0"/>
    <n v="170627304.25999999"/>
    <n v="166215029.03"/>
    <n v="72808729.739999995"/>
    <n v="0.70091227439237691"/>
  </r>
  <r>
    <s v="21375805"/>
    <s v="CENTRO COSTAR. DE CINE Y AUDIOVISUAL"/>
    <x v="17"/>
    <s v="001"/>
    <x v="2"/>
    <s v="REMUNERACIONES BASICAS"/>
    <n v="122053000"/>
    <n v="122539544"/>
    <n v="122539544"/>
    <n v="0"/>
    <n v="0"/>
    <n v="0"/>
    <n v="91628703.599999994"/>
    <n v="91628703.599999994"/>
    <n v="30910840.399999999"/>
    <n v="0.74774803797213407"/>
  </r>
  <r>
    <s v="21375805"/>
    <s v="CENTRO COSTAR. DE CINE Y AUDIOVISUAL"/>
    <x v="17"/>
    <s v="001"/>
    <x v="3"/>
    <s v="SUELDOS PARA CARGOS FIJOS"/>
    <n v="122053000"/>
    <n v="122539544"/>
    <n v="122539544"/>
    <n v="0"/>
    <n v="0"/>
    <n v="0"/>
    <n v="91628703.599999994"/>
    <n v="91628703.599999994"/>
    <n v="30910840.399999999"/>
    <n v="0.74774803797213407"/>
  </r>
  <r>
    <s v="21375805"/>
    <s v="CENTRO COSTAR. DE CINE Y AUDIOVISUAL"/>
    <x v="17"/>
    <s v="001"/>
    <x v="5"/>
    <s v="REMUNERACIONES EVENTUALES"/>
    <n v="3100000"/>
    <n v="3100000"/>
    <n v="3100000"/>
    <n v="0"/>
    <n v="0"/>
    <n v="0"/>
    <n v="2924339.17"/>
    <n v="2924339.17"/>
    <n v="175660.83"/>
    <n v="0.94333521612903226"/>
  </r>
  <r>
    <s v="21375805"/>
    <s v="CENTRO COSTAR. DE CINE Y AUDIOVISUAL"/>
    <x v="17"/>
    <s v="001"/>
    <x v="6"/>
    <s v="TIEMPO EXTRAORDINARIO"/>
    <n v="3100000"/>
    <n v="3100000"/>
    <n v="3100000"/>
    <n v="0"/>
    <n v="0"/>
    <n v="0"/>
    <n v="2924339.17"/>
    <n v="2924339.17"/>
    <n v="175660.83"/>
    <n v="0.94333521612903226"/>
  </r>
  <r>
    <s v="21375805"/>
    <s v="CENTRO COSTAR. DE CINE Y AUDIOVISUAL"/>
    <x v="17"/>
    <s v="001"/>
    <x v="7"/>
    <s v="INCENTIVOS SALARIALES"/>
    <n v="70115372"/>
    <n v="75708740"/>
    <n v="75512780"/>
    <n v="0"/>
    <n v="0"/>
    <n v="0"/>
    <n v="46269644.119999997"/>
    <n v="44717930.890000001"/>
    <n v="29439095.879999999"/>
    <n v="0.61115327133961017"/>
  </r>
  <r>
    <s v="21375805"/>
    <s v="CENTRO COSTAR. DE CINE Y AUDIOVISUAL"/>
    <x v="17"/>
    <s v="001"/>
    <x v="8"/>
    <s v="RETRIBUCION POR AÑOS SERVIDOS"/>
    <n v="17800000"/>
    <n v="18150000"/>
    <n v="18150000"/>
    <n v="0"/>
    <n v="0"/>
    <n v="0"/>
    <n v="13537782.48"/>
    <n v="13009357.49"/>
    <n v="4612217.5199999996"/>
    <n v="0.74588333223140502"/>
  </r>
  <r>
    <s v="21375805"/>
    <s v="CENTRO COSTAR. DE CINE Y AUDIOVISUAL"/>
    <x v="17"/>
    <s v="001"/>
    <x v="9"/>
    <s v="RESTRICCION AL EJERCICIO LIBERAL DE LA PROFESION"/>
    <n v="21135780"/>
    <n v="25535780"/>
    <n v="25535780"/>
    <n v="0"/>
    <n v="0"/>
    <n v="0"/>
    <n v="18223710.25"/>
    <n v="17343052.75"/>
    <n v="7312069.75"/>
    <n v="0.71365394947794825"/>
  </r>
  <r>
    <s v="21375805"/>
    <s v="CENTRO COSTAR. DE CINE Y AUDIOVISUAL"/>
    <x v="17"/>
    <s v="001"/>
    <x v="10"/>
    <s v="DECIMOTERCER MES"/>
    <n v="15052495"/>
    <n v="16040613"/>
    <n v="16040613"/>
    <n v="0"/>
    <n v="0"/>
    <n v="0"/>
    <n v="0"/>
    <n v="0"/>
    <n v="16040613"/>
    <n v="0"/>
  </r>
  <r>
    <s v="21375805"/>
    <s v="CENTRO COSTAR. DE CINE Y AUDIOVISUAL"/>
    <x v="17"/>
    <s v="001"/>
    <x v="11"/>
    <s v="SALARIO ESCOLAR"/>
    <n v="12727097"/>
    <n v="11582347"/>
    <n v="11582347"/>
    <n v="0"/>
    <n v="0"/>
    <n v="0"/>
    <n v="11582346.07"/>
    <n v="11582346.07"/>
    <n v="0.93"/>
    <n v="0.99999991970539304"/>
  </r>
  <r>
    <s v="21375805"/>
    <s v="CENTRO COSTAR. DE CINE Y AUDIOVISUAL"/>
    <x v="17"/>
    <s v="001"/>
    <x v="12"/>
    <s v="OTROS INCENTIVOS SALARIALES"/>
    <n v="3400000"/>
    <n v="4400000"/>
    <n v="4204040"/>
    <n v="0"/>
    <n v="0"/>
    <n v="0"/>
    <n v="2925805.32"/>
    <n v="2783174.58"/>
    <n v="1474194.68"/>
    <n v="0.66495575454545452"/>
  </r>
  <r>
    <s v="21375805"/>
    <s v="CENTRO COSTAR. DE CINE Y AUDIOVISUAL"/>
    <x v="17"/>
    <s v="001"/>
    <x v="13"/>
    <s v="CONTRIB. PATRONALES AL DES. Y LA SEGURIDAD SOCIAL"/>
    <n v="17571048"/>
    <n v="18727609"/>
    <n v="18727609"/>
    <n v="0"/>
    <n v="0"/>
    <n v="0"/>
    <n v="13730213.57"/>
    <n v="12312293.609999999"/>
    <n v="4997395.43"/>
    <n v="0.73315357929568048"/>
  </r>
  <r>
    <s v="21375805"/>
    <s v="CENTRO COSTAR. DE CINE Y AUDIOVISUAL"/>
    <x v="17"/>
    <s v="001"/>
    <x v="274"/>
    <s v="CCSS CONTRIBUCION PATRONAL SEGURO SALUD (CONTRIBUCION PATRONAL SEGURO DE SALUD, SEGUN LEY NO. 17 DEL 22 DE OCTUBRE DE 1943, LEY"/>
    <n v="16669969"/>
    <n v="17767219"/>
    <n v="17767219"/>
    <n v="0"/>
    <n v="0"/>
    <n v="0"/>
    <n v="13026099.48"/>
    <n v="11680893.949999999"/>
    <n v="4741119.5199999996"/>
    <n v="0.73315353854759147"/>
  </r>
  <r>
    <s v="21375805"/>
    <s v="CENTRO COSTAR. DE CINE Y AUDIOVISUAL"/>
    <x v="17"/>
    <s v="001"/>
    <x v="275"/>
    <s v="BANCO POPULAR Y DE DESARROLLO COMUNAL. (BPDC) (SEGUN LEY NO. 4351 DEL 11 DE JULIO DE 1969, LEY ORGANICA DEL B.P.D.C.)."/>
    <n v="901079"/>
    <n v="960390"/>
    <n v="960390"/>
    <n v="0"/>
    <n v="0"/>
    <n v="0"/>
    <n v="704114.09"/>
    <n v="631399.66"/>
    <n v="256275.91"/>
    <n v="0.73315433313549705"/>
  </r>
  <r>
    <s v="21375805"/>
    <s v="CENTRO COSTAR. DE CINE Y AUDIOVISUAL"/>
    <x v="17"/>
    <s v="001"/>
    <x v="16"/>
    <s v="CONTRIB PATRONALES A FOND PENS Y OTROS FOND CAPIT."/>
    <n v="22177415"/>
    <n v="23360141"/>
    <n v="22960141"/>
    <n v="0"/>
    <n v="0"/>
    <n v="0"/>
    <n v="16074403.800000001"/>
    <n v="14631761.76"/>
    <n v="7285737.2000000002"/>
    <n v="0.68811244760894208"/>
  </r>
  <r>
    <s v="21375805"/>
    <s v="CENTRO COSTAR. DE CINE Y AUDIOVISUAL"/>
    <x v="17"/>
    <s v="001"/>
    <x v="276"/>
    <s v="CCSS CONTRIBUCION PATRONAL SEGURO PENSIONES (CONTRIBUCION PATRONAL SEGURO DE PENSIONES, SEGUN LEY NO. 17 DEL 22 DE OCTUBRE DE 1943, LEY"/>
    <n v="9767701"/>
    <n v="10410630"/>
    <n v="10410630"/>
    <n v="0"/>
    <n v="0"/>
    <n v="0"/>
    <n v="7632590.0499999998"/>
    <n v="6844372.3200000003"/>
    <n v="2778039.95"/>
    <n v="0.73315352192902827"/>
  </r>
  <r>
    <s v="21375805"/>
    <s v="CENTRO COSTAR. DE CINE Y AUDIOVISUAL"/>
    <x v="17"/>
    <s v="001"/>
    <x v="277"/>
    <s v="CCSS APORTE PATRONAL REGIMEN PENSIONES (APORTE PATRONAL AL REGIMEN DE PENSIONES, SEGUN LEY DE PROTECCION AL TRABAJADOR NO. 7983 DEL 16"/>
    <n v="5406476"/>
    <n v="5762341"/>
    <n v="5762341"/>
    <n v="0"/>
    <n v="0"/>
    <n v="0"/>
    <n v="4224682.24"/>
    <n v="3788399.37"/>
    <n v="1537658.76"/>
    <n v="0.73315380676013453"/>
  </r>
  <r>
    <s v="21375805"/>
    <s v="CENTRO COSTAR. DE CINE Y AUDIOVISUAL"/>
    <x v="17"/>
    <s v="001"/>
    <x v="278"/>
    <s v="CCSS APORTE PATRONAL FONDO CAPITALIZACION LABORAL (APORTE PATRONAL AL FONDO DE CAPITALIZACION LABORAL, SEGUN LEY DE PROTECCION AL TRABAJADOR"/>
    <n v="2703238"/>
    <n v="2887170"/>
    <n v="2887170"/>
    <n v="0"/>
    <n v="0"/>
    <n v="0"/>
    <n v="2111609.3199999998"/>
    <n v="1893467.88"/>
    <n v="775560.68"/>
    <n v="0.73137685692217635"/>
  </r>
  <r>
    <s v="21375805"/>
    <s v="CENTRO COSTAR. DE CINE Y AUDIOVISUAL"/>
    <x v="17"/>
    <s v="001"/>
    <x v="279"/>
    <s v="ASOCIACION DE EMPLEADOS DEL MINISTERIO DE CULTURA Y JUVENTUD (ASEMICULTURA). (APORTE PATRONAL A LA ASOCIACION DE EMPLEADOS DEL MINISTERIO DE CULTURA"/>
    <n v="4300000"/>
    <n v="4300000"/>
    <n v="3900000"/>
    <n v="0"/>
    <n v="0"/>
    <n v="0"/>
    <n v="2105522.19"/>
    <n v="2105522.19"/>
    <n v="2194477.81"/>
    <n v="0.48965632325581393"/>
  </r>
  <r>
    <s v="21375805"/>
    <s v="CENTRO COSTAR. DE CINE Y AUDIOVISUAL"/>
    <x v="17"/>
    <s v="001"/>
    <x v="21"/>
    <s v="SERVICIOS"/>
    <n v="439763101"/>
    <n v="436855957"/>
    <n v="365319503.33999997"/>
    <n v="0"/>
    <n v="0"/>
    <n v="0"/>
    <n v="358524645.88999999"/>
    <n v="358524645.88999999"/>
    <n v="78331311.109999999"/>
    <n v="0.82069304571712631"/>
  </r>
  <r>
    <s v="21375805"/>
    <s v="CENTRO COSTAR. DE CINE Y AUDIOVISUAL"/>
    <x v="17"/>
    <s v="001"/>
    <x v="22"/>
    <s v="ALQUILERE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159"/>
    <s v="ALQUILER DE EDIFICIOS, LOCALES Y TERRENO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24"/>
    <s v="SERVICIOS BASICOS"/>
    <n v="22959662"/>
    <n v="25119662"/>
    <n v="18224231.5"/>
    <n v="0"/>
    <n v="0"/>
    <n v="0"/>
    <n v="17327375.989999998"/>
    <n v="17327375.989999998"/>
    <n v="7792286.0099999998"/>
    <n v="0.68979335749024007"/>
  </r>
  <r>
    <s v="21375805"/>
    <s v="CENTRO COSTAR. DE CINE Y AUDIOVISUAL"/>
    <x v="17"/>
    <s v="001"/>
    <x v="25"/>
    <s v="SERVICIO DE AGUA Y ALCANTARILLADO"/>
    <n v="758000"/>
    <n v="758000"/>
    <n v="568500"/>
    <n v="0"/>
    <n v="0"/>
    <n v="0"/>
    <n v="605021"/>
    <n v="605021"/>
    <n v="152979"/>
    <n v="0.79818073878627971"/>
  </r>
  <r>
    <s v="21375805"/>
    <s v="CENTRO COSTAR. DE CINE Y AUDIOVISUAL"/>
    <x v="17"/>
    <s v="001"/>
    <x v="26"/>
    <s v="SERVICIO DE ENERGIA ELECTRICA"/>
    <n v="8201662"/>
    <n v="8201662"/>
    <n v="6151246.5"/>
    <n v="0"/>
    <n v="0"/>
    <n v="0"/>
    <n v="5901960"/>
    <n v="5901960"/>
    <n v="2299702"/>
    <n v="0.71960536779008932"/>
  </r>
  <r>
    <s v="21375805"/>
    <s v="CENTRO COSTAR. DE CINE Y AUDIOVISUAL"/>
    <x v="17"/>
    <s v="001"/>
    <x v="27"/>
    <s v="SERVICIO DE TELECOMUNICACIONES"/>
    <n v="7800000"/>
    <n v="9000000"/>
    <n v="6450000"/>
    <n v="0"/>
    <n v="0"/>
    <n v="0"/>
    <n v="5443378.3700000001"/>
    <n v="5443378.3700000001"/>
    <n v="3556621.63"/>
    <n v="0.60481981888888892"/>
  </r>
  <r>
    <s v="21375805"/>
    <s v="CENTRO COSTAR. DE CINE Y AUDIOVISUAL"/>
    <x v="17"/>
    <s v="001"/>
    <x v="28"/>
    <s v="OTROS SERVICIOS BASICOS"/>
    <n v="6200000"/>
    <n v="7160000"/>
    <n v="5054485"/>
    <n v="0"/>
    <n v="0"/>
    <n v="0"/>
    <n v="5377016.6200000001"/>
    <n v="5377016.6200000001"/>
    <n v="1782983.38"/>
    <n v="0.75097997486033519"/>
  </r>
  <r>
    <s v="21375805"/>
    <s v="CENTRO COSTAR. DE CINE Y AUDIOVISUAL"/>
    <x v="17"/>
    <s v="001"/>
    <x v="29"/>
    <s v="SERVICIOS COMERCIALES Y FINANCIEROS"/>
    <n v="33102028"/>
    <n v="31210944"/>
    <n v="29310001.649999999"/>
    <n v="0"/>
    <n v="0"/>
    <n v="0"/>
    <n v="23427396.52"/>
    <n v="23427396.52"/>
    <n v="7783547.4800000004"/>
    <n v="0.75061480101338807"/>
  </r>
  <r>
    <s v="21375805"/>
    <s v="CENTRO COSTAR. DE CINE Y AUDIOVISUAL"/>
    <x v="17"/>
    <s v="001"/>
    <x v="30"/>
    <s v="INFORMACION"/>
    <n v="100000"/>
    <n v="760000"/>
    <n v="160000"/>
    <n v="0"/>
    <n v="0"/>
    <n v="0"/>
    <n v="158132.20000000001"/>
    <n v="158132.20000000001"/>
    <n v="601867.80000000005"/>
    <n v="0.20806868421052632"/>
  </r>
  <r>
    <s v="21375805"/>
    <s v="CENTRO COSTAR. DE CINE Y AUDIOVISUAL"/>
    <x v="17"/>
    <s v="001"/>
    <x v="31"/>
    <s v="PUBLICIDAD Y PROPAGANDA"/>
    <n v="27000000"/>
    <n v="24648916"/>
    <n v="24260980.649999999"/>
    <n v="0"/>
    <n v="0"/>
    <n v="0"/>
    <n v="22934208.800000001"/>
    <n v="22934208.800000001"/>
    <n v="1714707.2"/>
    <n v="0.93043478260869572"/>
  </r>
  <r>
    <s v="21375805"/>
    <s v="CENTRO COSTAR. DE CINE Y AUDIOVISUAL"/>
    <x v="17"/>
    <s v="001"/>
    <x v="32"/>
    <s v="IMPRESION, ENCUADERNACION Y OTROS"/>
    <n v="150000"/>
    <n v="50000"/>
    <n v="50000"/>
    <n v="0"/>
    <n v="0"/>
    <n v="0"/>
    <n v="0"/>
    <n v="0"/>
    <n v="50000"/>
    <n v="0"/>
  </r>
  <r>
    <s v="21375805"/>
    <s v="CENTRO COSTAR. DE CINE Y AUDIOVISUAL"/>
    <x v="17"/>
    <s v="001"/>
    <x v="33"/>
    <s v="COMIS. Y GASTOS POR SERV. FINANCIEROS Y COMERCIAL."/>
    <n v="2000000"/>
    <n v="2000000"/>
    <n v="2000000"/>
    <n v="0"/>
    <n v="0"/>
    <n v="0"/>
    <n v="258920.64"/>
    <n v="258920.64"/>
    <n v="1741079.36"/>
    <n v="0.12946032000000002"/>
  </r>
  <r>
    <s v="21375805"/>
    <s v="CENTRO COSTAR. DE CINE Y AUDIOVISUAL"/>
    <x v="17"/>
    <s v="001"/>
    <x v="34"/>
    <s v="SERVICIOS DE TECNOLOGIAS DE INFORMACION"/>
    <n v="3852028"/>
    <n v="3752028"/>
    <n v="2839021"/>
    <n v="0"/>
    <n v="0"/>
    <n v="0"/>
    <n v="76134.880000000005"/>
    <n v="76134.880000000005"/>
    <n v="3675893.12"/>
    <n v="2.0291660936432244E-2"/>
  </r>
  <r>
    <s v="21375805"/>
    <s v="CENTRO COSTAR. DE CINE Y AUDIOVISUAL"/>
    <x v="17"/>
    <s v="001"/>
    <x v="35"/>
    <s v="SERVICIOS DE GESTION Y APOYO"/>
    <n v="317094525"/>
    <n v="312287381"/>
    <n v="258749975"/>
    <n v="0"/>
    <n v="0"/>
    <n v="0"/>
    <n v="260437887.53999999"/>
    <n v="260437887.53999999"/>
    <n v="51849493.460000001"/>
    <n v="0.83396865638960926"/>
  </r>
  <r>
    <s v="21375805"/>
    <s v="CENTRO COSTAR. DE CINE Y AUDIOVISUAL"/>
    <x v="17"/>
    <s v="001"/>
    <x v="38"/>
    <s v="SERVICIOS GENERALES"/>
    <n v="133648525"/>
    <n v="133648525"/>
    <n v="100040359.67"/>
    <n v="0"/>
    <n v="0"/>
    <n v="0"/>
    <n v="94312581.120000005"/>
    <n v="94312581.120000005"/>
    <n v="39335943.880000003"/>
    <n v="0.70567618400577192"/>
  </r>
  <r>
    <s v="21375805"/>
    <s v="CENTRO COSTAR. DE CINE Y AUDIOVISUAL"/>
    <x v="17"/>
    <s v="001"/>
    <x v="39"/>
    <s v="OTROS SERVICIOS DE GESTION Y APOYO"/>
    <n v="183446000"/>
    <n v="178638856"/>
    <n v="158709615.33000001"/>
    <n v="0"/>
    <n v="0"/>
    <n v="0"/>
    <n v="166125306.41999999"/>
    <n v="166125306.41999999"/>
    <n v="12513549.58"/>
    <n v="0.92995057256748215"/>
  </r>
  <r>
    <s v="21375805"/>
    <s v="CENTRO COSTAR. DE CINE Y AUDIOVISUAL"/>
    <x v="17"/>
    <s v="001"/>
    <x v="40"/>
    <s v="GASTOS DE VIAJE Y DE TRANSPORTE"/>
    <n v="3900000"/>
    <n v="4255000"/>
    <n v="3699644.01"/>
    <n v="0"/>
    <n v="0"/>
    <n v="0"/>
    <n v="3300333.88"/>
    <n v="3300333.88"/>
    <n v="954666.12"/>
    <n v="0.77563663454759102"/>
  </r>
  <r>
    <s v="21375805"/>
    <s v="CENTRO COSTAR. DE CINE Y AUDIOVISUAL"/>
    <x v="17"/>
    <s v="001"/>
    <x v="41"/>
    <s v="TRANSPORTE DENTRO DEL PAIS"/>
    <n v="100000"/>
    <n v="100000"/>
    <n v="86566.67"/>
    <n v="0"/>
    <n v="0"/>
    <n v="0"/>
    <n v="65670"/>
    <n v="65670"/>
    <n v="34330"/>
    <n v="0.65669999999999995"/>
  </r>
  <r>
    <s v="21375805"/>
    <s v="CENTRO COSTAR. DE CINE Y AUDIOVISUAL"/>
    <x v="17"/>
    <s v="001"/>
    <x v="42"/>
    <s v="VIATICOS DENTRO DEL PAIS"/>
    <n v="1400000"/>
    <n v="1755000"/>
    <n v="1500000"/>
    <n v="0"/>
    <n v="0"/>
    <n v="0"/>
    <n v="1695958"/>
    <n v="1695958"/>
    <n v="59042"/>
    <n v="0.96635783475783477"/>
  </r>
  <r>
    <s v="21375805"/>
    <s v="CENTRO COSTAR. DE CINE Y AUDIOVISUAL"/>
    <x v="17"/>
    <s v="001"/>
    <x v="43"/>
    <s v="TRANSPORTE EN EL EXTERIOR"/>
    <n v="2000000"/>
    <n v="2000000"/>
    <n v="1743515.67"/>
    <n v="0"/>
    <n v="0"/>
    <n v="0"/>
    <n v="1230021.3600000001"/>
    <n v="1230021.3600000001"/>
    <n v="769978.64"/>
    <n v="0.61501068000000003"/>
  </r>
  <r>
    <s v="21375805"/>
    <s v="CENTRO COSTAR. DE CINE Y AUDIOVISUAL"/>
    <x v="17"/>
    <s v="001"/>
    <x v="44"/>
    <s v="VIATICOS EN EL EXTERIOR"/>
    <n v="400000"/>
    <n v="400000"/>
    <n v="369561.67"/>
    <n v="0"/>
    <n v="0"/>
    <n v="0"/>
    <n v="308684.52"/>
    <n v="308684.52"/>
    <n v="91315.48"/>
    <n v="0.7717113000000001"/>
  </r>
  <r>
    <s v="21375805"/>
    <s v="CENTRO COSTAR. DE CINE Y AUDIOVISUAL"/>
    <x v="17"/>
    <s v="001"/>
    <x v="45"/>
    <s v="SEGUROS, REASEGUROS Y OTRAS OBLIGACIONE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6"/>
    <s v="SEGURO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7"/>
    <s v="CAPACITACION Y PROTOCOLO"/>
    <n v="100000"/>
    <n v="100000"/>
    <n v="75000"/>
    <n v="0"/>
    <n v="0"/>
    <n v="0"/>
    <n v="37910"/>
    <n v="37910"/>
    <n v="62090"/>
    <n v="0.37909999999999999"/>
  </r>
  <r>
    <s v="21375805"/>
    <s v="CENTRO COSTAR. DE CINE Y AUDIOVISUAL"/>
    <x v="17"/>
    <s v="001"/>
    <x v="49"/>
    <s v="ACTIVIDADES PROTOCOLARIAS Y SOCIALES"/>
    <n v="100000"/>
    <n v="100000"/>
    <n v="75000"/>
    <n v="0"/>
    <n v="0"/>
    <n v="0"/>
    <n v="37910"/>
    <n v="37910"/>
    <n v="62090"/>
    <n v="0.37909999999999999"/>
  </r>
  <r>
    <s v="21375805"/>
    <s v="CENTRO COSTAR. DE CINE Y AUDIOVISUAL"/>
    <x v="17"/>
    <s v="001"/>
    <x v="51"/>
    <s v="MANTENIMIENTO Y REPARACION"/>
    <n v="9926886"/>
    <n v="9926886"/>
    <n v="7707317.8399999999"/>
    <n v="0"/>
    <n v="0"/>
    <n v="0"/>
    <n v="5191556.8600000003"/>
    <n v="5191556.8600000003"/>
    <n v="4735329.1399999997"/>
    <n v="0.5229793975673741"/>
  </r>
  <r>
    <s v="21375805"/>
    <s v="CENTRO COSTAR. DE CINE Y AUDIOVISUAL"/>
    <x v="17"/>
    <s v="001"/>
    <x v="52"/>
    <s v="MANTENIMIENTO DE EDIFICIOS, LOCALES Y TERRENOS"/>
    <n v="2626886"/>
    <n v="2626886"/>
    <n v="2166867.84"/>
    <n v="0"/>
    <n v="0"/>
    <n v="0"/>
    <n v="2105630.7000000002"/>
    <n v="2105630.7000000002"/>
    <n v="521255.3"/>
    <n v="0.80156912024351268"/>
  </r>
  <r>
    <s v="21375805"/>
    <s v="CENTRO COSTAR. DE CINE Y AUDIOVISUAL"/>
    <x v="17"/>
    <s v="001"/>
    <x v="54"/>
    <s v="MANT. Y REPARACION DE EQUIPO DE TRANSPORTE"/>
    <n v="300000"/>
    <n v="300000"/>
    <n v="225000"/>
    <n v="0"/>
    <n v="0"/>
    <n v="0"/>
    <n v="80189.990000000005"/>
    <n v="80189.990000000005"/>
    <n v="219810.01"/>
    <n v="0.26729996666666667"/>
  </r>
  <r>
    <s v="21375805"/>
    <s v="CENTRO COSTAR. DE CINE Y AUDIOVISUAL"/>
    <x v="17"/>
    <s v="001"/>
    <x v="119"/>
    <s v="MANT. Y REPARACION DE EQUIPO DE COMUNICAC."/>
    <n v="6000000"/>
    <n v="6000000"/>
    <n v="4500000"/>
    <n v="0"/>
    <n v="0"/>
    <n v="0"/>
    <n v="2367286.17"/>
    <n v="2367286.17"/>
    <n v="3632713.83"/>
    <n v="0.39454769499999998"/>
  </r>
  <r>
    <s v="21375805"/>
    <s v="CENTRO COSTAR. DE CINE Y AUDIOVISUAL"/>
    <x v="17"/>
    <s v="001"/>
    <x v="55"/>
    <s v="MANT. Y REPARACION DE EQUIPO Y MOBILIARIO DE OFIC."/>
    <n v="1000000"/>
    <n v="1000000"/>
    <n v="815450"/>
    <n v="0"/>
    <n v="0"/>
    <n v="0"/>
    <n v="638450"/>
    <n v="638450"/>
    <n v="361550"/>
    <n v="0.63844999999999996"/>
  </r>
  <r>
    <s v="21375805"/>
    <s v="CENTRO COSTAR. DE CINE Y AUDIOVISUAL"/>
    <x v="17"/>
    <s v="001"/>
    <x v="58"/>
    <s v="IMPUESTOS"/>
    <n v="80000"/>
    <n v="80000"/>
    <n v="60000"/>
    <n v="0"/>
    <n v="0"/>
    <n v="0"/>
    <n v="0"/>
    <n v="0"/>
    <n v="80000"/>
    <n v="0"/>
  </r>
  <r>
    <s v="21375805"/>
    <s v="CENTRO COSTAR. DE CINE Y AUDIOVISUAL"/>
    <x v="17"/>
    <s v="001"/>
    <x v="59"/>
    <s v="OTROS IMPUESTOS"/>
    <n v="80000"/>
    <n v="80000"/>
    <n v="60000"/>
    <n v="0"/>
    <n v="0"/>
    <n v="0"/>
    <n v="0"/>
    <n v="0"/>
    <n v="80000"/>
    <n v="0"/>
  </r>
  <r>
    <s v="21375805"/>
    <s v="CENTRO COSTAR. DE CINE Y AUDIOVISUAL"/>
    <x v="17"/>
    <s v="001"/>
    <x v="60"/>
    <s v="SERVICIOS DIVERSOS"/>
    <n v="35000000"/>
    <n v="37076084"/>
    <n v="30693333.34"/>
    <n v="0"/>
    <n v="0"/>
    <n v="0"/>
    <n v="32153353.079999998"/>
    <n v="32153353.079999998"/>
    <n v="4922730.92"/>
    <n v="0.86722624428189332"/>
  </r>
  <r>
    <s v="21375805"/>
    <s v="CENTRO COSTAR. DE CINE Y AUDIOVISUAL"/>
    <x v="17"/>
    <s v="001"/>
    <x v="143"/>
    <s v="OTROS SERVICIOS NO ESPECIFICADOS"/>
    <n v="35000000"/>
    <n v="37076084"/>
    <n v="30693333.34"/>
    <n v="0"/>
    <n v="0"/>
    <n v="0"/>
    <n v="32153353.079999998"/>
    <n v="32153353.079999998"/>
    <n v="4922730.92"/>
    <n v="0.86722624428189332"/>
  </r>
  <r>
    <s v="21375805"/>
    <s v="CENTRO COSTAR. DE CINE Y AUDIOVISUAL"/>
    <x v="17"/>
    <s v="001"/>
    <x v="62"/>
    <s v="MATERIALES Y SUMINISTROS"/>
    <n v="8200000"/>
    <n v="8200000"/>
    <n v="5658650"/>
    <n v="0"/>
    <n v="0"/>
    <n v="0"/>
    <n v="3345403.91"/>
    <n v="3296965.91"/>
    <n v="4854596.09"/>
    <n v="0.40797608658536588"/>
  </r>
  <r>
    <s v="21375805"/>
    <s v="CENTRO COSTAR. DE CINE Y AUDIOVISUAL"/>
    <x v="17"/>
    <s v="001"/>
    <x v="63"/>
    <s v="PRODUCTOS QUIMICOS Y CONEXOS"/>
    <n v="600000"/>
    <n v="600000"/>
    <n v="450000"/>
    <n v="0"/>
    <n v="0"/>
    <n v="0"/>
    <n v="306737"/>
    <n v="258299"/>
    <n v="293263"/>
    <n v="0.51122833333333328"/>
  </r>
  <r>
    <s v="21375805"/>
    <s v="CENTRO COSTAR. DE CINE Y AUDIOVISUAL"/>
    <x v="17"/>
    <s v="001"/>
    <x v="64"/>
    <s v="COMBUSTIBLES Y LUBRICANTES"/>
    <n v="500000"/>
    <n v="500000"/>
    <n v="375000"/>
    <n v="0"/>
    <n v="0"/>
    <n v="0"/>
    <n v="306737"/>
    <n v="258299"/>
    <n v="193263"/>
    <n v="0.61347399999999996"/>
  </r>
  <r>
    <s v="21375805"/>
    <s v="CENTRO COSTAR. DE CINE Y AUDIOVISUAL"/>
    <x v="17"/>
    <s v="001"/>
    <x v="65"/>
    <s v="TINTAS, PINTURAS Y DILUYENTES"/>
    <n v="100000"/>
    <n v="100000"/>
    <n v="75000"/>
    <n v="0"/>
    <n v="0"/>
    <n v="0"/>
    <n v="0"/>
    <n v="0"/>
    <n v="100000"/>
    <n v="0"/>
  </r>
  <r>
    <s v="21375805"/>
    <s v="CENTRO COSTAR. DE CINE Y AUDIOVISUAL"/>
    <x v="17"/>
    <s v="001"/>
    <x v="69"/>
    <s v="MATERIALES Y PROD DE USO EN LA CONSTRUC Y MANT."/>
    <n v="2000000"/>
    <n v="3200000"/>
    <n v="1572500"/>
    <n v="0"/>
    <n v="0"/>
    <n v="0"/>
    <n v="466330.92"/>
    <n v="466330.92"/>
    <n v="2733669.08"/>
    <n v="0.14572841249999999"/>
  </r>
  <r>
    <s v="21375805"/>
    <s v="CENTRO COSTAR. DE CINE Y AUDIOVISUAL"/>
    <x v="17"/>
    <s v="001"/>
    <x v="121"/>
    <s v="MATERIALES Y PRODUCTOS METALICOS"/>
    <n v="100000"/>
    <n v="100000"/>
    <n v="75000"/>
    <n v="0"/>
    <n v="0"/>
    <n v="0"/>
    <n v="21954.99"/>
    <n v="21954.99"/>
    <n v="78045.009999999995"/>
    <n v="0.21954990000000002"/>
  </r>
  <r>
    <s v="21375805"/>
    <s v="CENTRO COSTAR. DE CINE Y AUDIOVISUAL"/>
    <x v="17"/>
    <s v="001"/>
    <x v="70"/>
    <s v="MAT. Y PROD. ELECTRICOS, TELEFONICOS Y DE COMPUTO"/>
    <n v="400000"/>
    <n v="400000"/>
    <n v="372500"/>
    <n v="0"/>
    <n v="0"/>
    <n v="0"/>
    <n v="343872.93"/>
    <n v="343872.93"/>
    <n v="56127.07"/>
    <n v="0.85968232499999997"/>
  </r>
  <r>
    <s v="21375805"/>
    <s v="CENTRO COSTAR. DE CINE Y AUDIOVISUAL"/>
    <x v="17"/>
    <s v="001"/>
    <x v="148"/>
    <s v="MATERIALES Y PRODUCTOS DE PLASTICO"/>
    <n v="1500000"/>
    <n v="2700000"/>
    <n v="1125000"/>
    <n v="0"/>
    <n v="0"/>
    <n v="0"/>
    <n v="100503"/>
    <n v="100503"/>
    <n v="2599497"/>
    <n v="3.722333333333333E-2"/>
  </r>
  <r>
    <s v="21375805"/>
    <s v="CENTRO COSTAR. DE CINE Y AUDIOVISUAL"/>
    <x v="17"/>
    <s v="001"/>
    <x v="71"/>
    <s v="HERRAMIENTAS, 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DE CINE Y AUDIOVISUAL"/>
    <x v="17"/>
    <s v="001"/>
    <x v="73"/>
    <s v="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DE CINE Y AUDIOVISUAL"/>
    <x v="17"/>
    <s v="001"/>
    <x v="74"/>
    <s v="UTILES, MATERIALES Y SUMINISTROS DIVERSOS"/>
    <n v="2600000"/>
    <n v="1400000"/>
    <n v="1283000"/>
    <n v="0"/>
    <n v="0"/>
    <n v="0"/>
    <n v="707835.99"/>
    <n v="707835.99"/>
    <n v="692164.01"/>
    <n v="0.50559713571428566"/>
  </r>
  <r>
    <s v="21375805"/>
    <s v="CENTRO COSTAR. DE CINE Y AUDIOVISUAL"/>
    <x v="17"/>
    <s v="001"/>
    <x v="75"/>
    <s v="UTILES Y MATERIALES DE OFICINA Y COMPUTO"/>
    <n v="500000"/>
    <n v="500000"/>
    <n v="488000"/>
    <n v="0"/>
    <n v="0"/>
    <n v="0"/>
    <n v="475819.99"/>
    <n v="475819.99"/>
    <n v="24180.01"/>
    <n v="0.95163997999999994"/>
  </r>
  <r>
    <s v="21375805"/>
    <s v="CENTRO COSTAR. DE CINE Y AUDIOVISUAL"/>
    <x v="17"/>
    <s v="001"/>
    <x v="150"/>
    <s v="UTILES Y MATERIALES MEDICO, HOSPITALARIO Y DE INV."/>
    <n v="100000"/>
    <n v="100000"/>
    <n v="95000"/>
    <n v="0"/>
    <n v="0"/>
    <n v="0"/>
    <n v="94016"/>
    <n v="94016"/>
    <n v="5984"/>
    <n v="0.94016"/>
  </r>
  <r>
    <s v="21375805"/>
    <s v="CENTRO COSTAR. DE CINE Y AUDIOVISUAL"/>
    <x v="17"/>
    <s v="001"/>
    <x v="76"/>
    <s v="PRODUCTOS DE PAPEL, CARTON E IMPRESOS"/>
    <n v="200000"/>
    <n v="200000"/>
    <n v="150000"/>
    <n v="0"/>
    <n v="0"/>
    <n v="0"/>
    <n v="0"/>
    <n v="0"/>
    <n v="200000"/>
    <n v="0"/>
  </r>
  <r>
    <s v="21375805"/>
    <s v="CENTRO COSTAR. DE CINE Y AUDIOVISUAL"/>
    <x v="17"/>
    <s v="001"/>
    <x v="77"/>
    <s v="UTILES Y MATERIALES DE LIMPIEZA"/>
    <n v="1500000"/>
    <n v="400000"/>
    <n v="400000"/>
    <n v="0"/>
    <n v="0"/>
    <n v="0"/>
    <n v="138000"/>
    <n v="138000"/>
    <n v="262000"/>
    <n v="0.34499999999999997"/>
  </r>
  <r>
    <s v="21375805"/>
    <s v="CENTRO COSTAR. DE CINE Y AUDIOVISUAL"/>
    <x v="17"/>
    <s v="001"/>
    <x v="78"/>
    <s v="UTILES Y MATERIALES DE RESGUARDO Y SEGURIDAD"/>
    <n v="200000"/>
    <n v="200000"/>
    <n v="150000"/>
    <n v="0"/>
    <n v="0"/>
    <n v="0"/>
    <n v="0"/>
    <n v="0"/>
    <n v="200000"/>
    <n v="0"/>
  </r>
  <r>
    <s v="21375805"/>
    <s v="CENTRO COSTAR. DE CINE Y AUDIOVISUAL"/>
    <x v="17"/>
    <s v="001"/>
    <x v="123"/>
    <s v="OTROS UTILES, MATERIALES Y SUMINISTROS DIVERSOS"/>
    <n v="100000"/>
    <n v="0"/>
    <n v="0"/>
    <n v="0"/>
    <n v="0"/>
    <n v="0"/>
    <n v="0"/>
    <n v="0"/>
    <n v="0"/>
    <n v="0"/>
  </r>
  <r>
    <s v="21375805"/>
    <s v="CENTRO COSTAR. DE CINE Y AUDIOVISUAL"/>
    <x v="17"/>
    <s v="001"/>
    <x v="80"/>
    <s v="TRANSFERENCIAS CORRIENTES"/>
    <n v="381504186"/>
    <n v="379803562.80000001"/>
    <n v="270790446.13999999"/>
    <n v="0"/>
    <n v="0"/>
    <n v="0"/>
    <n v="274377606.13999999"/>
    <n v="274377606.11000001"/>
    <n v="105425956.66"/>
    <n v="0.72241977962824944"/>
  </r>
  <r>
    <s v="21375805"/>
    <s v="CENTRO COSTAR. DE CINE Y AUDIOVISUAL"/>
    <x v="17"/>
    <s v="001"/>
    <x v="81"/>
    <s v="TRANSFERENCIAS CORRIENTES AL SECTOR PUBLICO"/>
    <n v="3279929"/>
    <n v="3495821"/>
    <n v="3495821"/>
    <n v="0"/>
    <n v="0"/>
    <n v="0"/>
    <n v="2298294.63"/>
    <n v="2298294.63"/>
    <n v="1197526.3700000001"/>
    <n v="0.65744059263903953"/>
  </r>
  <r>
    <s v="21375805"/>
    <s v="CENTRO COSTAR. DE CINE Y AUDIOVISUAL"/>
    <x v="17"/>
    <s v="001"/>
    <x v="280"/>
    <s v="CCSS CONTRIBUCION ESTATAL SEGURO PENSIONES (CONTRIBUCION ESTATAL AL SEGURO DE PENSIONES, SEGUN LEY NO. 17 DEL 22 DE OCTUBRE DE 1943, LEY"/>
    <n v="2829389"/>
    <n v="3015625"/>
    <n v="3015625"/>
    <n v="0"/>
    <n v="0"/>
    <n v="0"/>
    <n v="1982594.81"/>
    <n v="1982594.81"/>
    <n v="1033030.19"/>
    <n v="0.65744076601036272"/>
  </r>
  <r>
    <s v="21375805"/>
    <s v="CENTRO COSTAR. DE CINE Y AUDIOVISUAL"/>
    <x v="17"/>
    <s v="001"/>
    <x v="281"/>
    <s v="CCSS CONTRIBUCION ESTATAL SEGURO SALUD (CONTRIBUCION ESTATAL AL SEGURO DE SALUD, SEGUN LEY NO. 17 DEL 22 DE OCTUBRE DE 1943, LEY"/>
    <n v="450540"/>
    <n v="480196"/>
    <n v="480196"/>
    <n v="0"/>
    <n v="0"/>
    <n v="0"/>
    <n v="315699.82"/>
    <n v="315699.82"/>
    <n v="164496.18"/>
    <n v="0.65743950386925343"/>
  </r>
  <r>
    <s v="21375805"/>
    <s v="CENTRO COSTAR. DE CINE Y AUDIOVISUAL"/>
    <x v="17"/>
    <s v="001"/>
    <x v="85"/>
    <s v="TRANSFERENCIAS CORRIENTES A PERSONAS"/>
    <n v="295581200"/>
    <n v="295581200"/>
    <n v="186568083.34"/>
    <n v="0"/>
    <n v="0"/>
    <n v="0"/>
    <n v="192317140.80000001"/>
    <n v="192317140.80000001"/>
    <n v="103264059.2"/>
    <n v="0.65064063884983214"/>
  </r>
  <r>
    <s v="21375805"/>
    <s v="CENTRO COSTAR. DE CINE Y AUDIOVISUAL"/>
    <x v="17"/>
    <s v="001"/>
    <x v="87"/>
    <s v="OTRAS TRANSFERENCIAS A PERSONAS"/>
    <n v="295581200"/>
    <n v="295581200"/>
    <n v="186568083.34"/>
    <n v="0"/>
    <n v="0"/>
    <n v="0"/>
    <n v="192317140.80000001"/>
    <n v="192317140.80000001"/>
    <n v="103264059.2"/>
    <n v="0.65064063884983214"/>
  </r>
  <r>
    <s v="21375805"/>
    <s v="CENTRO COSTAR. DE CINE Y AUDIOVISUAL"/>
    <x v="17"/>
    <s v="001"/>
    <x v="88"/>
    <s v="PRESTACIONES"/>
    <n v="1500000"/>
    <n v="1500000"/>
    <n v="1500000"/>
    <n v="0"/>
    <n v="0"/>
    <n v="0"/>
    <n v="535628.91"/>
    <n v="535628.88"/>
    <n v="964371.09"/>
    <n v="0.35708594000000005"/>
  </r>
  <r>
    <s v="21375805"/>
    <s v="CENTRO COSTAR. DE CINE Y AUDIOVISUAL"/>
    <x v="17"/>
    <s v="001"/>
    <x v="90"/>
    <s v="OTRAS PRESTACIONES"/>
    <n v="1500000"/>
    <n v="1500000"/>
    <n v="1500000"/>
    <n v="0"/>
    <n v="0"/>
    <n v="0"/>
    <n v="535628.91"/>
    <n v="535628.88"/>
    <n v="964371.09"/>
    <n v="0.35708594000000005"/>
  </r>
  <r>
    <s v="21375805"/>
    <s v="CENTRO COSTAR. DE CINE Y AUDIOVISUAL"/>
    <x v="17"/>
    <s v="001"/>
    <x v="97"/>
    <s v="TRANSFERENCIAS CORRIENTES AL SECTOR EXTERNO"/>
    <n v="81143057"/>
    <n v="79226541.799999997"/>
    <n v="79226541.799999997"/>
    <n v="0"/>
    <n v="0"/>
    <n v="0"/>
    <n v="79226541.799999997"/>
    <n v="79226541.799999997"/>
    <n v="0"/>
    <n v="1"/>
  </r>
  <r>
    <s v="21375805"/>
    <s v="CENTRO COSTAR. DE CINE Y AUDIOVISUAL"/>
    <x v="17"/>
    <s v="001"/>
    <x v="282"/>
    <s v="CONFERENCIA DE AUTORIDADES CINEMATOGRAFICAS DE IBEROAMERICA-PROGRAMA IBERMEDIA. (CUOTA ANUAL DE MEMBRESIA, DE ACUERDO A LA ADHESION DE COSTA RICA"/>
    <n v="77689500"/>
    <n v="75864000"/>
    <n v="75864000"/>
    <n v="0"/>
    <n v="0"/>
    <n v="0"/>
    <n v="75864000"/>
    <n v="75864000"/>
    <n v="0"/>
    <n v="1"/>
  </r>
  <r>
    <s v="21375805"/>
    <s v="CENTRO COSTAR. DE CINE Y AUDIOVISUAL"/>
    <x v="17"/>
    <s v="001"/>
    <x v="283"/>
    <s v="CONFERENCIA DE AUTORIDADES AUDIOVISUALES Y CINEMATOGRAFICAS DE IBEROAMERICA (CAACI). (CUOTA ANUAL DE MEMBRESIA, SEGUN ADHESION DE LA"/>
    <n v="3453557"/>
    <n v="3362541.8"/>
    <n v="3362541.8"/>
    <n v="0"/>
    <n v="0"/>
    <n v="0"/>
    <n v="3362541.8"/>
    <n v="3362541.8"/>
    <n v="0"/>
    <n v="1"/>
  </r>
  <r>
    <s v="21375805"/>
    <s v="CENTRO COSTAR. DE CINE Y AUDIOVISUAL"/>
    <x v="17"/>
    <s v="280"/>
    <x v="100"/>
    <s v="BIENES DURADEROS"/>
    <n v="200000000"/>
    <n v="162300000"/>
    <n v="162300000"/>
    <n v="0"/>
    <n v="0"/>
    <n v="0"/>
    <n v="80621300.019999996"/>
    <n v="80621300.019999996"/>
    <n v="81678699.980000004"/>
    <n v="0.49674245237215031"/>
  </r>
  <r>
    <s v="21375805"/>
    <s v="CENTRO COSTAR. DE CINE Y AUDIOVISUAL"/>
    <x v="17"/>
    <s v="280"/>
    <x v="101"/>
    <s v="MAQUINARIA, EQUIPO Y MOBILIARIO"/>
    <n v="8500000"/>
    <n v="8500000"/>
    <n v="8500000"/>
    <n v="0"/>
    <n v="0"/>
    <n v="0"/>
    <n v="5821300.0099999998"/>
    <n v="5821300.0099999998"/>
    <n v="2678699.9900000002"/>
    <n v="0.68485882470588233"/>
  </r>
  <r>
    <s v="21375805"/>
    <s v="CENTRO COSTAR. DE CINE Y AUDIOVISUAL"/>
    <x v="17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DE CINE Y AUDIOVISUAL"/>
    <x v="17"/>
    <s v="280"/>
    <x v="106"/>
    <s v="MAQUINARIA, EQUIPO Y MOBILIARIO DIVERSO"/>
    <n v="8400000"/>
    <n v="8400000"/>
    <n v="8400000"/>
    <n v="0"/>
    <n v="0"/>
    <n v="0"/>
    <n v="5724580.0099999998"/>
    <n v="5724580.0099999998"/>
    <n v="2675419.9900000002"/>
    <n v="0.68149762023809524"/>
  </r>
  <r>
    <s v="21375805"/>
    <s v="CENTRO COSTAR. DE CINE Y AUDIOVISUAL"/>
    <x v="17"/>
    <s v="280"/>
    <x v="107"/>
    <s v="CONSTRUCCIONES, ADICIONES Y MEJORAS"/>
    <n v="187300000"/>
    <n v="149600000"/>
    <n v="149600000"/>
    <n v="0"/>
    <n v="0"/>
    <n v="0"/>
    <n v="74800000.010000005"/>
    <n v="74800000.010000005"/>
    <n v="74799999.989999995"/>
    <n v="0.50000000006684497"/>
  </r>
  <r>
    <s v="21375805"/>
    <s v="CENTRO COSTAR. DE CINE Y AUDIOVISUAL"/>
    <x v="17"/>
    <s v="280"/>
    <x v="109"/>
    <s v="OTRAS CONSTRUCCIONES, ADICIONES Y MEJORAS"/>
    <n v="187300000"/>
    <n v="149600000"/>
    <n v="149600000"/>
    <n v="0"/>
    <n v="0"/>
    <n v="0"/>
    <n v="74800000.010000005"/>
    <n v="74800000.010000005"/>
    <n v="74799999.989999995"/>
    <n v="0.50000000006684497"/>
  </r>
  <r>
    <s v="21375805"/>
    <s v="CENTRO COSTAR. DE CINE Y AUDIOVISUAL"/>
    <x v="17"/>
    <s v="280"/>
    <x v="110"/>
    <s v="BIENES DURADEROS DIVERSOS"/>
    <n v="4200000"/>
    <n v="4200000"/>
    <n v="4200000"/>
    <n v="0"/>
    <n v="0"/>
    <n v="0"/>
    <n v="0"/>
    <n v="0"/>
    <n v="4200000"/>
    <n v="0"/>
  </r>
  <r>
    <s v="21375805"/>
    <s v="CENTRO COSTAR. DE CINE Y AUDIOVISUAL"/>
    <x v="17"/>
    <s v="280"/>
    <x v="111"/>
    <s v="BIENES INTANGIBLES"/>
    <n v="4200000"/>
    <n v="4200000"/>
    <n v="4200000"/>
    <n v="0"/>
    <n v="0"/>
    <n v="0"/>
    <n v="0"/>
    <n v="0"/>
    <n v="4200000"/>
    <n v="0"/>
  </r>
  <r>
    <s v="21375806"/>
    <s v="CENTRO DE PRODUCCÓN ARTÍSTICA Y CULTURAL"/>
    <x v="18"/>
    <s v="001"/>
    <x v="0"/>
    <s v=""/>
    <n v="1187584010"/>
    <n v="1162717638"/>
    <n v="978424404"/>
    <n v="79000"/>
    <n v="464676311.81999999"/>
    <n v="8910921"/>
    <n v="363925948.12"/>
    <n v="362113371.13"/>
    <n v="325125457.06"/>
    <n v="0.31299598133386192"/>
  </r>
  <r>
    <s v="21375806"/>
    <s v="CENTRO DE PRODUCCÓN ARTÍSTICA Y CULTURAL"/>
    <x v="18"/>
    <s v="001"/>
    <x v="1"/>
    <s v="REMUNERACIONES"/>
    <n v="299494751"/>
    <n v="282739531"/>
    <n v="275920939"/>
    <n v="0"/>
    <n v="6454493.2000000002"/>
    <n v="0"/>
    <n v="164567895.86000001"/>
    <n v="164567895.86000001"/>
    <n v="111717141.94"/>
    <n v="0.5820477075771906"/>
  </r>
  <r>
    <s v="21375806"/>
    <s v="CENTRO DE PRODUCCÓN ARTÍSTICA Y CULTURAL"/>
    <x v="18"/>
    <s v="001"/>
    <x v="2"/>
    <s v="REMUNERACIONES BASICAS"/>
    <n v="150835200"/>
    <n v="151512104"/>
    <n v="146575704"/>
    <n v="0"/>
    <n v="0"/>
    <n v="0"/>
    <n v="90391541.25"/>
    <n v="90391541.25"/>
    <n v="61120562.75"/>
    <n v="0.59659617194676406"/>
  </r>
  <r>
    <s v="21375806"/>
    <s v="CENTRO DE PRODUCCÓN ARTÍSTICA Y CULTURAL"/>
    <x v="18"/>
    <s v="001"/>
    <x v="3"/>
    <s v="SUELDOS PARA CARGOS FIJOS"/>
    <n v="149335200"/>
    <n v="151512104"/>
    <n v="146575704"/>
    <n v="0"/>
    <n v="0"/>
    <n v="0"/>
    <n v="90391541.25"/>
    <n v="90391541.25"/>
    <n v="61120562.75"/>
    <n v="0.59659617194676406"/>
  </r>
  <r>
    <s v="21375806"/>
    <s v="CENTRO DE PRODUCCÓN ARTÍSTICA Y CULTURAL"/>
    <x v="18"/>
    <s v="001"/>
    <x v="4"/>
    <s v="SUPLENCIAS"/>
    <n v="1500000"/>
    <n v="0"/>
    <n v="0"/>
    <n v="0"/>
    <n v="0"/>
    <n v="0"/>
    <n v="0"/>
    <n v="0"/>
    <n v="0"/>
    <n v="0"/>
  </r>
  <r>
    <s v="21375806"/>
    <s v="CENTRO DE PRODUCCÓN ARTÍSTICA Y CULTURAL"/>
    <x v="18"/>
    <s v="001"/>
    <x v="5"/>
    <s v="REMUNERACIONES EVENTUALES"/>
    <n v="23000000"/>
    <n v="22667876"/>
    <n v="22667876"/>
    <n v="0"/>
    <n v="0"/>
    <n v="0"/>
    <n v="5608214.0199999996"/>
    <n v="5608214.0199999996"/>
    <n v="17059661.98"/>
    <n v="0.24740800681987141"/>
  </r>
  <r>
    <s v="21375806"/>
    <s v="CENTRO DE PRODUCCÓN ARTÍSTICA Y CULTURAL"/>
    <x v="18"/>
    <s v="001"/>
    <x v="6"/>
    <s v="TIEMPO EXTRAORDINARIO"/>
    <n v="23000000"/>
    <n v="22667876"/>
    <n v="22667876"/>
    <n v="0"/>
    <n v="0"/>
    <n v="0"/>
    <n v="5608214.0199999996"/>
    <n v="5608214.0199999996"/>
    <n v="17059661.98"/>
    <n v="0.24740800681987141"/>
  </r>
  <r>
    <s v="21375806"/>
    <s v="CENTRO DE PRODUCCÓN ARTÍSTICA Y CULTURAL"/>
    <x v="18"/>
    <s v="001"/>
    <x v="7"/>
    <s v="INCENTIVOS SALARIALES"/>
    <n v="79661527"/>
    <n v="73011527"/>
    <n v="72100325"/>
    <n v="0"/>
    <n v="0"/>
    <n v="0"/>
    <n v="40473099.590000004"/>
    <n v="40473099.590000004"/>
    <n v="32538427.41"/>
    <n v="0.55433848945523356"/>
  </r>
  <r>
    <s v="21375806"/>
    <s v="CENTRO DE PRODUCCÓN ARTÍSTICA Y CULTURAL"/>
    <x v="18"/>
    <s v="001"/>
    <x v="8"/>
    <s v="RETRIBUCION POR AÑOS SERVIDOS"/>
    <n v="19200000"/>
    <n v="14700000"/>
    <n v="14700000"/>
    <n v="0"/>
    <n v="0"/>
    <n v="0"/>
    <n v="10112317.93"/>
    <n v="10112317.93"/>
    <n v="4587682.07"/>
    <n v="0.68791278435374148"/>
  </r>
  <r>
    <s v="21375806"/>
    <s v="CENTRO DE PRODUCCÓN ARTÍSTICA Y CULTURAL"/>
    <x v="18"/>
    <s v="001"/>
    <x v="9"/>
    <s v="RESTRICCION AL EJERCICIO LIBERAL DE LA PROFESION"/>
    <n v="18153270"/>
    <n v="19653270"/>
    <n v="19653270"/>
    <n v="0"/>
    <n v="0"/>
    <n v="0"/>
    <n v="14293570.050000001"/>
    <n v="14293570.050000001"/>
    <n v="5359699.95"/>
    <n v="0.72728711557923953"/>
  </r>
  <r>
    <s v="21375806"/>
    <s v="CENTRO DE PRODUCCÓN ARTÍSTICA Y CULTURAL"/>
    <x v="18"/>
    <s v="001"/>
    <x v="10"/>
    <s v="DECIMOTERCER MES"/>
    <n v="19648103"/>
    <n v="19648103"/>
    <n v="19236901"/>
    <n v="0"/>
    <n v="0"/>
    <n v="0"/>
    <n v="401559.45"/>
    <n v="401559.45"/>
    <n v="19246543.550000001"/>
    <n v="2.0437568451264737E-2"/>
  </r>
  <r>
    <s v="21375806"/>
    <s v="CENTRO DE PRODUCCÓN ARTÍSTICA Y CULTURAL"/>
    <x v="18"/>
    <s v="001"/>
    <x v="11"/>
    <s v="SALARIO ESCOLAR"/>
    <n v="17160154"/>
    <n v="13510154"/>
    <n v="13510154"/>
    <n v="0"/>
    <n v="0"/>
    <n v="0"/>
    <n v="13491620.4"/>
    <n v="13491620.4"/>
    <n v="18533.599999999999"/>
    <n v="0.99862817255821068"/>
  </r>
  <r>
    <s v="21375806"/>
    <s v="CENTRO DE PRODUCCÓN ARTÍSTICA Y CULTURAL"/>
    <x v="18"/>
    <s v="001"/>
    <x v="12"/>
    <s v="OTROS INCENTIVOS SALARIALES"/>
    <n v="5500000"/>
    <n v="5500000"/>
    <n v="5000000"/>
    <n v="0"/>
    <n v="0"/>
    <n v="0"/>
    <n v="2174031.7599999998"/>
    <n v="2174031.7599999998"/>
    <n v="3325968.24"/>
    <n v="0.3952785018181818"/>
  </r>
  <r>
    <s v="21375806"/>
    <s v="CENTRO DE PRODUCCÓN ARTÍSTICA Y CULTURAL"/>
    <x v="18"/>
    <s v="001"/>
    <x v="13"/>
    <s v="CONTRIB. PATRONALES AL DES. Y LA SEGURIDAD SOCIAL"/>
    <n v="22800241"/>
    <n v="17200241"/>
    <n v="16718942"/>
    <n v="0"/>
    <n v="2792152"/>
    <n v="0"/>
    <n v="13926790"/>
    <n v="13926790"/>
    <n v="481299"/>
    <n v="0.80968574800783311"/>
  </r>
  <r>
    <s v="21375806"/>
    <s v="CENTRO DE PRODUCCÓN ARTÍSTICA Y CULTURAL"/>
    <x v="18"/>
    <s v="001"/>
    <x v="284"/>
    <s v="CCSS CONTRIBUCION PATRONAL SEGURO SALUD (CONTRIBUCION PATRONAL SEGURO DE SALUD, SEGUN LEY NO. 17 DEL 22 DE OCTUBRE DE 1943, LEY"/>
    <n v="21630998"/>
    <n v="16280998"/>
    <n v="15824381"/>
    <n v="0"/>
    <n v="2611974"/>
    <n v="0"/>
    <n v="13212407"/>
    <n v="13212407"/>
    <n v="456617"/>
    <n v="0.81152316338347319"/>
  </r>
  <r>
    <s v="21375806"/>
    <s v="CENTRO DE PRODUCCÓN ARTÍSTICA Y CULTURAL"/>
    <x v="18"/>
    <s v="001"/>
    <x v="285"/>
    <s v="BANCO POPULAR Y DE DESARROLLO COMUNAL. (BPDC) (SEGUN LEY NO. 4351 DEL 11 DE JULIO DE 1969, LEY ORGANICA DEL B.P.D.C.)."/>
    <n v="1169243"/>
    <n v="919243"/>
    <n v="894561"/>
    <n v="0"/>
    <n v="180178"/>
    <n v="0"/>
    <n v="714383"/>
    <n v="714383"/>
    <n v="24682"/>
    <n v="0.7771427141680709"/>
  </r>
  <r>
    <s v="21375806"/>
    <s v="CENTRO DE PRODUCCÓN ARTÍSTICA Y CULTURAL"/>
    <x v="18"/>
    <s v="001"/>
    <x v="16"/>
    <s v="CONTRIB PATRONALES A FOND PENS Y OTROS FOND CAPIT."/>
    <n v="23197783"/>
    <n v="18347783"/>
    <n v="17858092"/>
    <n v="0"/>
    <n v="3662341.2"/>
    <n v="0"/>
    <n v="14168251"/>
    <n v="14168251"/>
    <n v="517190.8"/>
    <n v="0.77220506695550084"/>
  </r>
  <r>
    <s v="21375806"/>
    <s v="CENTRO DE PRODUCCÓN ARTÍSTICA Y CULTURAL"/>
    <x v="18"/>
    <s v="001"/>
    <x v="286"/>
    <s v="CCSS CONTRIBUCION PATRONAL SEGURO PENSIONES (CONTRIBUCION PATRONAL SEGURO DE PENSIONES, SEGUN LEY NO. 17 DEL 22 DE OCTUBRE DE 1943, LEY"/>
    <n v="12674595"/>
    <n v="9924595"/>
    <n v="9657042"/>
    <n v="0"/>
    <n v="1915352"/>
    <n v="0"/>
    <n v="7741690"/>
    <n v="7741690"/>
    <n v="267553"/>
    <n v="0.78005097437225401"/>
  </r>
  <r>
    <s v="21375806"/>
    <s v="CENTRO DE PRODUCCÓN ARTÍSTICA Y CULTURAL"/>
    <x v="18"/>
    <s v="001"/>
    <x v="287"/>
    <s v="CCSS APORTE PATRONAL REGIMEN PENSIONES (APORTE PATRONAL AL REGIMEN DE PENSIONES, SEGUN LEY DE PROTECCION AL TRABAJADOR NO. 7983 DEL 16"/>
    <n v="7015459"/>
    <n v="5515459"/>
    <n v="5367367"/>
    <n v="0"/>
    <n v="1082983"/>
    <n v="0"/>
    <n v="4284384"/>
    <n v="4284384"/>
    <n v="148092"/>
    <n v="0.77679554865696576"/>
  </r>
  <r>
    <s v="21375806"/>
    <s v="CENTRO DE PRODUCCÓN ARTÍSTICA Y CULTURAL"/>
    <x v="18"/>
    <s v="001"/>
    <x v="288"/>
    <s v="CCSS APORTE PATRONAL FONDO CAPITALIZACION LABORAL (APORTE PATRONAL AL FONDO DE CAPITALIZACION LABORAL, SEGUN LEY DE PROTECCION AL TRABAJADOR"/>
    <n v="3507729"/>
    <n v="2907729"/>
    <n v="2833683"/>
    <n v="0"/>
    <n v="664006.19999999995"/>
    <n v="0"/>
    <n v="2142177"/>
    <n v="2142177"/>
    <n v="101545.8"/>
    <n v="0.73671824299994948"/>
  </r>
  <r>
    <s v="21375806"/>
    <s v="CENTRO DE PRODUCCÓN ARTÍSTICA Y CULTURAL"/>
    <x v="18"/>
    <s v="001"/>
    <x v="21"/>
    <s v="SERVICIOS"/>
    <n v="682015124"/>
    <n v="814355124"/>
    <n v="650097824"/>
    <n v="79000"/>
    <n v="442236390.69"/>
    <n v="8910921"/>
    <n v="169153284.03999999"/>
    <n v="167340707.05000001"/>
    <n v="193975528.27000001"/>
    <n v="0.20771439763176341"/>
  </r>
  <r>
    <s v="21375806"/>
    <s v="CENTRO DE PRODUCCÓN ARTÍSTICA Y CULTURAL"/>
    <x v="18"/>
    <s v="001"/>
    <x v="22"/>
    <s v="ALQUILERES"/>
    <n v="201253000"/>
    <n v="243895000"/>
    <n v="186673141"/>
    <n v="0"/>
    <n v="174114694"/>
    <n v="0"/>
    <n v="12557690"/>
    <n v="12557690"/>
    <n v="57222616"/>
    <n v="5.1488099387031305E-2"/>
  </r>
  <r>
    <s v="21375806"/>
    <s v="CENTRO DE PRODUCCÓN ARTÍSTICA Y CULTURAL"/>
    <x v="18"/>
    <s v="001"/>
    <x v="137"/>
    <s v="ALQUILER DE MAQUINARIA, EQUIPO Y MOBILIARIO"/>
    <n v="106858000"/>
    <n v="143000000"/>
    <n v="113737891"/>
    <n v="0"/>
    <n v="105700200"/>
    <n v="0"/>
    <n v="8037690"/>
    <n v="8037690"/>
    <n v="29262110"/>
    <n v="5.6207622377622377E-2"/>
  </r>
  <r>
    <s v="21375806"/>
    <s v="CENTRO DE PRODUCCÓN ARTÍSTICA Y CULTURAL"/>
    <x v="18"/>
    <s v="001"/>
    <x v="289"/>
    <s v="OTROS ALQUILERES"/>
    <n v="94395000"/>
    <n v="100895000"/>
    <n v="72935250"/>
    <n v="0"/>
    <n v="68414494"/>
    <n v="0"/>
    <n v="4520000"/>
    <n v="4520000"/>
    <n v="27960506"/>
    <n v="4.4799048515783736E-2"/>
  </r>
  <r>
    <s v="21375806"/>
    <s v="CENTRO DE PRODUCCÓN ARTÍSTICA Y CULTURAL"/>
    <x v="18"/>
    <s v="001"/>
    <x v="24"/>
    <s v="SERVICIOS BASICOS"/>
    <n v="24386722"/>
    <n v="24386722"/>
    <n v="24311888.670000002"/>
    <n v="0"/>
    <n v="5443891.9100000001"/>
    <n v="238849"/>
    <n v="15936180.26"/>
    <n v="15936180.26"/>
    <n v="2767800.83"/>
    <n v="0.65347775154036691"/>
  </r>
  <r>
    <s v="21375806"/>
    <s v="CENTRO DE PRODUCCÓN ARTÍSTICA Y CULTURAL"/>
    <x v="18"/>
    <s v="001"/>
    <x v="26"/>
    <s v="SERVICIO DE ENERGIA ELECTRICA"/>
    <n v="966000"/>
    <n v="966000"/>
    <n v="891166.67"/>
    <n v="0"/>
    <n v="70119.600000000006"/>
    <n v="0"/>
    <n v="671380.4"/>
    <n v="671380.4"/>
    <n v="224500"/>
    <n v="0.69501076604554868"/>
  </r>
  <r>
    <s v="21375806"/>
    <s v="CENTRO DE PRODUCCÓN ARTÍSTICA Y CULTURAL"/>
    <x v="18"/>
    <s v="001"/>
    <x v="27"/>
    <s v="SERVICIO DE TELECOMUNICACIONES"/>
    <n v="23420722"/>
    <n v="23420722"/>
    <n v="23420722"/>
    <n v="0"/>
    <n v="5373772.3099999996"/>
    <n v="238849"/>
    <n v="15264799.859999999"/>
    <n v="15264799.859999999"/>
    <n v="2543300.83"/>
    <n v="0.65176470050752489"/>
  </r>
  <r>
    <s v="21375806"/>
    <s v="CENTRO DE PRODUCCÓN ARTÍSTICA Y CULTURAL"/>
    <x v="18"/>
    <s v="001"/>
    <x v="29"/>
    <s v="SERVICIOS COMERCIALES Y FINANCIEROS"/>
    <n v="34446589"/>
    <n v="11159259"/>
    <n v="10797611.76"/>
    <n v="0"/>
    <n v="5458970.8399999999"/>
    <n v="0"/>
    <n v="2948452.99"/>
    <n v="1135876"/>
    <n v="2751835.17"/>
    <n v="0.26421583995854925"/>
  </r>
  <r>
    <s v="21375806"/>
    <s v="CENTRO DE PRODUCCÓN ARTÍSTICA Y CULTURAL"/>
    <x v="18"/>
    <s v="001"/>
    <x v="30"/>
    <s v="INFORMACION"/>
    <n v="1000000"/>
    <n v="262670"/>
    <n v="262670"/>
    <n v="0"/>
    <n v="0"/>
    <n v="0"/>
    <n v="0"/>
    <n v="0"/>
    <n v="262670"/>
    <n v="0"/>
  </r>
  <r>
    <s v="21375806"/>
    <s v="CENTRO DE PRODUCCÓN ARTÍSTICA Y CULTURAL"/>
    <x v="18"/>
    <s v="001"/>
    <x v="31"/>
    <s v="PUBLICIDAD Y PROPAGANDA"/>
    <n v="28000000"/>
    <n v="5450000"/>
    <n v="5450000"/>
    <n v="0"/>
    <n v="3955000"/>
    <n v="0"/>
    <n v="0"/>
    <n v="0"/>
    <n v="1495000"/>
    <n v="0"/>
  </r>
  <r>
    <s v="21375806"/>
    <s v="CENTRO DE PRODUCCÓN ARTÍSTICA Y CULTURAL"/>
    <x v="18"/>
    <s v="001"/>
    <x v="32"/>
    <s v="IMPRESION, ENCUADERNACION Y OTROS"/>
    <n v="5245000"/>
    <n v="5245000"/>
    <n v="4933750"/>
    <n v="0"/>
    <n v="1483464"/>
    <n v="0"/>
    <n v="2948452.99"/>
    <n v="1135876"/>
    <n v="813083.01"/>
    <n v="0.56214546997140136"/>
  </r>
  <r>
    <s v="21375806"/>
    <s v="CENTRO DE PRODUCCÓN ARTÍSTICA Y CULTURAL"/>
    <x v="18"/>
    <s v="001"/>
    <x v="34"/>
    <s v="SERVICIOS DE TECNOLOGIAS DE INFORMACION"/>
    <n v="201589"/>
    <n v="201589"/>
    <n v="151191.76"/>
    <n v="0"/>
    <n v="20506.84"/>
    <n v="0"/>
    <n v="0"/>
    <n v="0"/>
    <n v="181082.16"/>
    <n v="0"/>
  </r>
  <r>
    <s v="21375806"/>
    <s v="CENTRO DE PRODUCCÓN ARTÍSTICA Y CULTURAL"/>
    <x v="18"/>
    <s v="001"/>
    <x v="35"/>
    <s v="SERVICIOS DE GESTION Y APOYO"/>
    <n v="348215143"/>
    <n v="440224143"/>
    <n v="370848420.73000002"/>
    <n v="0"/>
    <n v="225290120.13999999"/>
    <n v="8672072"/>
    <n v="121726640.59"/>
    <n v="121726640.59"/>
    <n v="84535310.269999996"/>
    <n v="0.27651059698922509"/>
  </r>
  <r>
    <s v="21375806"/>
    <s v="CENTRO DE PRODUCCÓN ARTÍSTICA Y CULTURAL"/>
    <x v="18"/>
    <s v="001"/>
    <x v="36"/>
    <s v="SERVICIOS EN CIENCIAS ECONOMICAS Y SOCIALES"/>
    <n v="30000000"/>
    <n v="30000000"/>
    <n v="25705600"/>
    <n v="0"/>
    <n v="21050000.469999999"/>
    <n v="0"/>
    <n v="0"/>
    <n v="0"/>
    <n v="8949999.5299999993"/>
    <n v="0"/>
  </r>
  <r>
    <s v="21375806"/>
    <s v="CENTRO DE PRODUCCÓN ARTÍSTICA Y CULTURAL"/>
    <x v="18"/>
    <s v="001"/>
    <x v="37"/>
    <s v="SERVICIOS INFORMATICOS"/>
    <n v="26421058"/>
    <n v="26421058"/>
    <n v="22782057"/>
    <n v="0"/>
    <n v="4378124.18"/>
    <n v="0"/>
    <n v="17908096.329999998"/>
    <n v="17908096.329999998"/>
    <n v="4134837.49"/>
    <n v="0.67779633692185981"/>
  </r>
  <r>
    <s v="21375806"/>
    <s v="CENTRO DE PRODUCCÓN ARTÍSTICA Y CULTURAL"/>
    <x v="18"/>
    <s v="001"/>
    <x v="38"/>
    <s v="SERVICIOS GENERALES"/>
    <n v="48849085"/>
    <n v="43500085"/>
    <n v="39817313.729999997"/>
    <n v="0"/>
    <n v="36820689.399999999"/>
    <n v="0"/>
    <n v="2994500"/>
    <n v="2994500"/>
    <n v="3684895.6"/>
    <n v="6.8838945946887234E-2"/>
  </r>
  <r>
    <s v="21375806"/>
    <s v="CENTRO DE PRODUCCÓN ARTÍSTICA Y CULTURAL"/>
    <x v="18"/>
    <s v="001"/>
    <x v="39"/>
    <s v="OTROS SERVICIOS DE GESTION Y APOYO"/>
    <n v="242945000"/>
    <n v="340303000"/>
    <n v="282543450"/>
    <n v="0"/>
    <n v="163041306.09"/>
    <n v="8672072"/>
    <n v="100824044.26000001"/>
    <n v="100824044.26000001"/>
    <n v="67765577.650000006"/>
    <n v="0.29627727131409365"/>
  </r>
  <r>
    <s v="21375806"/>
    <s v="CENTRO DE PRODUCCÓN ARTÍSTICA Y CULTURAL"/>
    <x v="18"/>
    <s v="001"/>
    <x v="40"/>
    <s v="GASTOS DE VIAJE Y DE TRANSPORTE"/>
    <n v="30750000"/>
    <n v="52300000"/>
    <n v="39481901"/>
    <n v="79000"/>
    <n v="28503118.800000001"/>
    <n v="0"/>
    <n v="8332400.1500000004"/>
    <n v="8332400.1500000004"/>
    <n v="15385481.050000001"/>
    <n v="0.15931931453154877"/>
  </r>
  <r>
    <s v="21375806"/>
    <s v="CENTRO DE PRODUCCÓN ARTÍSTICA Y CULTURAL"/>
    <x v="18"/>
    <s v="001"/>
    <x v="41"/>
    <s v="TRANSPORTE DENTRO DEL PAIS"/>
    <n v="300000"/>
    <n v="19800000"/>
    <n v="14369401"/>
    <n v="0"/>
    <n v="14220203.130000001"/>
    <n v="0"/>
    <n v="149196.87"/>
    <n v="149196.87"/>
    <n v="5430600"/>
    <n v="7.535195454545454E-3"/>
  </r>
  <r>
    <s v="21375806"/>
    <s v="CENTRO DE PRODUCCÓN ARTÍSTICA Y CULTURAL"/>
    <x v="18"/>
    <s v="001"/>
    <x v="42"/>
    <s v="VIATICOS DENTRO DEL PAIS"/>
    <n v="20450000"/>
    <n v="22500000"/>
    <n v="16362500"/>
    <n v="79000"/>
    <n v="11548029.289999999"/>
    <n v="0"/>
    <n v="4734615.47"/>
    <n v="4734615.47"/>
    <n v="6138355.2400000002"/>
    <n v="0.21042735422222222"/>
  </r>
  <r>
    <s v="21375806"/>
    <s v="CENTRO DE PRODUCCÓN ARTÍSTICA Y CULTURAL"/>
    <x v="18"/>
    <s v="001"/>
    <x v="43"/>
    <s v="TRANSPORTE EN EL EXTERIOR"/>
    <n v="5000000"/>
    <n v="5000000"/>
    <n v="3750000"/>
    <n v="0"/>
    <n v="1267938"/>
    <n v="0"/>
    <n v="1182062"/>
    <n v="1182062"/>
    <n v="2550000"/>
    <n v="0.23641239999999999"/>
  </r>
  <r>
    <s v="21375806"/>
    <s v="CENTRO DE PRODUCCÓN ARTÍSTICA Y CULTURAL"/>
    <x v="18"/>
    <s v="001"/>
    <x v="44"/>
    <s v="VIATICOS EN EL EXTERIOR"/>
    <n v="5000000"/>
    <n v="5000000"/>
    <n v="5000000"/>
    <n v="0"/>
    <n v="1466948.38"/>
    <n v="0"/>
    <n v="2266525.81"/>
    <n v="2266525.81"/>
    <n v="1266525.81"/>
    <n v="0.45330516199999998"/>
  </r>
  <r>
    <s v="21375806"/>
    <s v="CENTRO DE PRODUCCÓN ARTÍSTICA Y CULTURAL"/>
    <x v="18"/>
    <s v="001"/>
    <x v="45"/>
    <s v="SEGUROS, REASEGUROS Y OTRAS OBLIGACIONES"/>
    <n v="4500000"/>
    <n v="4500000"/>
    <n v="3708333.34"/>
    <n v="0"/>
    <n v="0"/>
    <n v="0"/>
    <n v="1090294"/>
    <n v="1090294"/>
    <n v="3409706"/>
    <n v="0.24228755555555556"/>
  </r>
  <r>
    <s v="21375806"/>
    <s v="CENTRO DE PRODUCCÓN ARTÍSTICA Y CULTURAL"/>
    <x v="18"/>
    <s v="001"/>
    <x v="46"/>
    <s v="SEGUROS"/>
    <n v="4500000"/>
    <n v="4500000"/>
    <n v="3708333.34"/>
    <n v="0"/>
    <n v="0"/>
    <n v="0"/>
    <n v="1090294"/>
    <n v="1090294"/>
    <n v="3409706"/>
    <n v="0.24228755555555556"/>
  </r>
  <r>
    <s v="21375806"/>
    <s v="CENTRO DE PRODUCCÓN ARTÍSTICA Y CULTURAL"/>
    <x v="18"/>
    <s v="001"/>
    <x v="47"/>
    <s v="CAPACITACION Y PROTOCOLO"/>
    <n v="4840000"/>
    <n v="4840000"/>
    <n v="4840000"/>
    <n v="0"/>
    <n v="3425595"/>
    <n v="0"/>
    <n v="1410240"/>
    <n v="1410240"/>
    <n v="4165"/>
    <n v="0.29137190082644626"/>
  </r>
  <r>
    <s v="21375806"/>
    <s v="CENTRO DE PRODUCCÓN ARTÍSTICA Y CULTURAL"/>
    <x v="18"/>
    <s v="001"/>
    <x v="49"/>
    <s v="ACTIVIDADES PROTOCOLARIAS Y SOCIALES"/>
    <n v="4840000"/>
    <n v="4840000"/>
    <n v="4840000"/>
    <n v="0"/>
    <n v="3425595"/>
    <n v="0"/>
    <n v="1410240"/>
    <n v="1410240"/>
    <n v="4165"/>
    <n v="0.29137190082644626"/>
  </r>
  <r>
    <s v="21375806"/>
    <s v="CENTRO DE PRODUCCÓN ARTÍSTICA Y CULTURAL"/>
    <x v="18"/>
    <s v="001"/>
    <x v="51"/>
    <s v="MANTENIMIENTO Y REPARACION"/>
    <n v="33173670"/>
    <n v="32600000"/>
    <n v="9099027.5"/>
    <n v="0"/>
    <n v="0"/>
    <n v="0"/>
    <n v="5151386.05"/>
    <n v="5151386.05"/>
    <n v="27448613.949999999"/>
    <n v="0.15801797699386502"/>
  </r>
  <r>
    <s v="21375806"/>
    <s v="CENTRO DE PRODUCCÓN ARTÍSTICA Y CULTURAL"/>
    <x v="18"/>
    <s v="001"/>
    <x v="52"/>
    <s v="MANTENIMIENTO DE EDIFICIOS, LOCALES Y TERRENOS"/>
    <n v="20000000"/>
    <n v="20000000"/>
    <n v="1405610"/>
    <n v="0"/>
    <n v="0"/>
    <n v="0"/>
    <n v="0"/>
    <n v="0"/>
    <n v="20000000"/>
    <n v="0"/>
  </r>
  <r>
    <s v="21375806"/>
    <s v="CENTRO DE PRODUCCÓN ARTÍSTICA Y CULTURAL"/>
    <x v="18"/>
    <s v="001"/>
    <x v="53"/>
    <s v="MANT. Y REPARACION DE MAQUINARIA Y EQUIPO DE PROD."/>
    <n v="1000000"/>
    <n v="1000000"/>
    <n v="200000"/>
    <n v="0"/>
    <n v="0"/>
    <n v="0"/>
    <n v="0"/>
    <n v="0"/>
    <n v="1000000"/>
    <n v="0"/>
  </r>
  <r>
    <s v="21375806"/>
    <s v="CENTRO DE PRODUCCÓN ARTÍSTICA Y CULTURAL"/>
    <x v="18"/>
    <s v="001"/>
    <x v="54"/>
    <s v="MANT. Y REPARACION DE EQUIPO DE TRANSPORTE"/>
    <n v="5000000"/>
    <n v="6000000"/>
    <n v="6000000"/>
    <n v="0"/>
    <n v="0"/>
    <n v="0"/>
    <n v="4993525.05"/>
    <n v="4993525.05"/>
    <n v="1006474.95"/>
    <n v="0.83225417499999998"/>
  </r>
  <r>
    <s v="21375806"/>
    <s v="CENTRO DE PRODUCCÓN ARTÍSTICA Y CULTURAL"/>
    <x v="18"/>
    <s v="001"/>
    <x v="119"/>
    <s v="MANT. Y REPARACION DE EQUIPO DE COMUNICAC."/>
    <n v="2500000"/>
    <n v="2500000"/>
    <n v="200000"/>
    <n v="0"/>
    <n v="0"/>
    <n v="0"/>
    <n v="0"/>
    <n v="0"/>
    <n v="2500000"/>
    <n v="0"/>
  </r>
  <r>
    <s v="21375806"/>
    <s v="CENTRO DE PRODUCCÓN ARTÍSTICA Y CULTURAL"/>
    <x v="18"/>
    <s v="001"/>
    <x v="55"/>
    <s v="MANT. Y REPARACION DE EQUIPO Y MOBILIARIO DE OFIC."/>
    <n v="2000000"/>
    <n v="2000000"/>
    <n v="200000"/>
    <n v="0"/>
    <n v="0"/>
    <n v="0"/>
    <n v="0"/>
    <n v="0"/>
    <n v="2000000"/>
    <n v="0"/>
  </r>
  <r>
    <s v="21375806"/>
    <s v="CENTRO DE PRODUCCÓN ARTÍSTICA Y CULTURAL"/>
    <x v="18"/>
    <s v="001"/>
    <x v="56"/>
    <s v="MANT. Y REP. DE EQUIPO DE COMPUTO Y SIST. DE INF."/>
    <n v="1500000"/>
    <n v="500000"/>
    <n v="500000"/>
    <n v="0"/>
    <n v="0"/>
    <n v="0"/>
    <n v="0"/>
    <n v="0"/>
    <n v="500000"/>
    <n v="0"/>
  </r>
  <r>
    <s v="21375806"/>
    <s v="CENTRO DE PRODUCCÓN ARTÍSTICA Y CULTURAL"/>
    <x v="18"/>
    <s v="001"/>
    <x v="57"/>
    <s v="MANTENIMIENTO Y REPARACION DE OTROS EQUIPOS"/>
    <n v="1173670"/>
    <n v="600000"/>
    <n v="593417.5"/>
    <n v="0"/>
    <n v="0"/>
    <n v="0"/>
    <n v="157861"/>
    <n v="157861"/>
    <n v="442139"/>
    <n v="0.26310166666666668"/>
  </r>
  <r>
    <s v="21375806"/>
    <s v="CENTRO DE PRODUCCÓN ARTÍSTICA Y CULTURAL"/>
    <x v="18"/>
    <s v="001"/>
    <x v="58"/>
    <s v="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18"/>
    <s v="001"/>
    <x v="59"/>
    <s v="OTROS 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18"/>
    <s v="001"/>
    <x v="60"/>
    <s v="SERVICIOS DIVERSOS"/>
    <n v="300000"/>
    <n v="300000"/>
    <n v="225000"/>
    <n v="0"/>
    <n v="0"/>
    <n v="0"/>
    <n v="0"/>
    <n v="0"/>
    <n v="300000"/>
    <n v="0"/>
  </r>
  <r>
    <s v="21375806"/>
    <s v="CENTRO DE PRODUCCÓN ARTÍSTICA Y CULTURAL"/>
    <x v="18"/>
    <s v="001"/>
    <x v="61"/>
    <s v="DEDUCIBLES"/>
    <n v="300000"/>
    <n v="300000"/>
    <n v="225000"/>
    <n v="0"/>
    <n v="0"/>
    <n v="0"/>
    <n v="0"/>
    <n v="0"/>
    <n v="300000"/>
    <n v="0"/>
  </r>
  <r>
    <s v="21375806"/>
    <s v="CENTRO DE PRODUCCÓN ARTÍSTICA Y CULTURAL"/>
    <x v="18"/>
    <s v="001"/>
    <x v="62"/>
    <s v="MATERIALES Y SUMINISTROS"/>
    <n v="17150000"/>
    <n v="17150000"/>
    <n v="11022500"/>
    <n v="0"/>
    <n v="605867"/>
    <n v="0"/>
    <n v="6141562.79"/>
    <n v="6141562.79"/>
    <n v="10402570.210000001"/>
    <n v="0.35810861749271139"/>
  </r>
  <r>
    <s v="21375806"/>
    <s v="CENTRO DE PRODUCCÓN ARTÍSTICA Y CULTURAL"/>
    <x v="18"/>
    <s v="001"/>
    <x v="63"/>
    <s v="PRODUCTOS QUIMICOS Y CONEXOS"/>
    <n v="6200000"/>
    <n v="5330000"/>
    <n v="4765000"/>
    <n v="0"/>
    <n v="605867"/>
    <n v="0"/>
    <n v="2648861"/>
    <n v="2648861"/>
    <n v="2075272"/>
    <n v="0.49697204502814257"/>
  </r>
  <r>
    <s v="21375806"/>
    <s v="CENTRO DE PRODUCCÓN ARTÍSTICA Y CULTURAL"/>
    <x v="18"/>
    <s v="001"/>
    <x v="64"/>
    <s v="COMBUSTIBLES Y LUBRICANTES"/>
    <n v="4000000"/>
    <n v="3130000"/>
    <n v="2565000"/>
    <n v="0"/>
    <n v="605867"/>
    <n v="0"/>
    <n v="479261"/>
    <n v="479261"/>
    <n v="2044872"/>
    <n v="0.15311853035143769"/>
  </r>
  <r>
    <s v="21375806"/>
    <s v="CENTRO DE PRODUCCÓN ARTÍSTICA Y CULTURAL"/>
    <x v="18"/>
    <s v="001"/>
    <x v="65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18"/>
    <s v="001"/>
    <x v="69"/>
    <s v="MATERIALES Y PROD DE USO EN LA CONSTRUC Y MANT."/>
    <n v="7700000"/>
    <n v="8570000"/>
    <n v="5395000"/>
    <n v="0"/>
    <n v="0"/>
    <n v="0"/>
    <n v="3492701.79"/>
    <n v="3492701.79"/>
    <n v="5077298.21"/>
    <n v="0.40754980046674444"/>
  </r>
  <r>
    <s v="21375806"/>
    <s v="CENTRO DE PRODUCCÓN ARTÍSTICA Y CULTURAL"/>
    <x v="18"/>
    <s v="001"/>
    <x v="146"/>
    <s v="MADERA Y SUS DERIVADOS"/>
    <n v="3500000"/>
    <n v="5350000"/>
    <n v="4425000"/>
    <n v="0"/>
    <n v="0"/>
    <n v="0"/>
    <n v="3492701.79"/>
    <n v="3492701.79"/>
    <n v="1857298.21"/>
    <n v="0.6528414560747664"/>
  </r>
  <r>
    <s v="21375806"/>
    <s v="CENTRO DE PRODUCCÓN ARTÍSTICA Y CULTURAL"/>
    <x v="18"/>
    <s v="001"/>
    <x v="70"/>
    <s v="MAT. Y PROD. ELECTRICOS, TELEFONICOS Y DE COMPUTO"/>
    <n v="200000"/>
    <n v="200000"/>
    <n v="150000"/>
    <n v="0"/>
    <n v="0"/>
    <n v="0"/>
    <n v="0"/>
    <n v="0"/>
    <n v="200000"/>
    <n v="0"/>
  </r>
  <r>
    <s v="21375806"/>
    <s v="CENTRO DE PRODUCCÓN ARTÍSTICA Y CULTURAL"/>
    <x v="18"/>
    <s v="001"/>
    <x v="148"/>
    <s v="MATERIALES Y PRODUCTOS DE PLASTICO"/>
    <n v="2500000"/>
    <n v="2500000"/>
    <n v="300000"/>
    <n v="0"/>
    <n v="0"/>
    <n v="0"/>
    <n v="0"/>
    <n v="0"/>
    <n v="2500000"/>
    <n v="0"/>
  </r>
  <r>
    <s v="21375806"/>
    <s v="CENTRO DE PRODUCCÓN ARTÍSTICA Y CULTURAL"/>
    <x v="18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18"/>
    <s v="001"/>
    <x v="74"/>
    <s v="UTILES, MATERIALES Y SUMINISTROS DIVERSOS"/>
    <n v="3250000"/>
    <n v="3250000"/>
    <n v="862500"/>
    <n v="0"/>
    <n v="0"/>
    <n v="0"/>
    <n v="0"/>
    <n v="0"/>
    <n v="3250000"/>
    <n v="0"/>
  </r>
  <r>
    <s v="21375806"/>
    <s v="CENTRO DE PRODUCCÓN ARTÍSTICA Y CULTURAL"/>
    <x v="18"/>
    <s v="001"/>
    <x v="75"/>
    <s v="UTILES Y MATERIALES DE OFICINA Y COMPUTO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76"/>
    <s v="PRODUCTOS DE PAPEL, CARTON E IMPRESOS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122"/>
    <s v="TEXTILES Y VESTUARIO"/>
    <n v="2500000"/>
    <n v="2500000"/>
    <n v="300000"/>
    <n v="0"/>
    <n v="0"/>
    <n v="0"/>
    <n v="0"/>
    <n v="0"/>
    <n v="2500000"/>
    <n v="0"/>
  </r>
  <r>
    <s v="21375806"/>
    <s v="CENTRO DE PRODUCCÓN ARTÍSTICA Y CULTURAL"/>
    <x v="18"/>
    <s v="001"/>
    <x v="77"/>
    <s v="UTILES Y MATERIALES DE LIMPIEZA"/>
    <n v="250000"/>
    <n v="250000"/>
    <n v="187500"/>
    <n v="0"/>
    <n v="0"/>
    <n v="0"/>
    <n v="0"/>
    <n v="0"/>
    <n v="250000"/>
    <n v="0"/>
  </r>
  <r>
    <s v="21375806"/>
    <s v="CENTRO DE PRODUCCÓN ARTÍSTICA Y CULTURAL"/>
    <x v="18"/>
    <s v="001"/>
    <x v="80"/>
    <s v="TRANSFERENCIAS CORRIENTES"/>
    <n v="182989135"/>
    <n v="42537983"/>
    <n v="35448141"/>
    <n v="0"/>
    <n v="11340395.5"/>
    <n v="0"/>
    <n v="23720231.899999999"/>
    <n v="23720231.899999999"/>
    <n v="7477355.5999999996"/>
    <n v="0.55762474445485577"/>
  </r>
  <r>
    <s v="21375806"/>
    <s v="CENTRO DE PRODUCCÓN ARTÍSTICA Y CULTURAL"/>
    <x v="18"/>
    <s v="001"/>
    <x v="81"/>
    <s v="TRANSFERENCIAS CORRIENTES AL SECTOR PUBLICO"/>
    <n v="4256045"/>
    <n v="3556045"/>
    <n v="3466203"/>
    <n v="0"/>
    <n v="733263.83"/>
    <n v="0"/>
    <n v="2598654.5699999998"/>
    <n v="2598654.5699999998"/>
    <n v="224126.6"/>
    <n v="0.73077100261667105"/>
  </r>
  <r>
    <s v="21375806"/>
    <s v="CENTRO DE PRODUCCÓN ARTÍSTICA Y CULTURAL"/>
    <x v="18"/>
    <s v="001"/>
    <x v="290"/>
    <s v="CCSS CONTRIBUCION ESTATAL SEGURO PENSIONES (CONTRIBUCION ESTATAL AL SEGURO DE PENSIONES, SEGUN LEY NO. 17 DEL 22 DE OCTUBRE DE 1943, LEY"/>
    <n v="3671423"/>
    <n v="3071423"/>
    <n v="3071423"/>
    <n v="0"/>
    <n v="695441.9"/>
    <n v="0"/>
    <n v="2241696.5"/>
    <n v="2241696.5"/>
    <n v="134284.6"/>
    <n v="0.72985599834343884"/>
  </r>
  <r>
    <s v="21375806"/>
    <s v="CENTRO DE PRODUCCÓN ARTÍSTICA Y CULTURAL"/>
    <x v="18"/>
    <s v="001"/>
    <x v="291"/>
    <s v="CCSS CONTRIBUCION ESTATAL SEGURO SALUD (CONTRIBUCION ESTATAL AL SEGURO DE SALUD, SEGUN LEY NO. 17 DEL 22 DE OCTUBRE DE 1943, LEY"/>
    <n v="584622"/>
    <n v="484622"/>
    <n v="394780"/>
    <n v="0"/>
    <n v="37821.93"/>
    <n v="0"/>
    <n v="356958.07"/>
    <n v="356958.07"/>
    <n v="89842"/>
    <n v="0.73657008967814097"/>
  </r>
  <r>
    <s v="21375806"/>
    <s v="CENTRO DE PRODUCCÓN ARTÍSTICA Y CULTURAL"/>
    <x v="18"/>
    <s v="001"/>
    <x v="85"/>
    <s v="TRANSFERENCIAS CORRIENTES A PERSONAS"/>
    <n v="160000000"/>
    <n v="20000000"/>
    <n v="20000000"/>
    <n v="0"/>
    <n v="6000000"/>
    <n v="0"/>
    <n v="14000000"/>
    <n v="14000000"/>
    <n v="0"/>
    <n v="0.7"/>
  </r>
  <r>
    <s v="21375806"/>
    <s v="CENTRO DE PRODUCCÓN ARTÍSTICA Y CULTURAL"/>
    <x v="18"/>
    <s v="001"/>
    <x v="87"/>
    <s v="OTRAS TRANSFERENCIAS A PERSONAS"/>
    <n v="160000000"/>
    <n v="20000000"/>
    <n v="20000000"/>
    <n v="0"/>
    <n v="6000000"/>
    <n v="0"/>
    <n v="14000000"/>
    <n v="14000000"/>
    <n v="0"/>
    <n v="0.7"/>
  </r>
  <r>
    <s v="21375806"/>
    <s v="CENTRO DE PRODUCCÓN ARTÍSTICA Y CULTURAL"/>
    <x v="18"/>
    <s v="001"/>
    <x v="88"/>
    <s v="PRESTACIONES"/>
    <n v="2000000"/>
    <n v="6748848"/>
    <n v="5248848"/>
    <n v="0"/>
    <n v="3714565.67"/>
    <n v="0"/>
    <n v="1281053.33"/>
    <n v="1281053.33"/>
    <n v="1753229"/>
    <n v="0.18981807413650451"/>
  </r>
  <r>
    <s v="21375806"/>
    <s v="CENTRO DE PRODUCCÓN ARTÍSTICA Y CULTURAL"/>
    <x v="18"/>
    <s v="001"/>
    <x v="89"/>
    <s v="PRESTACIONES LEGALES"/>
    <n v="0"/>
    <n v="6000000"/>
    <n v="4500000"/>
    <n v="0"/>
    <n v="3714565.67"/>
    <n v="0"/>
    <n v="733271.33"/>
    <n v="733271.33"/>
    <n v="1552163"/>
    <n v="0.12221188833333332"/>
  </r>
  <r>
    <s v="21375806"/>
    <s v="CENTRO DE PRODUCCÓN ARTÍSTICA Y CULTURAL"/>
    <x v="18"/>
    <s v="001"/>
    <x v="90"/>
    <s v="OTRAS PRESTACIONES"/>
    <n v="2000000"/>
    <n v="748848"/>
    <n v="748848"/>
    <n v="0"/>
    <n v="0"/>
    <n v="0"/>
    <n v="547782"/>
    <n v="547782"/>
    <n v="201066"/>
    <n v="0.73149958336004106"/>
  </r>
  <r>
    <s v="21375806"/>
    <s v="CENTRO DE PRODUCCÓN ARTÍSTICA Y CULTURAL"/>
    <x v="18"/>
    <s v="001"/>
    <x v="91"/>
    <s v="TRANSF. C.TES A ENTIDADES PRIV. SIN FINES DE LUCRO"/>
    <n v="10000000"/>
    <n v="5500000"/>
    <n v="0"/>
    <n v="0"/>
    <n v="0"/>
    <n v="0"/>
    <n v="0"/>
    <n v="0"/>
    <n v="5500000"/>
    <n v="0"/>
  </r>
  <r>
    <s v="21375806"/>
    <s v="CENTRO DE PRODUCCÓN ARTÍSTICA Y CULTURAL"/>
    <x v="18"/>
    <s v="001"/>
    <x v="292"/>
    <s v="FUNDACION PARQUE METROPOLITANO LA LIBERTAD. (GASTOS DE OPERACION Y MANTENIMIENTO, QUE SE EFECTUEN CON LA FUNDACION PARQUE METROPOLITANO LA"/>
    <n v="10000000"/>
    <n v="5500000"/>
    <n v="0"/>
    <n v="0"/>
    <n v="0"/>
    <n v="0"/>
    <n v="0"/>
    <n v="0"/>
    <n v="5500000"/>
    <n v="0"/>
  </r>
  <r>
    <s v="21375806"/>
    <s v="CENTRO DE PRODUCCÓN ARTÍSTICA Y CULTURAL"/>
    <x v="18"/>
    <s v="001"/>
    <x v="97"/>
    <s v="TRANSFERENCIAS CORRIENTES AL SECTOR EXTERNO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001"/>
    <x v="293"/>
    <s v="PROGRAMA IBERRUTAS (CUOTA ANUAL, SEGUN COMPROMISOS ADQUIRIDOS EN LA XXI CUMBRE DE JEFES DE ESTADO Y DE GOBIERNOS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280"/>
    <x v="100"/>
    <s v="BIENES DURADEROS"/>
    <n v="5935000"/>
    <n v="5935000"/>
    <n v="5935000"/>
    <n v="0"/>
    <n v="4039165.43"/>
    <n v="0"/>
    <n v="342973.53"/>
    <n v="342973.53"/>
    <n v="1552861.04"/>
    <n v="5.7788294860994106E-2"/>
  </r>
  <r>
    <s v="21375806"/>
    <s v="CENTRO DE PRODUCCÓN ARTÍSTICA Y CULTURAL"/>
    <x v="18"/>
    <s v="280"/>
    <x v="101"/>
    <s v="MAQUINARIA, EQUIPO Y MOBILIARIO"/>
    <n v="3000000"/>
    <n v="4435000"/>
    <n v="4435000"/>
    <n v="0"/>
    <n v="4039165.43"/>
    <n v="0"/>
    <n v="342973.53"/>
    <n v="342973.53"/>
    <n v="52861.04"/>
    <n v="7.7333377677564832E-2"/>
  </r>
  <r>
    <s v="21375806"/>
    <s v="CENTRO DE PRODUCCÓN ARTÍSTICA Y CULTURAL"/>
    <x v="18"/>
    <s v="280"/>
    <x v="102"/>
    <s v="MAQUINARIA Y EQUIPO PARA LA PRODUCCION"/>
    <n v="2500000"/>
    <n v="4000000"/>
    <n v="4000000"/>
    <n v="0"/>
    <n v="4000000"/>
    <n v="0"/>
    <n v="0"/>
    <n v="0"/>
    <n v="0"/>
    <n v="0"/>
  </r>
  <r>
    <s v="21375806"/>
    <s v="CENTRO DE PRODUCCÓN ARTÍSTICA Y CULTURAL"/>
    <x v="18"/>
    <s v="280"/>
    <x v="104"/>
    <s v="EQUIPO Y MOBILIARIO DE OFICINA"/>
    <n v="500000"/>
    <n v="435000"/>
    <n v="435000"/>
    <n v="0"/>
    <n v="39165.43"/>
    <n v="0"/>
    <n v="342973.53"/>
    <n v="342973.53"/>
    <n v="52861.04"/>
    <n v="0.78844489655172423"/>
  </r>
  <r>
    <s v="21375806"/>
    <s v="CENTRO DE PRODUCCÓN ARTÍSTICA Y CULTURAL"/>
    <x v="18"/>
    <s v="280"/>
    <x v="110"/>
    <s v="BIENES DURADEROS DIVERSOS"/>
    <n v="2935000"/>
    <n v="1500000"/>
    <n v="1500000"/>
    <n v="0"/>
    <n v="0"/>
    <n v="0"/>
    <n v="0"/>
    <n v="0"/>
    <n v="1500000"/>
    <n v="0"/>
  </r>
  <r>
    <s v="21375806"/>
    <s v="CENTRO DE PRODUCCÓN ARTÍSTICA Y CULTURAL"/>
    <x v="18"/>
    <s v="280"/>
    <x v="111"/>
    <s v="BIENES INTANGIBLES"/>
    <n v="2935000"/>
    <n v="1500000"/>
    <n v="1500000"/>
    <n v="0"/>
    <n v="0"/>
    <n v="0"/>
    <n v="0"/>
    <n v="0"/>
    <n v="1500000"/>
    <n v="0"/>
  </r>
  <r>
    <s v="21375900"/>
    <s v="DIRECCIÓN GENERAL DE ARCHIVO NACIONAL"/>
    <x v="19"/>
    <s v="001"/>
    <x v="0"/>
    <s v=""/>
    <n v="3693727679"/>
    <n v="3711350179"/>
    <n v="3421591681.3699999"/>
    <n v="0"/>
    <n v="0"/>
    <n v="0"/>
    <n v="2293913428.4000001"/>
    <n v="2218957614.9899998"/>
    <n v="1417436750.5999999"/>
    <n v="0.6180805684625752"/>
  </r>
  <r>
    <s v="21375900"/>
    <s v="DIRECCIÓN GENERAL DE ARCHIVO NACIONAL"/>
    <x v="19"/>
    <s v="001"/>
    <x v="1"/>
    <s v="REMUNERACIONES"/>
    <n v="2155524741"/>
    <n v="2151624741"/>
    <n v="2108835369"/>
    <n v="0"/>
    <n v="0"/>
    <n v="0"/>
    <n v="1415005018.3"/>
    <n v="1380269693.3800001"/>
    <n v="736619722.70000005"/>
    <n v="0.65764489101494294"/>
  </r>
  <r>
    <s v="21375900"/>
    <s v="DIRECCIÓN GENERAL DE ARCHIVO NACIONAL"/>
    <x v="19"/>
    <s v="001"/>
    <x v="2"/>
    <s v="REMUNERACIONES BASICAS"/>
    <n v="996099952"/>
    <n v="1087943096"/>
    <n v="1063149828"/>
    <n v="0"/>
    <n v="0"/>
    <n v="0"/>
    <n v="734314600.15999997"/>
    <n v="722939617.24000001"/>
    <n v="353628495.83999997"/>
    <n v="0.67495680873368025"/>
  </r>
  <r>
    <s v="21375900"/>
    <s v="DIRECCIÓN GENERAL DE ARCHIVO NACIONAL"/>
    <x v="19"/>
    <s v="001"/>
    <x v="3"/>
    <s v="SUELDOS PARA CARGOS FIJOS"/>
    <n v="996099952"/>
    <n v="1087943096"/>
    <n v="1063149828"/>
    <n v="0"/>
    <n v="0"/>
    <n v="0"/>
    <n v="734314600.15999997"/>
    <n v="722939617.24000001"/>
    <n v="353628495.83999997"/>
    <n v="0.67495680873368025"/>
  </r>
  <r>
    <s v="21375900"/>
    <s v="DIRECCIÓN GENERAL DE ARCHIVO NACIONAL"/>
    <x v="19"/>
    <s v="001"/>
    <x v="5"/>
    <s v="REMUNERACIONES EVENTUALES"/>
    <n v="11200000"/>
    <n v="11200000"/>
    <n v="10100000"/>
    <n v="0"/>
    <n v="0"/>
    <n v="0"/>
    <n v="8308525.1600000001"/>
    <n v="8308525.1600000001"/>
    <n v="2891474.84"/>
    <n v="0.74183260357142855"/>
  </r>
  <r>
    <s v="21375900"/>
    <s v="DIRECCIÓN GENERAL DE ARCHIVO NACIONAL"/>
    <x v="19"/>
    <s v="001"/>
    <x v="6"/>
    <s v="TIEMPO EXTRAORDINARIO"/>
    <n v="10100000"/>
    <n v="10100000"/>
    <n v="10100000"/>
    <n v="0"/>
    <n v="0"/>
    <n v="0"/>
    <n v="8308525.1600000001"/>
    <n v="8308525.1600000001"/>
    <n v="1791474.84"/>
    <n v="0.82262625346534657"/>
  </r>
  <r>
    <s v="21375900"/>
    <s v="DIRECCIÓN GENERAL DE ARCHIVO NACIONAL"/>
    <x v="19"/>
    <s v="001"/>
    <x v="294"/>
    <s v="DIETAS"/>
    <n v="1100000"/>
    <n v="1100000"/>
    <n v="0"/>
    <n v="0"/>
    <n v="0"/>
    <n v="0"/>
    <n v="0"/>
    <n v="0"/>
    <n v="1100000"/>
    <n v="0"/>
  </r>
  <r>
    <s v="21375900"/>
    <s v="DIRECCIÓN GENERAL DE ARCHIVO NACIONAL"/>
    <x v="19"/>
    <s v="001"/>
    <x v="7"/>
    <s v="INCENTIVOS SALARIALES"/>
    <n v="798570165"/>
    <n v="702827021"/>
    <n v="690363700"/>
    <n v="0"/>
    <n v="0"/>
    <n v="0"/>
    <n v="422519894.17000002"/>
    <n v="422519894.17000002"/>
    <n v="280307126.82999998"/>
    <n v="0.60117195489841591"/>
  </r>
  <r>
    <s v="21375900"/>
    <s v="DIRECCIÓN GENERAL DE ARCHIVO NACIONAL"/>
    <x v="19"/>
    <s v="001"/>
    <x v="8"/>
    <s v="RETRIBUCION POR AÑOS SERVIDOS"/>
    <n v="237700000"/>
    <n v="194162039"/>
    <n v="192539601"/>
    <n v="0"/>
    <n v="0"/>
    <n v="0"/>
    <n v="135693304.25"/>
    <n v="135693304.25"/>
    <n v="58468734.75"/>
    <n v="0.69886629203559203"/>
  </r>
  <r>
    <s v="21375900"/>
    <s v="DIRECCIÓN GENERAL DE ARCHIVO NACIONAL"/>
    <x v="19"/>
    <s v="001"/>
    <x v="9"/>
    <s v="RESTRICCION AL EJERCICIO LIBERAL DE LA PROFESION"/>
    <n v="241636162"/>
    <n v="202252965"/>
    <n v="199239426"/>
    <n v="0"/>
    <n v="0"/>
    <n v="0"/>
    <n v="143251733.84"/>
    <n v="143251733.84"/>
    <n v="59001231.159999996"/>
    <n v="0.70828001873792057"/>
  </r>
  <r>
    <s v="21375900"/>
    <s v="DIRECCIÓN GENERAL DE ARCHIVO NACIONAL"/>
    <x v="19"/>
    <s v="001"/>
    <x v="10"/>
    <s v="DECIMOTERCER MES"/>
    <n v="139011991"/>
    <n v="139011991"/>
    <n v="137134763"/>
    <n v="0"/>
    <n v="0"/>
    <n v="0"/>
    <n v="0"/>
    <n v="0"/>
    <n v="139011991"/>
    <n v="0"/>
  </r>
  <r>
    <s v="21375900"/>
    <s v="DIRECCIÓN GENERAL DE ARCHIVO NACIONAL"/>
    <x v="19"/>
    <s v="001"/>
    <x v="11"/>
    <s v="SALARIO ESCOLAR"/>
    <n v="116422012"/>
    <n v="112522012"/>
    <n v="106972512"/>
    <n v="0"/>
    <n v="0"/>
    <n v="0"/>
    <n v="106972511.68000001"/>
    <n v="106972511.68000001"/>
    <n v="5549500.3200000003"/>
    <n v="0.95068075817911968"/>
  </r>
  <r>
    <s v="21375900"/>
    <s v="DIRECCIÓN GENERAL DE ARCHIVO NACIONAL"/>
    <x v="19"/>
    <s v="001"/>
    <x v="12"/>
    <s v="OTROS INCENTIVOS SALARIALES"/>
    <n v="63800000"/>
    <n v="54878014"/>
    <n v="54477398"/>
    <n v="0"/>
    <n v="0"/>
    <n v="0"/>
    <n v="36602344.399999999"/>
    <n v="36602344.399999999"/>
    <n v="18275669.600000001"/>
    <n v="0.66697647622598"/>
  </r>
  <r>
    <s v="21375900"/>
    <s v="DIRECCIÓN GENERAL DE ARCHIVO NACIONAL"/>
    <x v="19"/>
    <s v="001"/>
    <x v="13"/>
    <s v="CONTRIB. PATRONALES AL DES. Y LA SEGURIDAD SOCIAL"/>
    <n v="162411418"/>
    <n v="162411418"/>
    <n v="160214182"/>
    <n v="0"/>
    <n v="0"/>
    <n v="0"/>
    <n v="114421658"/>
    <n v="102842432"/>
    <n v="47989760"/>
    <n v="0.70451732648501353"/>
  </r>
  <r>
    <s v="21375900"/>
    <s v="DIRECCIÓN GENERAL DE ARCHIVO NACIONAL"/>
    <x v="19"/>
    <s v="001"/>
    <x v="295"/>
    <s v="CCSS CONTRIBUCION PATRONAL SEGURO SALUD (CONTRIBUCION PATRONAL SEGURO DE SALUD, SEGUN LEY NO. 17 DEL 22 DE OCTUBRE DE 1943, LEY"/>
    <n v="154082627"/>
    <n v="154082627"/>
    <n v="151998070"/>
    <n v="0"/>
    <n v="0"/>
    <n v="0"/>
    <n v="108551298"/>
    <n v="97565879"/>
    <n v="45531329"/>
    <n v="0.70450056643958958"/>
  </r>
  <r>
    <s v="21375900"/>
    <s v="DIRECCIÓN GENERAL DE ARCHIVO NACIONAL"/>
    <x v="19"/>
    <s v="001"/>
    <x v="296"/>
    <s v="BANCO POPULAR Y DE DESARROLLO COMUNAL. (BPDC) (SEGUN LEY NO. 4351 DEL 11 DE JULIO DE 1969, LEY ORGANICA DEL B.P.D.C.)."/>
    <n v="8328791"/>
    <n v="8328791"/>
    <n v="8216112"/>
    <n v="0"/>
    <n v="0"/>
    <n v="0"/>
    <n v="5870360"/>
    <n v="5276553"/>
    <n v="2458431"/>
    <n v="0.70482738731227612"/>
  </r>
  <r>
    <s v="21375900"/>
    <s v="DIRECCIÓN GENERAL DE ARCHIVO NACIONAL"/>
    <x v="19"/>
    <s v="001"/>
    <x v="16"/>
    <s v="CONTRIB PATRONALES A FOND PENS Y OTROS FOND CAPIT."/>
    <n v="187243206"/>
    <n v="187243206"/>
    <n v="185007659"/>
    <n v="0"/>
    <n v="0"/>
    <n v="0"/>
    <n v="135440340.81"/>
    <n v="123659224.81"/>
    <n v="51802865.189999998"/>
    <n v="0.72333914646815012"/>
  </r>
  <r>
    <s v="21375900"/>
    <s v="DIRECCIÓN GENERAL DE ARCHIVO NACIONAL"/>
    <x v="19"/>
    <s v="001"/>
    <x v="297"/>
    <s v="CCSS CONTRIBUCION PATRONAL SEGURO PENSIONES (CONTRIBUCION PATRONAL SEGURO DE PENSIONES, SEGUN LEY NO. 17 DEL 22 DE OCTUBRE DE 1943, LEY"/>
    <n v="90284090"/>
    <n v="90284090"/>
    <n v="89062652"/>
    <n v="0"/>
    <n v="0"/>
    <n v="0"/>
    <n v="63602331"/>
    <n v="57165470"/>
    <n v="26681759"/>
    <n v="0.70446887153650217"/>
  </r>
  <r>
    <s v="21375900"/>
    <s v="DIRECCIÓN GENERAL DE ARCHIVO NACIONAL"/>
    <x v="19"/>
    <s v="001"/>
    <x v="298"/>
    <s v="CCSS APORTE PATRONAL REGIMEN PENSIONES (APORTE PATRONAL AL REGIMEN DE PENSIONES, SEGUN LEY DE PROTECCION AL TRABAJADOR NO. 7983 DEL 16"/>
    <n v="49972744"/>
    <n v="49972744"/>
    <n v="49296671"/>
    <n v="0"/>
    <n v="0"/>
    <n v="0"/>
    <n v="35199296"/>
    <n v="31636461"/>
    <n v="14773448"/>
    <n v="0.70436988611231754"/>
  </r>
  <r>
    <s v="21375900"/>
    <s v="DIRECCIÓN GENERAL DE ARCHIVO NACIONAL"/>
    <x v="19"/>
    <s v="001"/>
    <x v="299"/>
    <s v="CCSS APORTE PATRONAL FONDO CAPITALIZACION LABORAL (APORTE PATRONAL AL FONDO DE CAPITALIZACION LABORAL, SEGUN LEY DE PROTECCION AL TRABAJADOR"/>
    <n v="24986372"/>
    <n v="24986372"/>
    <n v="24648336"/>
    <n v="0"/>
    <n v="0"/>
    <n v="0"/>
    <n v="17600721"/>
    <n v="15819301"/>
    <n v="7385651"/>
    <n v="0.70441282952162887"/>
  </r>
  <r>
    <s v="21375900"/>
    <s v="DIRECCIÓN GENERAL DE ARCHIVO NACIONAL"/>
    <x v="19"/>
    <s v="001"/>
    <x v="300"/>
    <s v="ASOCIACION DE EMPLEADOS DEL MINISTERIO DE CULTURA Y JUVENTUD (ASEMICULTURA). (APORTE PATRONAL A LA ASOCIACION DE EMPLEADOS DEL MINISTERIO DE CULTURA"/>
    <n v="22000000"/>
    <n v="22000000"/>
    <n v="22000000"/>
    <n v="0"/>
    <n v="0"/>
    <n v="0"/>
    <n v="19037992.809999999"/>
    <n v="19037992.809999999"/>
    <n v="2962007.19"/>
    <n v="0.86536330954545448"/>
  </r>
  <r>
    <s v="21375900"/>
    <s v="DIRECCIÓN GENERAL DE ARCHIVO NACIONAL"/>
    <x v="19"/>
    <s v="001"/>
    <x v="21"/>
    <s v="SERVICIOS"/>
    <n v="817497306"/>
    <n v="817497306"/>
    <n v="587015652.20000005"/>
    <n v="0"/>
    <n v="0"/>
    <n v="0"/>
    <n v="579621587.13"/>
    <n v="549562907.22000003"/>
    <n v="237875718.87"/>
    <n v="0.70901956847549541"/>
  </r>
  <r>
    <s v="21375900"/>
    <s v="DIRECCIÓN GENERAL DE ARCHIVO NACIONAL"/>
    <x v="19"/>
    <s v="001"/>
    <x v="24"/>
    <s v="SERVICIOS BASICOS"/>
    <n v="106838176"/>
    <n v="104454121"/>
    <n v="67136604.469999999"/>
    <n v="0"/>
    <n v="0"/>
    <n v="0"/>
    <n v="66093770.770000003"/>
    <n v="66085429.770000003"/>
    <n v="38360350.229999997"/>
    <n v="0.63275407554288843"/>
  </r>
  <r>
    <s v="21375900"/>
    <s v="DIRECCIÓN GENERAL DE ARCHIVO NACIONAL"/>
    <x v="19"/>
    <s v="001"/>
    <x v="25"/>
    <s v="SERVICIO DE AGUA Y ALCANTARILLADO"/>
    <n v="10500000"/>
    <n v="10500000"/>
    <n v="7875000"/>
    <n v="0"/>
    <n v="0"/>
    <n v="0"/>
    <n v="7869395"/>
    <n v="7869395"/>
    <n v="2630605"/>
    <n v="0.74946619047619045"/>
  </r>
  <r>
    <s v="21375900"/>
    <s v="DIRECCIÓN GENERAL DE ARCHIVO NACIONAL"/>
    <x v="19"/>
    <s v="001"/>
    <x v="26"/>
    <s v="SERVICIO DE ENERGIA ELECTRICA"/>
    <n v="83988176"/>
    <n v="81304121"/>
    <n v="51486604.840000004"/>
    <n v="0"/>
    <n v="0"/>
    <n v="0"/>
    <n v="50516155"/>
    <n v="50516155"/>
    <n v="30787966"/>
    <n v="0.62132342590604972"/>
  </r>
  <r>
    <s v="21375900"/>
    <s v="DIRECCIÓN GENERAL DE ARCHIVO NACIONAL"/>
    <x v="19"/>
    <s v="001"/>
    <x v="117"/>
    <s v="SERVICIO DE CORREO"/>
    <n v="150000"/>
    <n v="450000"/>
    <n v="249999.63"/>
    <n v="0"/>
    <n v="0"/>
    <n v="0"/>
    <n v="226437.5"/>
    <n v="226437.5"/>
    <n v="223562.5"/>
    <n v="0.5031944444444445"/>
  </r>
  <r>
    <s v="21375900"/>
    <s v="DIRECCIÓN GENERAL DE ARCHIVO NACIONAL"/>
    <x v="19"/>
    <s v="001"/>
    <x v="27"/>
    <s v="SERVICIO DE TELECOMUNICACIONES"/>
    <n v="10500000"/>
    <n v="10500000"/>
    <n v="5875000"/>
    <n v="0"/>
    <n v="0"/>
    <n v="0"/>
    <n v="5873058.2699999996"/>
    <n v="5864717.2699999996"/>
    <n v="4626941.7300000004"/>
    <n v="0.55933888285714284"/>
  </r>
  <r>
    <s v="21375900"/>
    <s v="DIRECCIÓN GENERAL DE ARCHIVO NACIONAL"/>
    <x v="19"/>
    <s v="001"/>
    <x v="28"/>
    <s v="OTROS SERVICIOS BASICOS"/>
    <n v="1700000"/>
    <n v="1700000"/>
    <n v="1650000"/>
    <n v="0"/>
    <n v="0"/>
    <n v="0"/>
    <n v="1608725"/>
    <n v="1608725"/>
    <n v="91275"/>
    <n v="0.94630882352941181"/>
  </r>
  <r>
    <s v="21375900"/>
    <s v="DIRECCIÓN GENERAL DE ARCHIVO NACIONAL"/>
    <x v="19"/>
    <s v="001"/>
    <x v="29"/>
    <s v="SERVICIOS COMERCIALES Y FINANCIEROS"/>
    <n v="449979130"/>
    <n v="452363185"/>
    <n v="352286547.70999998"/>
    <n v="0"/>
    <n v="0"/>
    <n v="0"/>
    <n v="351771371.07999998"/>
    <n v="323333575.76999998"/>
    <n v="100591813.92"/>
    <n v="0.77763041455285531"/>
  </r>
  <r>
    <s v="21375900"/>
    <s v="DIRECCIÓN GENERAL DE ARCHIVO NACIONAL"/>
    <x v="19"/>
    <s v="001"/>
    <x v="30"/>
    <s v="INFORMACION"/>
    <n v="1300000"/>
    <n v="1300000"/>
    <n v="475000"/>
    <n v="0"/>
    <n v="0"/>
    <n v="0"/>
    <n v="451598.8"/>
    <n v="329694.40000000002"/>
    <n v="848401.2"/>
    <n v="0.34738369230769228"/>
  </r>
  <r>
    <s v="21375900"/>
    <s v="DIRECCIÓN GENERAL DE ARCHIVO NACIONAL"/>
    <x v="19"/>
    <s v="001"/>
    <x v="32"/>
    <s v="IMPRESION, ENCUADERNACION Y OTROS"/>
    <n v="1100000"/>
    <n v="1100000"/>
    <n v="325000"/>
    <n v="0"/>
    <n v="0"/>
    <n v="0"/>
    <n v="78328.100000000006"/>
    <n v="78328.100000000006"/>
    <n v="1021671.9"/>
    <n v="7.1207363636363638E-2"/>
  </r>
  <r>
    <s v="21375900"/>
    <s v="DIRECCIÓN GENERAL DE ARCHIVO NACIONAL"/>
    <x v="19"/>
    <s v="001"/>
    <x v="33"/>
    <s v="COMIS. Y GASTOS POR SERV. FINANCIEROS Y COMERCIAL."/>
    <n v="11000000"/>
    <n v="11000000"/>
    <n v="8500000"/>
    <n v="0"/>
    <n v="0"/>
    <n v="0"/>
    <n v="9233042.1199999992"/>
    <n v="9233042.1199999992"/>
    <n v="1766957.88"/>
    <n v="0.83936746545454533"/>
  </r>
  <r>
    <s v="21375900"/>
    <s v="DIRECCIÓN GENERAL DE ARCHIVO NACIONAL"/>
    <x v="19"/>
    <s v="001"/>
    <x v="34"/>
    <s v="SERVICIOS DE TECNOLOGIAS DE INFORMACION"/>
    <n v="436579130"/>
    <n v="438963185"/>
    <n v="342986547.70999998"/>
    <n v="0"/>
    <n v="0"/>
    <n v="0"/>
    <n v="342008402.06"/>
    <n v="313692511.14999998"/>
    <n v="96954782.939999998"/>
    <n v="0.77912775774123288"/>
  </r>
  <r>
    <s v="21375900"/>
    <s v="DIRECCIÓN GENERAL DE ARCHIVO NACIONAL"/>
    <x v="19"/>
    <s v="001"/>
    <x v="35"/>
    <s v="SERVICIOS DE GESTION Y APOYO"/>
    <n v="185730000"/>
    <n v="181830000"/>
    <n v="115672500"/>
    <n v="0"/>
    <n v="0"/>
    <n v="0"/>
    <n v="113222200.12"/>
    <n v="113222200.12"/>
    <n v="68607799.879999995"/>
    <n v="0.62268162635428703"/>
  </r>
  <r>
    <s v="21375900"/>
    <s v="DIRECCIÓN GENERAL DE ARCHIVO NACIONAL"/>
    <x v="19"/>
    <s v="001"/>
    <x v="38"/>
    <s v="SERVICIOS GENERALES"/>
    <n v="181900000"/>
    <n v="175800000"/>
    <n v="114200000"/>
    <n v="0"/>
    <n v="0"/>
    <n v="0"/>
    <n v="113208614"/>
    <n v="113208614"/>
    <n v="62591386"/>
    <n v="0.64396253697383388"/>
  </r>
  <r>
    <s v="21375900"/>
    <s v="DIRECCIÓN GENERAL DE ARCHIVO NACIONAL"/>
    <x v="19"/>
    <s v="001"/>
    <x v="39"/>
    <s v="OTROS SERVICIOS DE GESTION Y APOYO"/>
    <n v="3830000"/>
    <n v="6030000"/>
    <n v="1472500"/>
    <n v="0"/>
    <n v="0"/>
    <n v="0"/>
    <n v="13586.12"/>
    <n v="13586.12"/>
    <n v="6016413.8799999999"/>
    <n v="2.2530878938640136E-3"/>
  </r>
  <r>
    <s v="21375900"/>
    <s v="DIRECCIÓN GENERAL DE ARCHIVO NACIONAL"/>
    <x v="19"/>
    <s v="001"/>
    <x v="40"/>
    <s v="GASTOS DE VIAJE Y DE TRANSPORTE"/>
    <n v="965000"/>
    <n v="1365000"/>
    <n v="923750"/>
    <n v="0"/>
    <n v="0"/>
    <n v="0"/>
    <n v="920560"/>
    <n v="920560"/>
    <n v="444440"/>
    <n v="0.67440293040293042"/>
  </r>
  <r>
    <s v="21375900"/>
    <s v="DIRECCIÓN GENERAL DE ARCHIVO NACIONAL"/>
    <x v="19"/>
    <s v="001"/>
    <x v="42"/>
    <s v="VIATICOS DENTRO DEL PAIS"/>
    <n v="965000"/>
    <n v="1365000"/>
    <n v="923750"/>
    <n v="0"/>
    <n v="0"/>
    <n v="0"/>
    <n v="920560"/>
    <n v="920560"/>
    <n v="444440"/>
    <n v="0.67440293040293042"/>
  </r>
  <r>
    <s v="21375900"/>
    <s v="DIRECCIÓN GENERAL DE ARCHIVO NACIONAL"/>
    <x v="19"/>
    <s v="001"/>
    <x v="45"/>
    <s v="SEGUROS, REASEGUROS Y OTRAS OBLIGACIONES"/>
    <n v="30540000"/>
    <n v="30540000"/>
    <n v="30301666.670000002"/>
    <n v="0"/>
    <n v="0"/>
    <n v="0"/>
    <n v="30275991.66"/>
    <n v="30275991.66"/>
    <n v="264008.34000000003"/>
    <n v="0.99135532612966604"/>
  </r>
  <r>
    <s v="21375900"/>
    <s v="DIRECCIÓN GENERAL DE ARCHIVO NACIONAL"/>
    <x v="19"/>
    <s v="001"/>
    <x v="46"/>
    <s v="SEGUROS"/>
    <n v="30540000"/>
    <n v="30540000"/>
    <n v="30301666.670000002"/>
    <n v="0"/>
    <n v="0"/>
    <n v="0"/>
    <n v="30275991.66"/>
    <n v="30275991.66"/>
    <n v="264008.34000000003"/>
    <n v="0.99135532612966604"/>
  </r>
  <r>
    <s v="21375900"/>
    <s v="DIRECCIÓN GENERAL DE ARCHIVO NACIONAL"/>
    <x v="19"/>
    <s v="001"/>
    <x v="47"/>
    <s v="CAPACITACION Y PROTOCOLO"/>
    <n v="0"/>
    <n v="3500000"/>
    <n v="450000"/>
    <n v="0"/>
    <n v="0"/>
    <n v="0"/>
    <n v="421773"/>
    <n v="421773"/>
    <n v="3078227"/>
    <n v="0.12050657142857144"/>
  </r>
  <r>
    <s v="21375900"/>
    <s v="DIRECCIÓN GENERAL DE ARCHIVO NACIONAL"/>
    <x v="19"/>
    <s v="001"/>
    <x v="48"/>
    <s v="ACTIVIDADES DE CAPACITACION"/>
    <n v="0"/>
    <n v="3500000"/>
    <n v="450000"/>
    <n v="0"/>
    <n v="0"/>
    <n v="0"/>
    <n v="421773"/>
    <n v="421773"/>
    <n v="3078227"/>
    <n v="0.12050657142857144"/>
  </r>
  <r>
    <s v="21375900"/>
    <s v="DIRECCIÓN GENERAL DE ARCHIVO NACIONAL"/>
    <x v="19"/>
    <s v="001"/>
    <x v="51"/>
    <s v="MANTENIMIENTO Y REPARACION"/>
    <n v="43325000"/>
    <n v="43325000"/>
    <n v="20154583.350000001"/>
    <n v="0"/>
    <n v="0"/>
    <n v="0"/>
    <n v="16915920.5"/>
    <n v="15303376.9"/>
    <n v="26409079.5"/>
    <n v="0.39044248124639352"/>
  </r>
  <r>
    <s v="21375900"/>
    <s v="DIRECCIÓN GENERAL DE ARCHIVO NACIONAL"/>
    <x v="19"/>
    <s v="001"/>
    <x v="52"/>
    <s v="MANTENIMIENTO DE EDIFICIOS, LOCALES Y TERRENOS"/>
    <n v="5000000"/>
    <n v="5000000"/>
    <n v="5000000"/>
    <n v="0"/>
    <n v="0"/>
    <n v="0"/>
    <n v="4999666.92"/>
    <n v="4999666.92"/>
    <n v="333.08"/>
    <n v="0.99993338399999998"/>
  </r>
  <r>
    <s v="21375900"/>
    <s v="DIRECCIÓN GENERAL DE ARCHIVO NACIONAL"/>
    <x v="19"/>
    <s v="001"/>
    <x v="53"/>
    <s v="MANT. Y REPARACION DE MAQUINARIA Y EQUIPO DE PROD."/>
    <n v="9800000"/>
    <n v="9800000"/>
    <n v="3650000"/>
    <n v="0"/>
    <n v="0"/>
    <n v="0"/>
    <n v="3203145.75"/>
    <n v="2283303.15"/>
    <n v="6596854.25"/>
    <n v="0.32685160714285716"/>
  </r>
  <r>
    <s v="21375900"/>
    <s v="DIRECCIÓN GENERAL DE ARCHIVO NACIONAL"/>
    <x v="19"/>
    <s v="001"/>
    <x v="54"/>
    <s v="MANT. Y REPARACION DE EQUIPO DE TRANSPORTE"/>
    <n v="200000"/>
    <n v="200000"/>
    <n v="166666.67000000001"/>
    <n v="0"/>
    <n v="0"/>
    <n v="0"/>
    <n v="70060"/>
    <n v="70060"/>
    <n v="129940"/>
    <n v="0.3503"/>
  </r>
  <r>
    <s v="21375900"/>
    <s v="DIRECCIÓN GENERAL DE ARCHIVO NACIONAL"/>
    <x v="19"/>
    <s v="001"/>
    <x v="119"/>
    <s v="MANT. Y REPARACION DE EQUIPO DE COMUNICAC."/>
    <n v="1000000"/>
    <n v="1000000"/>
    <n v="750000"/>
    <n v="0"/>
    <n v="0"/>
    <n v="0"/>
    <n v="602581.32999999996"/>
    <n v="535707.93000000005"/>
    <n v="397418.67"/>
    <n v="0.60258132999999992"/>
  </r>
  <r>
    <s v="21375900"/>
    <s v="DIRECCIÓN GENERAL DE ARCHIVO NACIONAL"/>
    <x v="19"/>
    <s v="001"/>
    <x v="55"/>
    <s v="MANT. Y REPARACION DE EQUIPO Y MOBILIARIO DE OFIC."/>
    <n v="15000000"/>
    <n v="15000000"/>
    <n v="6383333.3399999999"/>
    <n v="0"/>
    <n v="0"/>
    <n v="0"/>
    <n v="5118930.5999999996"/>
    <n v="4773930.5999999996"/>
    <n v="9881069.4000000004"/>
    <n v="0.34126203999999999"/>
  </r>
  <r>
    <s v="21375900"/>
    <s v="DIRECCIÓN GENERAL DE ARCHIVO NACIONAL"/>
    <x v="19"/>
    <s v="001"/>
    <x v="56"/>
    <s v="MANT. Y REP. DE EQUIPO DE COMPUTO Y SIST. DE INF."/>
    <n v="10375000"/>
    <n v="10375000"/>
    <n v="3542083.34"/>
    <n v="0"/>
    <n v="0"/>
    <n v="0"/>
    <n v="2921535.9"/>
    <n v="2640708.2999999998"/>
    <n v="7453464.0999999996"/>
    <n v="0.28159382168674696"/>
  </r>
  <r>
    <s v="21375900"/>
    <s v="DIRECCIÓN GENERAL DE ARCHIVO NACIONAL"/>
    <x v="19"/>
    <s v="001"/>
    <x v="57"/>
    <s v="MANTENIMIENTO Y REPARACION DE OTROS EQUIPOS"/>
    <n v="1950000"/>
    <n v="1950000"/>
    <n v="662500"/>
    <n v="0"/>
    <n v="0"/>
    <n v="0"/>
    <n v="0"/>
    <n v="0"/>
    <n v="1950000"/>
    <n v="0"/>
  </r>
  <r>
    <s v="21375900"/>
    <s v="DIRECCIÓN GENERAL DE ARCHIVO NACIONAL"/>
    <x v="19"/>
    <s v="001"/>
    <x v="58"/>
    <s v="IMPUESTOS"/>
    <n v="120000"/>
    <n v="120000"/>
    <n v="90000"/>
    <n v="0"/>
    <n v="0"/>
    <n v="0"/>
    <n v="0"/>
    <n v="0"/>
    <n v="120000"/>
    <n v="0"/>
  </r>
  <r>
    <s v="21375900"/>
    <s v="DIRECCIÓN GENERAL DE ARCHIVO NACIONAL"/>
    <x v="19"/>
    <s v="001"/>
    <x v="59"/>
    <s v="OTROS IMPUESTOS"/>
    <n v="120000"/>
    <n v="120000"/>
    <n v="90000"/>
    <n v="0"/>
    <n v="0"/>
    <n v="0"/>
    <n v="0"/>
    <n v="0"/>
    <n v="120000"/>
    <n v="0"/>
  </r>
  <r>
    <s v="21375900"/>
    <s v="DIRECCIÓN GENERAL DE ARCHIVO NACIONAL"/>
    <x v="19"/>
    <s v="001"/>
    <x v="62"/>
    <s v="MATERIALES Y SUMINISTROS"/>
    <n v="22925954"/>
    <n v="22925954"/>
    <n v="13398632.17"/>
    <n v="0"/>
    <n v="0"/>
    <n v="0"/>
    <n v="11542998"/>
    <n v="10406854"/>
    <n v="11382956"/>
    <n v="0.50349041091158087"/>
  </r>
  <r>
    <s v="21375900"/>
    <s v="DIRECCIÓN GENERAL DE ARCHIVO NACIONAL"/>
    <x v="19"/>
    <s v="001"/>
    <x v="63"/>
    <s v="PRODUCTOS QUIMICOS Y CONEXOS"/>
    <n v="3759190"/>
    <n v="3759190"/>
    <n v="3319392.5"/>
    <n v="0"/>
    <n v="0"/>
    <n v="0"/>
    <n v="3116780.58"/>
    <n v="3116780.58"/>
    <n v="642409.42000000004"/>
    <n v="0.82910961669934213"/>
  </r>
  <r>
    <s v="21375900"/>
    <s v="DIRECCIÓN GENERAL DE ARCHIVO NACIONAL"/>
    <x v="19"/>
    <s v="001"/>
    <x v="64"/>
    <s v="COMBUSTIBLES Y LUBRICANTES"/>
    <n v="1200000"/>
    <n v="1200000"/>
    <n v="900000"/>
    <n v="0"/>
    <n v="0"/>
    <n v="0"/>
    <n v="898054"/>
    <n v="898054"/>
    <n v="301946"/>
    <n v="0.74837833333333337"/>
  </r>
  <r>
    <s v="21375900"/>
    <s v="DIRECCIÓN GENERAL DE ARCHIVO NACIONAL"/>
    <x v="19"/>
    <s v="001"/>
    <x v="120"/>
    <s v="PRODUCTOS FARMACEUTICOS Y MEDICINALES"/>
    <n v="200000"/>
    <n v="200000"/>
    <n v="150000"/>
    <n v="0"/>
    <n v="0"/>
    <n v="0"/>
    <n v="147277.25"/>
    <n v="147277.25"/>
    <n v="52722.75"/>
    <n v="0.73638625000000002"/>
  </r>
  <r>
    <s v="21375900"/>
    <s v="DIRECCIÓN GENERAL DE ARCHIVO NACIONAL"/>
    <x v="19"/>
    <s v="001"/>
    <x v="65"/>
    <s v="TINTAS, PINTURAS Y DILUYENTES"/>
    <n v="2000000"/>
    <n v="2000000"/>
    <n v="2000000"/>
    <n v="0"/>
    <n v="0"/>
    <n v="0"/>
    <n v="1908220.35"/>
    <n v="1908220.35"/>
    <n v="91779.65"/>
    <n v="0.95411017500000006"/>
  </r>
  <r>
    <s v="21375900"/>
    <s v="DIRECCIÓN GENERAL DE ARCHIVO NACIONAL"/>
    <x v="19"/>
    <s v="001"/>
    <x v="144"/>
    <s v="OTROS PRODUCTOS QUIMICOS Y CONEXOS"/>
    <n v="359190"/>
    <n v="359190"/>
    <n v="269392.5"/>
    <n v="0"/>
    <n v="0"/>
    <n v="0"/>
    <n v="163228.98000000001"/>
    <n v="163228.98000000001"/>
    <n v="195961.02"/>
    <n v="0.45443631504217824"/>
  </r>
  <r>
    <s v="21375900"/>
    <s v="DIRECCIÓN GENERAL DE ARCHIVO NACIONAL"/>
    <x v="19"/>
    <s v="001"/>
    <x v="69"/>
    <s v="MATERIALES Y PROD DE USO EN LA CONSTRUC Y MANT."/>
    <n v="3350000"/>
    <n v="3350000"/>
    <n v="2812500"/>
    <n v="0"/>
    <n v="0"/>
    <n v="0"/>
    <n v="2795987.3"/>
    <n v="1974322.3"/>
    <n v="554012.69999999995"/>
    <n v="0.83462307462686558"/>
  </r>
  <r>
    <s v="21375900"/>
    <s v="DIRECCIÓN GENERAL DE ARCHIVO NACIONAL"/>
    <x v="19"/>
    <s v="001"/>
    <x v="121"/>
    <s v="MATERIALES Y PRODUCTOS METALICOS"/>
    <n v="0"/>
    <n v="200000"/>
    <n v="150000"/>
    <n v="0"/>
    <n v="0"/>
    <n v="0"/>
    <n v="145445.4"/>
    <n v="145445.4"/>
    <n v="54554.6"/>
    <n v="0.72722699999999996"/>
  </r>
  <r>
    <s v="21375900"/>
    <s v="DIRECCIÓN GENERAL DE ARCHIVO NACIONAL"/>
    <x v="19"/>
    <s v="001"/>
    <x v="70"/>
    <s v="MAT. Y PROD. ELECTRICOS, TELEFONICOS Y DE COMPUTO"/>
    <n v="1250000"/>
    <n v="1250000"/>
    <n v="1187500"/>
    <n v="0"/>
    <n v="0"/>
    <n v="0"/>
    <n v="1182917.54"/>
    <n v="1182917.54"/>
    <n v="67082.460000000006"/>
    <n v="0.94633403199999999"/>
  </r>
  <r>
    <s v="21375900"/>
    <s v="DIRECCIÓN GENERAL DE ARCHIVO NACIONAL"/>
    <x v="19"/>
    <s v="001"/>
    <x v="148"/>
    <s v="MATERIALES Y PRODUCTOS DE PLASTICO"/>
    <n v="600000"/>
    <n v="600000"/>
    <n v="450000"/>
    <n v="0"/>
    <n v="0"/>
    <n v="0"/>
    <n v="447438.7"/>
    <n v="447438.7"/>
    <n v="152561.29999999999"/>
    <n v="0.74573116666666672"/>
  </r>
  <r>
    <s v="21375900"/>
    <s v="DIRECCIÓN GENERAL DE ARCHIVO NACIONAL"/>
    <x v="19"/>
    <s v="001"/>
    <x v="149"/>
    <s v="OTROS MAT. Y PROD.DE USO EN LA CONSTRU. Y MANTENIM"/>
    <n v="1500000"/>
    <n v="1300000"/>
    <n v="1025000"/>
    <n v="0"/>
    <n v="0"/>
    <n v="0"/>
    <n v="1020185.66"/>
    <n v="198520.66"/>
    <n v="279814.34000000003"/>
    <n v="0.78475820000000007"/>
  </r>
  <r>
    <s v="21375900"/>
    <s v="DIRECCIÓN GENERAL DE ARCHIVO NACIONAL"/>
    <x v="19"/>
    <s v="001"/>
    <x v="71"/>
    <s v="HERRAMIENTAS, REPUESTOS Y ACCESORIOS"/>
    <n v="4150000"/>
    <n v="4150000"/>
    <n v="1262500"/>
    <n v="0"/>
    <n v="0"/>
    <n v="0"/>
    <n v="1015041.32"/>
    <n v="700562.32"/>
    <n v="3134958.68"/>
    <n v="0.24458826987951807"/>
  </r>
  <r>
    <s v="21375900"/>
    <s v="DIRECCIÓN GENERAL DE ARCHIVO NACIONAL"/>
    <x v="19"/>
    <s v="001"/>
    <x v="72"/>
    <s v="HERRAMIENTAS E INSTRUMENTOS"/>
    <n v="450000"/>
    <n v="450000"/>
    <n v="387500"/>
    <n v="0"/>
    <n v="0"/>
    <n v="0"/>
    <n v="326500.02"/>
    <n v="326500.02"/>
    <n v="123499.98"/>
    <n v="0.72555560000000008"/>
  </r>
  <r>
    <s v="21375900"/>
    <s v="DIRECCIÓN GENERAL DE ARCHIVO NACIONAL"/>
    <x v="19"/>
    <s v="001"/>
    <x v="73"/>
    <s v="REPUESTOS Y ACCESORIOS"/>
    <n v="3700000"/>
    <n v="3700000"/>
    <n v="875000"/>
    <n v="0"/>
    <n v="0"/>
    <n v="0"/>
    <n v="688541.3"/>
    <n v="374062.3"/>
    <n v="3011458.7"/>
    <n v="0.18609224324324325"/>
  </r>
  <r>
    <s v="21375900"/>
    <s v="DIRECCIÓN GENERAL DE ARCHIVO NACIONAL"/>
    <x v="19"/>
    <s v="001"/>
    <x v="74"/>
    <s v="UTILES, MATERIALES Y SUMINISTROS DIVERSOS"/>
    <n v="11666764"/>
    <n v="11666764"/>
    <n v="6004239.6699999999"/>
    <n v="0"/>
    <n v="0"/>
    <n v="0"/>
    <n v="4615188.8"/>
    <n v="4615188.8"/>
    <n v="7051575.2000000002"/>
    <n v="0.39558431112517572"/>
  </r>
  <r>
    <s v="21375900"/>
    <s v="DIRECCIÓN GENERAL DE ARCHIVO NACIONAL"/>
    <x v="19"/>
    <s v="001"/>
    <x v="75"/>
    <s v="UTILES Y MATERIALES DE OFICINA Y COMPUTO"/>
    <n v="2260000"/>
    <n v="2260000"/>
    <n v="1195000"/>
    <n v="0"/>
    <n v="0"/>
    <n v="0"/>
    <n v="1166835.6499999999"/>
    <n v="1166835.6499999999"/>
    <n v="1093164.3500000001"/>
    <n v="0.51629896017699106"/>
  </r>
  <r>
    <s v="21375900"/>
    <s v="DIRECCIÓN GENERAL DE ARCHIVO NACIONAL"/>
    <x v="19"/>
    <s v="001"/>
    <x v="150"/>
    <s v="UTILES Y MATERIALES MEDICO, HOSPITALARIO Y DE INV."/>
    <n v="350000"/>
    <n v="350000"/>
    <n v="250000"/>
    <n v="0"/>
    <n v="0"/>
    <n v="0"/>
    <n v="51500"/>
    <n v="51500"/>
    <n v="298500"/>
    <n v="0.14714285714285713"/>
  </r>
  <r>
    <s v="21375900"/>
    <s v="DIRECCIÓN GENERAL DE ARCHIVO NACIONAL"/>
    <x v="19"/>
    <s v="001"/>
    <x v="76"/>
    <s v="PRODUCTOS DE PAPEL, CARTON E IMPRESOS"/>
    <n v="4936564"/>
    <n v="4936564"/>
    <n v="1669089.67"/>
    <n v="0"/>
    <n v="0"/>
    <n v="0"/>
    <n v="1650072.66"/>
    <n v="1650072.66"/>
    <n v="3286491.34"/>
    <n v="0.33425529578873076"/>
  </r>
  <r>
    <s v="21375900"/>
    <s v="DIRECCIÓN GENERAL DE ARCHIVO NACIONAL"/>
    <x v="19"/>
    <s v="001"/>
    <x v="122"/>
    <s v="TEXTILES Y VESTUARIO"/>
    <n v="2300000"/>
    <n v="2300000"/>
    <n v="1525000"/>
    <n v="0"/>
    <n v="0"/>
    <n v="0"/>
    <n v="1447827"/>
    <n v="1447827"/>
    <n v="852173"/>
    <n v="0.62948999999999999"/>
  </r>
  <r>
    <s v="21375900"/>
    <s v="DIRECCIÓN GENERAL DE ARCHIVO NACIONAL"/>
    <x v="19"/>
    <s v="001"/>
    <x v="77"/>
    <s v="UTILES Y MATERIALES DE LIMPIEZA"/>
    <n v="1245200"/>
    <n v="1245200"/>
    <n v="933900"/>
    <n v="0"/>
    <n v="0"/>
    <n v="0"/>
    <n v="90973.6"/>
    <n v="90973.6"/>
    <n v="1154226.3999999999"/>
    <n v="7.3059428204304527E-2"/>
  </r>
  <r>
    <s v="21375900"/>
    <s v="DIRECCIÓN GENERAL DE ARCHIVO NACIONAL"/>
    <x v="19"/>
    <s v="001"/>
    <x v="78"/>
    <s v="UTILES Y MATERIALES DE RESGUARDO Y SEGURIDAD"/>
    <n v="350000"/>
    <n v="350000"/>
    <n v="262500"/>
    <n v="0"/>
    <n v="0"/>
    <n v="0"/>
    <n v="49937.4"/>
    <n v="49937.4"/>
    <n v="300062.59999999998"/>
    <n v="0.14267828571428573"/>
  </r>
  <r>
    <s v="21375900"/>
    <s v="DIRECCIÓN GENERAL DE ARCHIVO NACIONAL"/>
    <x v="19"/>
    <s v="001"/>
    <x v="123"/>
    <s v="OTROS UTILES, MATERIALES Y SUMINISTROS DIVERSOS"/>
    <n v="225000"/>
    <n v="225000"/>
    <n v="168750"/>
    <n v="0"/>
    <n v="0"/>
    <n v="0"/>
    <n v="158042.49"/>
    <n v="158042.49"/>
    <n v="66957.509999999995"/>
    <n v="0.70241106666666664"/>
  </r>
  <r>
    <s v="21375900"/>
    <s v="DIRECCIÓN GENERAL DE ARCHIVO NACIONAL"/>
    <x v="19"/>
    <s v="001"/>
    <x v="80"/>
    <s v="TRANSFERENCIAS CORRIENTES"/>
    <n v="45579678"/>
    <n v="67102178"/>
    <n v="63042028"/>
    <n v="0"/>
    <n v="0"/>
    <n v="0"/>
    <n v="48474682.32"/>
    <n v="48474682.32"/>
    <n v="18627495.68"/>
    <n v="0.72240102728111155"/>
  </r>
  <r>
    <s v="21375900"/>
    <s v="DIRECCIÓN GENERAL DE ARCHIVO NACIONAL"/>
    <x v="19"/>
    <s v="001"/>
    <x v="81"/>
    <s v="TRANSFERENCIAS CORRIENTES AL SECTOR PUBLICO"/>
    <n v="30316798"/>
    <n v="30316798"/>
    <n v="29906648"/>
    <n v="0"/>
    <n v="0"/>
    <n v="0"/>
    <n v="21146527.829999998"/>
    <n v="21146527.829999998"/>
    <n v="9170270.1699999999"/>
    <n v="0.69751851201436244"/>
  </r>
  <r>
    <s v="21375900"/>
    <s v="DIRECCIÓN GENERAL DE ARCHIVO NACIONAL"/>
    <x v="19"/>
    <s v="001"/>
    <x v="301"/>
    <s v="CCSS CONTRIBUCION ESTATAL SEGURO PENSIONES (CONTRIBUCION ESTATAL AL SEGURO DE PENSIONES, SEGUN LEY NO. 17 DEL 22 DE OCTUBRE DE 1943, LEY"/>
    <n v="26152403"/>
    <n v="26152403"/>
    <n v="25798592"/>
    <n v="0"/>
    <n v="0"/>
    <n v="0"/>
    <n v="18241784.989999998"/>
    <n v="18241784.989999998"/>
    <n v="7910618.0099999998"/>
    <n v="0.69751850298421902"/>
  </r>
  <r>
    <s v="21375900"/>
    <s v="DIRECCIÓN GENERAL DE ARCHIVO NACIONAL"/>
    <x v="19"/>
    <s v="001"/>
    <x v="302"/>
    <s v="CCSS CONTRIBUCION ESTATAL SEGURO SALUD (CONTRIBUCION ESTATAL AL SEGURO DE SALUD, SEGUN LEY NO. 17 DEL 22 DE OCTUBRE DE 1943, LEY"/>
    <n v="4164395"/>
    <n v="4164395"/>
    <n v="4108056"/>
    <n v="0"/>
    <n v="0"/>
    <n v="0"/>
    <n v="2904742.84"/>
    <n v="2904742.84"/>
    <n v="1259652.1599999999"/>
    <n v="0.69751856872366813"/>
  </r>
  <r>
    <s v="21375900"/>
    <s v="DIRECCIÓN GENERAL DE ARCHIVO NACIONAL"/>
    <x v="19"/>
    <s v="001"/>
    <x v="88"/>
    <s v="PRESTACIONES"/>
    <n v="11800000"/>
    <n v="14000000"/>
    <n v="11200000"/>
    <n v="0"/>
    <n v="0"/>
    <n v="0"/>
    <n v="6244879"/>
    <n v="6244879"/>
    <n v="7755121"/>
    <n v="0.4460627857142857"/>
  </r>
  <r>
    <s v="21375900"/>
    <s v="DIRECCIÓN GENERAL DE ARCHIVO NACIONAL"/>
    <x v="19"/>
    <s v="001"/>
    <x v="89"/>
    <s v="PRESTACIONES LEGALES"/>
    <n v="6800000"/>
    <n v="9000000"/>
    <n v="6200000"/>
    <n v="0"/>
    <n v="0"/>
    <n v="0"/>
    <n v="1301915.1200000001"/>
    <n v="1301915.1200000001"/>
    <n v="7698084.8799999999"/>
    <n v="0.14465723555555557"/>
  </r>
  <r>
    <s v="21375900"/>
    <s v="DIRECCIÓN GENERAL DE ARCHIVO NACIONAL"/>
    <x v="19"/>
    <s v="001"/>
    <x v="90"/>
    <s v="OTRAS PRESTACIONES"/>
    <n v="5000000"/>
    <n v="5000000"/>
    <n v="5000000"/>
    <n v="0"/>
    <n v="0"/>
    <n v="0"/>
    <n v="4942963.88"/>
    <n v="4942963.88"/>
    <n v="57036.12"/>
    <n v="0.98859277599999995"/>
  </r>
  <r>
    <s v="21375900"/>
    <s v="DIRECCIÓN GENERAL DE ARCHIVO NACIONAL"/>
    <x v="19"/>
    <s v="001"/>
    <x v="95"/>
    <s v="OTRAS TRANSFERENCIAS CORRIENTES AL SECTOR PRIVADO"/>
    <n v="0"/>
    <n v="1700000"/>
    <n v="850000"/>
    <n v="0"/>
    <n v="0"/>
    <n v="0"/>
    <n v="0"/>
    <n v="0"/>
    <n v="1700000"/>
    <n v="0"/>
  </r>
  <r>
    <s v="21375900"/>
    <s v="DIRECCIÓN GENERAL DE ARCHIVO NACIONAL"/>
    <x v="19"/>
    <s v="001"/>
    <x v="96"/>
    <s v="INDEMNIZACIONES"/>
    <n v="0"/>
    <n v="1700000"/>
    <n v="850000"/>
    <n v="0"/>
    <n v="0"/>
    <n v="0"/>
    <n v="0"/>
    <n v="0"/>
    <n v="1700000"/>
    <n v="0"/>
  </r>
  <r>
    <s v="21375900"/>
    <s v="DIRECCIÓN GENERAL DE ARCHIVO NACIONAL"/>
    <x v="19"/>
    <s v="001"/>
    <x v="303"/>
    <s v="REINTEGROS O DEVOLUCIONES"/>
    <n v="0"/>
    <n v="0"/>
    <n v="0"/>
    <n v="0"/>
    <n v="0"/>
    <n v="0"/>
    <n v="0"/>
    <n v="0"/>
    <n v="0"/>
    <n v="0"/>
  </r>
  <r>
    <s v="21375900"/>
    <s v="DIRECCIÓN GENERAL DE ARCHIVO NACIONAL"/>
    <x v="19"/>
    <s v="001"/>
    <x v="97"/>
    <s v="TRANSFERENCIAS CORRIENTES AL SECTOR EXTERNO"/>
    <n v="3462880"/>
    <n v="21085380"/>
    <n v="21085380"/>
    <n v="0"/>
    <n v="0"/>
    <n v="0"/>
    <n v="21083275.489999998"/>
    <n v="21083275.489999998"/>
    <n v="2104.5100000000002"/>
    <n v="0.99990019103283878"/>
  </r>
  <r>
    <s v="21375900"/>
    <s v="DIRECCIÓN GENERAL DE ARCHIVO NACIONAL"/>
    <x v="19"/>
    <s v="001"/>
    <x v="304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19"/>
    <s v="001"/>
    <x v="305"/>
    <s v="ORGANIZACION DE ESTADOS IBEROAMERICANOS (CUOTA ANUAL DEL PROGRAMA AYUDAS PARA EL DESARROLLO DE LOS ARCHIVOS"/>
    <n v="3186564"/>
    <n v="20809064"/>
    <n v="20809064"/>
    <n v="0"/>
    <n v="0"/>
    <n v="0"/>
    <n v="20807331.489999998"/>
    <n v="20807331.489999998"/>
    <n v="1732.51"/>
    <n v="0.99991674253104312"/>
  </r>
  <r>
    <s v="21375900"/>
    <s v="DIRECCIÓN GENERAL DE ARCHIVO NACIONAL"/>
    <x v="19"/>
    <s v="280"/>
    <x v="100"/>
    <s v="BIENES DURADEROS"/>
    <n v="652200000"/>
    <n v="652200000"/>
    <n v="649300000"/>
    <n v="0"/>
    <n v="0"/>
    <n v="0"/>
    <n v="239269142.65000001"/>
    <n v="230243478.06999999"/>
    <n v="412930857.35000002"/>
    <n v="0.3668646774762343"/>
  </r>
  <r>
    <s v="21375900"/>
    <s v="DIRECCIÓN GENERAL DE ARCHIVO NACIONAL"/>
    <x v="19"/>
    <s v="280"/>
    <x v="101"/>
    <s v="MAQUINARIA, EQUIPO Y MOBILIARIO"/>
    <n v="74884260"/>
    <n v="94884260"/>
    <n v="91984260"/>
    <n v="0"/>
    <n v="0"/>
    <n v="0"/>
    <n v="65443842.670000002"/>
    <n v="56418178.090000004"/>
    <n v="29440417.329999998"/>
    <n v="0.68972285466525218"/>
  </r>
  <r>
    <s v="21375900"/>
    <s v="DIRECCIÓN GENERAL DE ARCHIVO NACIONAL"/>
    <x v="19"/>
    <s v="280"/>
    <x v="124"/>
    <s v="EQUIPO DE TRANSPORTE"/>
    <n v="716960"/>
    <n v="716960"/>
    <n v="716960"/>
    <n v="0"/>
    <n v="0"/>
    <n v="0"/>
    <n v="623760"/>
    <n v="623760"/>
    <n v="93200"/>
    <n v="0.87000669493416649"/>
  </r>
  <r>
    <s v="21375900"/>
    <s v="DIRECCIÓN GENERAL DE ARCHIVO NACIONAL"/>
    <x v="19"/>
    <s v="280"/>
    <x v="103"/>
    <s v="EQUIPO DE COMUNICACION"/>
    <n v="4000000"/>
    <n v="4000000"/>
    <n v="1100000"/>
    <n v="0"/>
    <n v="0"/>
    <n v="0"/>
    <n v="239969.04"/>
    <n v="239969.04"/>
    <n v="3760030.96"/>
    <n v="5.9992259999999999E-2"/>
  </r>
  <r>
    <s v="21375900"/>
    <s v="DIRECCIÓN GENERAL DE ARCHIVO NACIONAL"/>
    <x v="19"/>
    <s v="280"/>
    <x v="104"/>
    <s v="EQUIPO Y MOBILIARIO DE OFICINA"/>
    <n v="46842800"/>
    <n v="66842800"/>
    <n v="66842800"/>
    <n v="0"/>
    <n v="0"/>
    <n v="0"/>
    <n v="55505949.049999997"/>
    <n v="55505949.049999997"/>
    <n v="11336850.949999999"/>
    <n v="0.83039533128474563"/>
  </r>
  <r>
    <s v="21375900"/>
    <s v="DIRECCIÓN GENERAL DE ARCHIVO NACIONAL"/>
    <x v="19"/>
    <s v="280"/>
    <x v="105"/>
    <s v="EQUIPO Y PROGRAMAS DE COMPUTO"/>
    <n v="20500000"/>
    <n v="20500000"/>
    <n v="20500000"/>
    <n v="0"/>
    <n v="0"/>
    <n v="0"/>
    <n v="8632324.5800000001"/>
    <n v="0"/>
    <n v="11867675.42"/>
    <n v="0.42108900390243903"/>
  </r>
  <r>
    <s v="21375900"/>
    <s v="DIRECCIÓN GENERAL DE ARCHIVO NACIONAL"/>
    <x v="19"/>
    <s v="280"/>
    <x v="205"/>
    <s v="EQUIPO SANITARIO, DE LABORATORIO E INVESTIGACION"/>
    <n v="2000000"/>
    <n v="2000000"/>
    <n v="2000000"/>
    <n v="0"/>
    <n v="0"/>
    <n v="0"/>
    <n v="260000"/>
    <n v="0"/>
    <n v="1740000"/>
    <n v="0.13"/>
  </r>
  <r>
    <s v="21375900"/>
    <s v="DIRECCIÓN GENERAL DE ARCHIVO NACIONAL"/>
    <x v="19"/>
    <s v="280"/>
    <x v="106"/>
    <s v="MAQUINARIA, EQUIPO Y MOBILIARIO DIVERSO"/>
    <n v="824500"/>
    <n v="824500"/>
    <n v="824500"/>
    <n v="0"/>
    <n v="0"/>
    <n v="0"/>
    <n v="181840"/>
    <n v="48500"/>
    <n v="642660"/>
    <n v="0.22054578532443905"/>
  </r>
  <r>
    <s v="21375900"/>
    <s v="DIRECCIÓN GENERAL DE ARCHIVO NACIONAL"/>
    <x v="19"/>
    <s v="280"/>
    <x v="107"/>
    <s v="CONSTRUCCIONES, ADICIONES Y MEJORAS"/>
    <n v="524815740"/>
    <n v="524815740"/>
    <n v="524815740"/>
    <n v="0"/>
    <n v="0"/>
    <n v="0"/>
    <n v="168565854.97999999"/>
    <n v="168565854.97999999"/>
    <n v="356249885.01999998"/>
    <n v="0.32119054771489891"/>
  </r>
  <r>
    <s v="21375900"/>
    <s v="DIRECCIÓN GENERAL DE ARCHIVO NACIONAL"/>
    <x v="19"/>
    <s v="280"/>
    <x v="108"/>
    <s v="EDIFICIOS"/>
    <n v="514815740"/>
    <n v="514815740"/>
    <n v="514815740"/>
    <n v="0"/>
    <n v="0"/>
    <n v="0"/>
    <n v="168565854.97999999"/>
    <n v="168565854.97999999"/>
    <n v="346249885.01999998"/>
    <n v="0.32742948958786688"/>
  </r>
  <r>
    <s v="21375900"/>
    <s v="DIRECCIÓN GENERAL DE ARCHIVO NACIONAL"/>
    <x v="19"/>
    <s v="280"/>
    <x v="306"/>
    <s v="INSTALACIONES"/>
    <n v="10000000"/>
    <n v="10000000"/>
    <n v="10000000"/>
    <n v="0"/>
    <n v="0"/>
    <n v="0"/>
    <n v="0"/>
    <n v="0"/>
    <n v="10000000"/>
    <n v="0"/>
  </r>
  <r>
    <s v="21375900"/>
    <s v="DIRECCIÓN GENERAL DE ARCHIVO NACIONAL"/>
    <x v="19"/>
    <s v="280"/>
    <x v="110"/>
    <s v="BIENES DURADEROS DIVERSOS"/>
    <n v="52500000"/>
    <n v="32500000"/>
    <n v="32500000"/>
    <n v="0"/>
    <n v="0"/>
    <n v="0"/>
    <n v="5259445"/>
    <n v="5259445"/>
    <n v="27240555"/>
    <n v="0.16182907692307694"/>
  </r>
  <r>
    <s v="21375900"/>
    <s v="DIRECCIÓN GENERAL DE ARCHIVO NACIONAL"/>
    <x v="19"/>
    <s v="280"/>
    <x v="111"/>
    <s v="BIENES INTANGIBLES"/>
    <n v="52500000"/>
    <n v="32500000"/>
    <n v="32500000"/>
    <n v="0"/>
    <n v="0"/>
    <n v="0"/>
    <n v="5259445"/>
    <n v="5259445"/>
    <n v="27240555"/>
    <n v="0.16182907692307694"/>
  </r>
  <r>
    <s v="21376000"/>
    <s v="CONSEJO NAC.POLÍTICA PÚBLICA PERSONA JOV"/>
    <x v="20"/>
    <s v="001"/>
    <x v="0"/>
    <s v=""/>
    <n v="1885087285"/>
    <n v="1885087285"/>
    <n v="1727391737.46"/>
    <n v="0"/>
    <n v="0"/>
    <n v="0"/>
    <n v="961473516.59000003"/>
    <n v="909635672.75"/>
    <n v="923613768.40999997"/>
    <n v="0.51004190853157239"/>
  </r>
  <r>
    <s v="21376000"/>
    <s v="CONSEJO NAC.POLÍTICA PÚBLICA PERSONA JOV"/>
    <x v="20"/>
    <s v="001"/>
    <x v="1"/>
    <s v="REMUNERACIONES"/>
    <n v="852315848"/>
    <n v="852315848"/>
    <n v="818454692"/>
    <n v="0"/>
    <n v="0"/>
    <n v="0"/>
    <n v="533449168.51999998"/>
    <n v="519911706.38999999"/>
    <n v="318866679.48000002"/>
    <n v="0.62588202457077857"/>
  </r>
  <r>
    <s v="21376000"/>
    <s v="CONSEJO NAC.POLÍTICA PÚBLICA PERSONA JOV"/>
    <x v="20"/>
    <s v="001"/>
    <x v="2"/>
    <s v="REMUNERACIONES BASICAS"/>
    <n v="455512332"/>
    <n v="454574001"/>
    <n v="427735346"/>
    <n v="0"/>
    <n v="0"/>
    <n v="0"/>
    <n v="302917224.73000002"/>
    <n v="299234485.37"/>
    <n v="151656776.27000001"/>
    <n v="0.6663760445243766"/>
  </r>
  <r>
    <s v="21376000"/>
    <s v="CONSEJO NAC.POLÍTICA PÚBLICA PERSONA JOV"/>
    <x v="20"/>
    <s v="001"/>
    <x v="3"/>
    <s v="SUELDOS PARA CARGOS FIJOS"/>
    <n v="455512332"/>
    <n v="454574001"/>
    <n v="427735346"/>
    <n v="0"/>
    <n v="0"/>
    <n v="0"/>
    <n v="302917224.73000002"/>
    <n v="299234485.37"/>
    <n v="151656776.27000001"/>
    <n v="0.6663760445243766"/>
  </r>
  <r>
    <s v="21376000"/>
    <s v="CONSEJO NAC.POLÍTICA PÚBLICA PERSONA JOV"/>
    <x v="20"/>
    <s v="001"/>
    <x v="5"/>
    <s v="REMUNERACIONES EVENTUALES"/>
    <n v="9600000"/>
    <n v="9600000"/>
    <n v="9600000"/>
    <n v="0"/>
    <n v="0"/>
    <n v="0"/>
    <n v="4782054.74"/>
    <n v="4190177.48"/>
    <n v="4817945.26"/>
    <n v="0.49813070208333338"/>
  </r>
  <r>
    <s v="21376000"/>
    <s v="CONSEJO NAC.POLÍTICA PÚBLICA PERSONA JOV"/>
    <x v="20"/>
    <s v="001"/>
    <x v="294"/>
    <s v="DIETAS"/>
    <n v="9600000"/>
    <n v="9600000"/>
    <n v="9600000"/>
    <n v="0"/>
    <n v="0"/>
    <n v="0"/>
    <n v="4782054.74"/>
    <n v="4190177.48"/>
    <n v="4817945.26"/>
    <n v="0.49813070208333338"/>
  </r>
  <r>
    <s v="21376000"/>
    <s v="CONSEJO NAC.POLÍTICA PÚBLICA PERSONA JOV"/>
    <x v="20"/>
    <s v="001"/>
    <x v="7"/>
    <s v="INCENTIVOS SALARIALES"/>
    <n v="251845980"/>
    <n v="231584311"/>
    <n v="229495117"/>
    <n v="0"/>
    <n v="0"/>
    <n v="0"/>
    <n v="133106227.34999999"/>
    <n v="133106227.34999999"/>
    <n v="98478083.650000006"/>
    <n v="0.5747635786519234"/>
  </r>
  <r>
    <s v="21376000"/>
    <s v="CONSEJO NAC.POLÍTICA PÚBLICA PERSONA JOV"/>
    <x v="20"/>
    <s v="001"/>
    <x v="8"/>
    <s v="RETRIBUCION POR AÑOS SERVIDOS"/>
    <n v="57900000"/>
    <n v="58838331"/>
    <n v="58838331"/>
    <n v="0"/>
    <n v="0"/>
    <n v="0"/>
    <n v="38186648.710000001"/>
    <n v="38186648.710000001"/>
    <n v="20651682.289999999"/>
    <n v="0.64900971970126076"/>
  </r>
  <r>
    <s v="21376000"/>
    <s v="CONSEJO NAC.POLÍTICA PÚBLICA PERSONA JOV"/>
    <x v="20"/>
    <s v="001"/>
    <x v="9"/>
    <s v="RESTRICCION AL EJERCICIO LIBERAL DE LA PROFESION"/>
    <n v="88159380"/>
    <n v="61709380"/>
    <n v="61709380"/>
    <n v="0"/>
    <n v="0"/>
    <n v="0"/>
    <n v="46243217.950000003"/>
    <n v="46243217.950000003"/>
    <n v="15466162.050000001"/>
    <n v="0.74937097002108921"/>
  </r>
  <r>
    <s v="21376000"/>
    <s v="CONSEJO NAC.POLÍTICA PÚBLICA PERSONA JOV"/>
    <x v="20"/>
    <s v="001"/>
    <x v="10"/>
    <s v="DECIMOTERCER MES"/>
    <n v="52261543"/>
    <n v="54511543"/>
    <n v="52422349"/>
    <n v="0"/>
    <n v="0"/>
    <n v="0"/>
    <n v="0"/>
    <n v="0"/>
    <n v="54511543"/>
    <n v="0"/>
  </r>
  <r>
    <s v="21376000"/>
    <s v="CONSEJO NAC.POLÍTICA PÚBLICA PERSONA JOV"/>
    <x v="20"/>
    <s v="001"/>
    <x v="11"/>
    <s v="SALARIO ESCOLAR"/>
    <n v="36925057"/>
    <n v="39925057"/>
    <n v="39925057"/>
    <n v="0"/>
    <n v="0"/>
    <n v="0"/>
    <n v="38052114.490000002"/>
    <n v="38052114.490000002"/>
    <n v="1872942.51"/>
    <n v="0.953088545120925"/>
  </r>
  <r>
    <s v="21376000"/>
    <s v="CONSEJO NAC.POLÍTICA PÚBLICA PERSONA JOV"/>
    <x v="20"/>
    <s v="001"/>
    <x v="12"/>
    <s v="OTROS INCENTIVOS SALARIALES"/>
    <n v="16600000"/>
    <n v="16600000"/>
    <n v="16600000"/>
    <n v="0"/>
    <n v="0"/>
    <n v="0"/>
    <n v="10624246.199999999"/>
    <n v="10624246.199999999"/>
    <n v="5975753.7999999998"/>
    <n v="0.64001483132530113"/>
  </r>
  <r>
    <s v="21376000"/>
    <s v="CONSEJO NAC.POLÍTICA PÚBLICA PERSONA JOV"/>
    <x v="20"/>
    <s v="001"/>
    <x v="13"/>
    <s v="CONTRIB. PATRONALES AL DES. Y LA SEGURIDAD SOCIAL"/>
    <n v="63871936"/>
    <n v="74371936"/>
    <n v="71926601"/>
    <n v="0"/>
    <n v="0"/>
    <n v="0"/>
    <n v="44354529.82"/>
    <n v="39767542"/>
    <n v="30017406.18"/>
    <n v="0.59638799533200271"/>
  </r>
  <r>
    <s v="21376000"/>
    <s v="CONSEJO NAC.POLÍTICA PÚBLICA PERSONA JOV"/>
    <x v="20"/>
    <s v="001"/>
    <x v="307"/>
    <s v="CCSS CONTRIBUCION PATRONAL SEGURO SALUD (CONTRIBUCION PATRONAL SEGURO DE SALUD, SEGUN LEY NO. 17 DEL 22 DE OCTUBRE DE 1943, LEY"/>
    <n v="60596452"/>
    <n v="70196452"/>
    <n v="67876519"/>
    <n v="0"/>
    <n v="0"/>
    <n v="0"/>
    <n v="42125472.469999999"/>
    <n v="37774177"/>
    <n v="28070979.530000001"/>
    <n v="0.60010828567232999"/>
  </r>
  <r>
    <s v="21376000"/>
    <s v="CONSEJO NAC.POLÍTICA PÚBLICA PERSONA JOV"/>
    <x v="20"/>
    <s v="001"/>
    <x v="308"/>
    <s v="BANCO POPULAR Y DE DESARROLLO COMUNAL. (BPDC) (SEGUN LEY NO. 4351 DEL 11 DE JULIO DE 1969, LEY ORGANICA DEL B.P.D.C.)."/>
    <n v="3275484"/>
    <n v="4175484"/>
    <n v="4050082"/>
    <n v="0"/>
    <n v="0"/>
    <n v="0"/>
    <n v="2229057.35"/>
    <n v="1993365"/>
    <n v="1946426.65"/>
    <n v="0.53384406454437383"/>
  </r>
  <r>
    <s v="21376000"/>
    <s v="CONSEJO NAC.POLÍTICA PÚBLICA PERSONA JOV"/>
    <x v="20"/>
    <s v="001"/>
    <x v="16"/>
    <s v="CONTRIB PATRONALES A FOND PENS Y OTROS FOND CAPIT."/>
    <n v="71485600"/>
    <n v="82185600"/>
    <n v="79697628"/>
    <n v="0"/>
    <n v="0"/>
    <n v="0"/>
    <n v="48289131.880000003"/>
    <n v="43613274.189999998"/>
    <n v="33896468.119999997"/>
    <n v="0.58756195586574778"/>
  </r>
  <r>
    <s v="21376000"/>
    <s v="CONSEJO NAC.POLÍTICA PÚBLICA PERSONA JOV"/>
    <x v="20"/>
    <s v="001"/>
    <x v="309"/>
    <s v="CCSS CONTRIBUCION PATRONAL SEGURO PENSIONES (CONTRIBUCION PATRONAL SEGURO DE PENSIONES, SEGUN LEY NO. 17 DEL 22 DE OCTUBRE DE 1943, LEY"/>
    <n v="35506246"/>
    <n v="41406246"/>
    <n v="40046890"/>
    <n v="0"/>
    <n v="0"/>
    <n v="0"/>
    <n v="23620414.550000001"/>
    <n v="21065660"/>
    <n v="17785831.449999999"/>
    <n v="0.57045534990059232"/>
  </r>
  <r>
    <s v="21376000"/>
    <s v="CONSEJO NAC.POLÍTICA PÚBLICA PERSONA JOV"/>
    <x v="20"/>
    <s v="001"/>
    <x v="310"/>
    <s v="CCSS APORTE PATRONAL REGIMEN PENSIONES (APORTE PATRONAL AL REGIMEN DE PENSIONES, SEGUN LEY DE PROTECCION AL TRABAJADOR NO. 7983 DEL 16"/>
    <n v="19652903"/>
    <n v="22852903"/>
    <n v="22100492"/>
    <n v="0"/>
    <n v="0"/>
    <n v="0"/>
    <n v="13630654.09"/>
    <n v="12216597"/>
    <n v="9222248.9100000001"/>
    <n v="0.59645175451013821"/>
  </r>
  <r>
    <s v="21376000"/>
    <s v="CONSEJO NAC.POLÍTICA PÚBLICA PERSONA JOV"/>
    <x v="20"/>
    <s v="001"/>
    <x v="311"/>
    <s v="CCSS APORTE PATRONAL FONDO CAPITALIZACION LABORAL (APORTE PATRONAL AL FONDO DE CAPITALIZACION LABORAL, SEGUN LEY DE PROTECCION AL TRABAJADOR"/>
    <n v="9826451"/>
    <n v="11426451"/>
    <n v="11050246"/>
    <n v="0"/>
    <n v="0"/>
    <n v="0"/>
    <n v="6866932.0499999998"/>
    <n v="6159886"/>
    <n v="4559518.95"/>
    <n v="0.60096805648578022"/>
  </r>
  <r>
    <s v="21376000"/>
    <s v="CONSEJO NAC.POLÍTICA PÚBLICA PERSONA JOV"/>
    <x v="20"/>
    <s v="001"/>
    <x v="312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4171131.19"/>
    <n v="4171131.19"/>
    <n v="2328868.81"/>
    <n v="0.64171249076923076"/>
  </r>
  <r>
    <s v="21376000"/>
    <s v="CONSEJO NAC.POLÍTICA PÚBLICA PERSONA JOV"/>
    <x v="20"/>
    <s v="001"/>
    <x v="21"/>
    <s v="SERVICIOS"/>
    <n v="412356012"/>
    <n v="412356012"/>
    <n v="307897482.79000002"/>
    <n v="0"/>
    <n v="0"/>
    <n v="0"/>
    <n v="156097391.38999999"/>
    <n v="117797088.84"/>
    <n v="256258620.61000001"/>
    <n v="0.37855005589199459"/>
  </r>
  <r>
    <s v="21376000"/>
    <s v="CONSEJO NAC.POLÍTICA PÚBLICA PERSONA JOV"/>
    <x v="20"/>
    <s v="001"/>
    <x v="24"/>
    <s v="SERVICIOS BASICOS"/>
    <n v="17000000"/>
    <n v="17000000"/>
    <n v="10400000"/>
    <n v="0"/>
    <n v="0"/>
    <n v="0"/>
    <n v="7270533.1100000003"/>
    <n v="7270533.1100000003"/>
    <n v="9729466.8900000006"/>
    <n v="0.42767841823529412"/>
  </r>
  <r>
    <s v="21376000"/>
    <s v="CONSEJO NAC.POLÍTICA PÚBLICA PERSONA JOV"/>
    <x v="20"/>
    <s v="001"/>
    <x v="25"/>
    <s v="SERVICIO DE AGUA Y ALCANTARILLADO"/>
    <n v="11000000"/>
    <n v="10400000"/>
    <n v="5400000"/>
    <n v="0"/>
    <n v="0"/>
    <n v="0"/>
    <n v="4086595"/>
    <n v="4086595"/>
    <n v="6313405"/>
    <n v="0.39294182692307694"/>
  </r>
  <r>
    <s v="21376000"/>
    <s v="CONSEJO NAC.POLÍTICA PÚBLICA PERSONA JOV"/>
    <x v="20"/>
    <s v="001"/>
    <x v="26"/>
    <s v="SERVICIO DE ENERGIA ELECTRICA"/>
    <n v="1000000"/>
    <n v="1600000"/>
    <n v="1300000"/>
    <n v="0"/>
    <n v="0"/>
    <n v="0"/>
    <n v="1105134.25"/>
    <n v="1105134.25"/>
    <n v="494865.75"/>
    <n v="0.69070890625000003"/>
  </r>
  <r>
    <s v="21376000"/>
    <s v="CONSEJO NAC.POLÍTICA PÚBLICA PERSONA JOV"/>
    <x v="20"/>
    <s v="001"/>
    <x v="27"/>
    <s v="SERVICIO DE TELECOMUNICACIONES"/>
    <n v="5000000"/>
    <n v="5000000"/>
    <n v="3700000"/>
    <n v="0"/>
    <n v="0"/>
    <n v="0"/>
    <n v="2078803.86"/>
    <n v="2078803.86"/>
    <n v="2921196.14"/>
    <n v="0.415760772"/>
  </r>
  <r>
    <s v="21376000"/>
    <s v="CONSEJO NAC.POLÍTICA PÚBLICA PERSONA JOV"/>
    <x v="20"/>
    <s v="001"/>
    <x v="28"/>
    <s v="OTROS SERVICIOS BASICOS"/>
    <n v="0"/>
    <n v="0"/>
    <n v="0"/>
    <n v="0"/>
    <n v="0"/>
    <n v="0"/>
    <n v="0"/>
    <n v="0"/>
    <n v="0"/>
    <n v="0"/>
  </r>
  <r>
    <s v="21376000"/>
    <s v="CONSEJO NAC.POLÍTICA PÚBLICA PERSONA JOV"/>
    <x v="20"/>
    <s v="001"/>
    <x v="29"/>
    <s v="SERVICIOS COMERCIALES Y FINANCIEROS"/>
    <n v="3000000"/>
    <n v="3000000"/>
    <n v="1700000"/>
    <n v="0"/>
    <n v="0"/>
    <n v="0"/>
    <n v="837993.85"/>
    <n v="837993.85"/>
    <n v="2162006.15"/>
    <n v="0.27933128333333335"/>
  </r>
  <r>
    <s v="21376000"/>
    <s v="CONSEJO NAC.POLÍTICA PÚBLICA PERSONA JOV"/>
    <x v="20"/>
    <s v="001"/>
    <x v="30"/>
    <s v="INFORMACION"/>
    <n v="1000000"/>
    <n v="1000000"/>
    <n v="200000"/>
    <n v="0"/>
    <n v="0"/>
    <n v="0"/>
    <n v="97812.800000000003"/>
    <n v="97812.800000000003"/>
    <n v="902187.2"/>
    <n v="9.7812800000000005E-2"/>
  </r>
  <r>
    <s v="21376000"/>
    <s v="CONSEJO NAC.POLÍTICA PÚBLICA PERSONA JOV"/>
    <x v="20"/>
    <s v="001"/>
    <x v="33"/>
    <s v="COMIS. Y GASTOS POR SERV. FINANCIEROS Y COMERCIAL."/>
    <n v="2000000"/>
    <n v="2000000"/>
    <n v="1500000"/>
    <n v="0"/>
    <n v="0"/>
    <n v="0"/>
    <n v="740181.05"/>
    <n v="740181.05"/>
    <n v="1259818.95"/>
    <n v="0.370090525"/>
  </r>
  <r>
    <s v="21376000"/>
    <s v="CONSEJO NAC.POLÍTICA PÚBLICA PERSONA JOV"/>
    <x v="20"/>
    <s v="001"/>
    <x v="35"/>
    <s v="SERVICIOS DE GESTION Y APOYO"/>
    <n v="240359616"/>
    <n v="234359616"/>
    <n v="176946120.03"/>
    <n v="0"/>
    <n v="0"/>
    <n v="0"/>
    <n v="71772448.790000007"/>
    <n v="43514437.630000003"/>
    <n v="162587167.21000001"/>
    <n v="0.3062492165459087"/>
  </r>
  <r>
    <s v="21376000"/>
    <s v="CONSEJO NAC.POLÍTICA PÚBLICA PERSONA JOV"/>
    <x v="20"/>
    <s v="001"/>
    <x v="37"/>
    <s v="SERVICIOS INFORMATICOS"/>
    <n v="11500000"/>
    <n v="11500000"/>
    <n v="8625000"/>
    <n v="0"/>
    <n v="0"/>
    <n v="0"/>
    <n v="4900000"/>
    <n v="4887610.62"/>
    <n v="6600000"/>
    <n v="0.42608695652173911"/>
  </r>
  <r>
    <s v="21376000"/>
    <s v="CONSEJO NAC.POLÍTICA PÚBLICA PERSONA JOV"/>
    <x v="20"/>
    <s v="001"/>
    <x v="38"/>
    <s v="SERVICIOS GENERALES"/>
    <n v="11000000"/>
    <n v="5000000"/>
    <n v="1500000"/>
    <n v="0"/>
    <n v="0"/>
    <n v="0"/>
    <n v="52141.65"/>
    <n v="0"/>
    <n v="4947858.3499999996"/>
    <n v="1.042833E-2"/>
  </r>
  <r>
    <s v="21376000"/>
    <s v="CONSEJO NAC.POLÍTICA PÚBLICA PERSONA JOV"/>
    <x v="20"/>
    <s v="001"/>
    <x v="39"/>
    <s v="OTROS SERVICIOS DE GESTION Y APOYO"/>
    <n v="217859616"/>
    <n v="217859616"/>
    <n v="166821120.03"/>
    <n v="0"/>
    <n v="0"/>
    <n v="0"/>
    <n v="66820307.140000001"/>
    <n v="38626827.009999998"/>
    <n v="151039308.86000001"/>
    <n v="0.30671268207871993"/>
  </r>
  <r>
    <s v="21376000"/>
    <s v="CONSEJO NAC.POLÍTICA PÚBLICA PERSONA JOV"/>
    <x v="20"/>
    <s v="001"/>
    <x v="40"/>
    <s v="GASTOS DE VIAJE Y DE TRANSPORTE"/>
    <n v="8000000"/>
    <n v="12000000"/>
    <n v="8000000"/>
    <n v="0"/>
    <n v="0"/>
    <n v="0"/>
    <n v="6666446.7800000003"/>
    <n v="6666446.7800000003"/>
    <n v="5333553.22"/>
    <n v="0.55553723166666669"/>
  </r>
  <r>
    <s v="21376000"/>
    <s v="CONSEJO NAC.POLÍTICA PÚBLICA PERSONA JOV"/>
    <x v="20"/>
    <s v="001"/>
    <x v="41"/>
    <s v="TRANSPORTE DENTRO DEL PAIS"/>
    <n v="1000000"/>
    <n v="1300000"/>
    <n v="900000"/>
    <n v="0"/>
    <n v="0"/>
    <n v="0"/>
    <n v="678212"/>
    <n v="678212"/>
    <n v="621788"/>
    <n v="0.52170153846153844"/>
  </r>
  <r>
    <s v="21376000"/>
    <s v="CONSEJO NAC.POLÍTICA PÚBLICA PERSONA JOV"/>
    <x v="20"/>
    <s v="001"/>
    <x v="42"/>
    <s v="VIATICOS DENTRO DEL PAIS"/>
    <n v="7000000"/>
    <n v="10700000"/>
    <n v="7100000"/>
    <n v="0"/>
    <n v="0"/>
    <n v="0"/>
    <n v="5988234.7800000003"/>
    <n v="5988234.7800000003"/>
    <n v="4711765.22"/>
    <n v="0.55964811028037387"/>
  </r>
  <r>
    <s v="21376000"/>
    <s v="CONSEJO NAC.POLÍTICA PÚBLICA PERSONA JOV"/>
    <x v="20"/>
    <s v="001"/>
    <x v="45"/>
    <s v="SEGUROS, REASEGUROS Y OTRAS OBLIGACIONES"/>
    <n v="5000000"/>
    <n v="5000000"/>
    <n v="5000000"/>
    <n v="0"/>
    <n v="0"/>
    <n v="0"/>
    <n v="3817344.13"/>
    <n v="3746980.13"/>
    <n v="1182655.8700000001"/>
    <n v="0.76346882599999999"/>
  </r>
  <r>
    <s v="21376000"/>
    <s v="CONSEJO NAC.POLÍTICA PÚBLICA PERSONA JOV"/>
    <x v="20"/>
    <s v="001"/>
    <x v="46"/>
    <s v="SEGUROS"/>
    <n v="5000000"/>
    <n v="5000000"/>
    <n v="5000000"/>
    <n v="0"/>
    <n v="0"/>
    <n v="0"/>
    <n v="3817344.13"/>
    <n v="3746980.13"/>
    <n v="1182655.8700000001"/>
    <n v="0.76346882599999999"/>
  </r>
  <r>
    <s v="21376000"/>
    <s v="CONSEJO NAC.POLÍTICA PÚBLICA PERSONA JOV"/>
    <x v="20"/>
    <s v="001"/>
    <x v="47"/>
    <s v="CAPACITACION Y PROTOCOLO"/>
    <n v="116735660"/>
    <n v="116735660"/>
    <n v="87551745"/>
    <n v="0"/>
    <n v="0"/>
    <n v="0"/>
    <n v="53839754"/>
    <n v="44204470"/>
    <n v="62895906"/>
    <n v="0.46121085878985052"/>
  </r>
  <r>
    <s v="21376000"/>
    <s v="CONSEJO NAC.POLÍTICA PÚBLICA PERSONA JOV"/>
    <x v="20"/>
    <s v="001"/>
    <x v="48"/>
    <s v="ACTIVIDADES DE CAPACITACION"/>
    <n v="116735660"/>
    <n v="116735660"/>
    <n v="87551745"/>
    <n v="0"/>
    <n v="0"/>
    <n v="0"/>
    <n v="53839754"/>
    <n v="44204470"/>
    <n v="62895906"/>
    <n v="0.46121085878985052"/>
  </r>
  <r>
    <s v="21376000"/>
    <s v="CONSEJO NAC.POLÍTICA PÚBLICA PERSONA JOV"/>
    <x v="20"/>
    <s v="001"/>
    <x v="51"/>
    <s v="MANTENIMIENTO Y REPARACION"/>
    <n v="20060736"/>
    <n v="22060736"/>
    <n v="16640086"/>
    <n v="0"/>
    <n v="0"/>
    <n v="0"/>
    <n v="11273807.210000001"/>
    <n v="10937163.82"/>
    <n v="10786928.789999999"/>
    <n v="0.51103495413752287"/>
  </r>
  <r>
    <s v="21376000"/>
    <s v="CONSEJO NAC.POLÍTICA PÚBLICA PERSONA JOV"/>
    <x v="20"/>
    <s v="001"/>
    <x v="54"/>
    <s v="MANT. Y REPARACION DE EQUIPO DE TRANSPORTE"/>
    <n v="3000000"/>
    <n v="5000000"/>
    <n v="5000000"/>
    <n v="0"/>
    <n v="0"/>
    <n v="0"/>
    <n v="4167858.27"/>
    <n v="3849890.87"/>
    <n v="832141.73"/>
    <n v="0.833571654"/>
  </r>
  <r>
    <s v="21376000"/>
    <s v="CONSEJO NAC.POLÍTICA PÚBLICA PERSONA JOV"/>
    <x v="20"/>
    <s v="001"/>
    <x v="56"/>
    <s v="MANT. Y REP. DE EQUIPO DE COMPUTO Y SIST. DE INF."/>
    <n v="17060736"/>
    <n v="17060736"/>
    <n v="11640086"/>
    <n v="0"/>
    <n v="0"/>
    <n v="0"/>
    <n v="7105948.9400000004"/>
    <n v="7087272.9500000002"/>
    <n v="9954787.0600000005"/>
    <n v="0.41650893255718863"/>
  </r>
  <r>
    <s v="21376000"/>
    <s v="CONSEJO NAC.POLÍTICA PÚBLICA PERSONA JOV"/>
    <x v="20"/>
    <s v="001"/>
    <x v="58"/>
    <s v="IMPUESTOS"/>
    <n v="2200000"/>
    <n v="2200000"/>
    <n v="1659531.76"/>
    <n v="0"/>
    <n v="0"/>
    <n v="0"/>
    <n v="619063.52"/>
    <n v="619063.52"/>
    <n v="1580936.48"/>
    <n v="0.28139250909090913"/>
  </r>
  <r>
    <s v="21376000"/>
    <s v="CONSEJO NAC.POLÍTICA PÚBLICA PERSONA JOV"/>
    <x v="20"/>
    <s v="001"/>
    <x v="232"/>
    <s v="IMPUESTOS SOBRE LA PROPIEDAD DE BIENES INMUEBLES"/>
    <n v="1200000"/>
    <n v="1200000"/>
    <n v="909531.76"/>
    <n v="0"/>
    <n v="0"/>
    <n v="0"/>
    <n v="619063.52"/>
    <n v="619063.52"/>
    <n v="580936.48"/>
    <n v="0.5158862666666667"/>
  </r>
  <r>
    <s v="21376000"/>
    <s v="CONSEJO NAC.POLÍTICA PÚBLICA PERSONA JOV"/>
    <x v="20"/>
    <s v="001"/>
    <x v="59"/>
    <s v="OTROS IMPUESTOS"/>
    <n v="1000000"/>
    <n v="1000000"/>
    <n v="750000"/>
    <n v="0"/>
    <n v="0"/>
    <n v="0"/>
    <n v="0"/>
    <n v="0"/>
    <n v="1000000"/>
    <n v="0"/>
  </r>
  <r>
    <s v="21376000"/>
    <s v="CONSEJO NAC.POLÍTICA PÚBLICA PERSONA JOV"/>
    <x v="20"/>
    <s v="001"/>
    <x v="62"/>
    <s v="MATERIALES Y SUMINISTROS"/>
    <n v="3633731"/>
    <n v="3633731"/>
    <n v="2831948.41"/>
    <n v="0"/>
    <n v="0"/>
    <n v="0"/>
    <n v="2705848.42"/>
    <n v="2705769.26"/>
    <n v="927882.58"/>
    <n v="0.74464742161706521"/>
  </r>
  <r>
    <s v="21376000"/>
    <s v="CONSEJO NAC.POLÍTICA PÚBLICA PERSONA JOV"/>
    <x v="20"/>
    <s v="001"/>
    <x v="63"/>
    <s v="PRODUCTOS QUIMICOS Y CONEXOS"/>
    <n v="2500000"/>
    <n v="2500000"/>
    <n v="1875000"/>
    <n v="0"/>
    <n v="0"/>
    <n v="0"/>
    <n v="1748900.01"/>
    <n v="1748900.01"/>
    <n v="751099.99"/>
    <n v="0.69956000399999996"/>
  </r>
  <r>
    <s v="21376000"/>
    <s v="CONSEJO NAC.POLÍTICA PÚBLICA PERSONA JOV"/>
    <x v="20"/>
    <s v="001"/>
    <x v="64"/>
    <s v="COMBUSTIBLES Y LUBRICANTES"/>
    <n v="1500000"/>
    <n v="1500000"/>
    <n v="1125000"/>
    <n v="0"/>
    <n v="0"/>
    <n v="0"/>
    <n v="1125000"/>
    <n v="1125000"/>
    <n v="375000"/>
    <n v="0.75"/>
  </r>
  <r>
    <s v="21376000"/>
    <s v="CONSEJO NAC.POLÍTICA PÚBLICA PERSONA JOV"/>
    <x v="20"/>
    <s v="001"/>
    <x v="65"/>
    <s v="TINTAS, PINTURAS Y DILUYENTES"/>
    <n v="1000000"/>
    <n v="1000000"/>
    <n v="750000"/>
    <n v="0"/>
    <n v="0"/>
    <n v="0"/>
    <n v="623900.01"/>
    <n v="623900.01"/>
    <n v="376099.99"/>
    <n v="0.62390001000000006"/>
  </r>
  <r>
    <s v="21376000"/>
    <s v="CONSEJO NAC.POLÍTICA PÚBLICA PERSONA JOV"/>
    <x v="20"/>
    <s v="001"/>
    <x v="71"/>
    <s v="HERRAMIENTAS, REPUESTOS Y ACCESORIOS"/>
    <n v="1133731"/>
    <n v="1133731"/>
    <n v="956948.4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73"/>
    <s v="REPUESTOS Y ACCESORIOS"/>
    <n v="1133731"/>
    <n v="1133731"/>
    <n v="956948.4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80"/>
    <s v="TRANSFERENCIAS CORRIENTES"/>
    <n v="615281694"/>
    <n v="615281694"/>
    <n v="596707614.25999999"/>
    <n v="0"/>
    <n v="0"/>
    <n v="0"/>
    <n v="269221108.25999999"/>
    <n v="269221108.25999999"/>
    <n v="346060585.74000001"/>
    <n v="0.43755748120794896"/>
  </r>
  <r>
    <s v="21376000"/>
    <s v="CONSEJO NAC.POLÍTICA PÚBLICA PERSONA JOV"/>
    <x v="20"/>
    <s v="001"/>
    <x v="81"/>
    <s v="TRANSFERENCIAS CORRIENTES AL SECTOR PUBLICO"/>
    <n v="611281694"/>
    <n v="611281694"/>
    <n v="592707614.25999999"/>
    <n v="0"/>
    <n v="0"/>
    <n v="0"/>
    <n v="267418461.37"/>
    <n v="267418461.37"/>
    <n v="343863232.63"/>
    <n v="0.43747173192789901"/>
  </r>
  <r>
    <s v="21376000"/>
    <s v="CONSEJO NAC.POLÍTICA PÚBLICA PERSONA JOV"/>
    <x v="20"/>
    <s v="001"/>
    <x v="313"/>
    <s v="CCSS CONTRIBUCION ESTATAL SEGURO PENSIONES (CONTRIBUCION ESTATAL AL SEGURO DE PENSIONES, SEGUN LEY NO. 17 DEL 22 DE OCTUBRE DE 1943, LEY"/>
    <n v="10285020"/>
    <n v="10285020"/>
    <n v="9891258"/>
    <n v="0"/>
    <n v="0"/>
    <n v="0"/>
    <n v="5776299.4100000001"/>
    <n v="5776299.4100000001"/>
    <n v="4508720.59"/>
    <n v="0.56162257438488206"/>
  </r>
  <r>
    <s v="21376000"/>
    <s v="CONSEJO NAC.POLÍTICA PÚBLICA PERSONA JOV"/>
    <x v="20"/>
    <s v="001"/>
    <x v="314"/>
    <s v="CCSS CONTRIBUCION ESTATAL SEGURO SALUD (CONTRIBUCION ESTATAL AL SEGURO DE SALUD, SEGUN LEY NO. 17 DEL 22 DE OCTUBRE DE 1943, LEY"/>
    <n v="1637742"/>
    <n v="1637742"/>
    <n v="1575041"/>
    <n v="0"/>
    <n v="0"/>
    <n v="0"/>
    <n v="919792.96"/>
    <n v="919792.96"/>
    <n v="717949.04"/>
    <n v="0.56162262432055843"/>
  </r>
  <r>
    <s v="21376000"/>
    <s v="CONSEJO NAC.POLÍTICA PÚBLICA PERSONA JOV"/>
    <x v="20"/>
    <s v="001"/>
    <x v="315"/>
    <s v="MUNICIPALIDAD DE ACOSTA (PARA FINANCIAR LOS PROYECTOS DE LOS COMITES DE LA PERSONA JOVEN, SEGUN LO DISPUESTO EN EL"/>
    <n v="6079119"/>
    <n v="6079119"/>
    <n v="6079119"/>
    <n v="0"/>
    <n v="0"/>
    <n v="0"/>
    <n v="2456814"/>
    <n v="2456814"/>
    <n v="3622305"/>
    <n v="0.40413981039028846"/>
  </r>
  <r>
    <s v="21376000"/>
    <s v="CONSEJO NAC.POLÍTICA PÚBLICA PERSONA JOV"/>
    <x v="20"/>
    <s v="001"/>
    <x v="316"/>
    <s v="MUNICIPALIDAD DE ALAJUELITA (PARA FINANCIAR LOS PROYECTOS DE LOS COMITES DE LA PERSONA JOVEN, SEGUN LO DISPUESTO EN EL"/>
    <n v="8010365"/>
    <n v="8010365"/>
    <n v="6957385.4199999999"/>
    <n v="0"/>
    <n v="0"/>
    <n v="0"/>
    <n v="0"/>
    <n v="0"/>
    <n v="8010365"/>
    <n v="0"/>
  </r>
  <r>
    <s v="21376000"/>
    <s v="CONSEJO NAC.POLÍTICA PÚBLICA PERSONA JOV"/>
    <x v="20"/>
    <s v="001"/>
    <x v="317"/>
    <s v="MUNICIPALIDAD DE ASERRI (PARA FINANCIAR LOS PROYECTOS DE LOS COMITES DE LA PERSONA JOVEN, SEGUN LO DISPUESTO EN EL"/>
    <n v="6907100"/>
    <n v="6907100"/>
    <n v="6498973"/>
    <n v="0"/>
    <n v="0"/>
    <n v="0"/>
    <n v="2543029"/>
    <n v="2543029"/>
    <n v="4364071"/>
    <n v="0.36817607968612009"/>
  </r>
  <r>
    <s v="21376000"/>
    <s v="CONSEJO NAC.POLÍTICA PÚBLICA PERSONA JOV"/>
    <x v="20"/>
    <s v="001"/>
    <x v="318"/>
    <s v="MUNICIPALIDAD DE SAN JOSE (PARA FINANCIAR LOS PROYECTOS DE LOS COMITES DE LA PERSONA JOVEN, SEGUN LO DISPUESTO EN EL"/>
    <n v="11343031"/>
    <n v="11343031"/>
    <n v="9548260.2599999998"/>
    <n v="0"/>
    <n v="0"/>
    <n v="0"/>
    <n v="6425295"/>
    <n v="6425295"/>
    <n v="4917736"/>
    <n v="0.56645309353381823"/>
  </r>
  <r>
    <s v="21376000"/>
    <s v="CONSEJO NAC.POLÍTICA PÚBLICA PERSONA JOV"/>
    <x v="20"/>
    <s v="001"/>
    <x v="319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0"/>
    <s v="001"/>
    <x v="320"/>
    <s v="MUNICIPALIDAD DE DESAMPARADOS (PARA FINANCIAR LOS PROYECTOS DE LOS COMITES DE LA PERSONA JOVEN, SEGUN LO DISPUESTO EN EL"/>
    <n v="8953168"/>
    <n v="8953168"/>
    <n v="8953168"/>
    <n v="0"/>
    <n v="0"/>
    <n v="0"/>
    <n v="5735309"/>
    <n v="5735309"/>
    <n v="3217859"/>
    <n v="0.64058990069213495"/>
  </r>
  <r>
    <s v="21376000"/>
    <s v="CONSEJO NAC.POLÍTICA PÚBLICA PERSONA JOV"/>
    <x v="20"/>
    <s v="001"/>
    <x v="321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0"/>
    <s v="001"/>
    <x v="322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0"/>
    <s v="001"/>
    <x v="323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0"/>
    <s v="001"/>
    <x v="324"/>
    <s v="MUNICIPALIDAD DE LEON CORTES (PARA FINANCIAR LOS PROYECTOS DE LOS COMITES DE LA PERSONA JOVEN, SEGUN LO DISPUESTO EN EL"/>
    <n v="7001862"/>
    <n v="7001862"/>
    <n v="7001862"/>
    <n v="0"/>
    <n v="0"/>
    <n v="0"/>
    <n v="3569992"/>
    <n v="3569992"/>
    <n v="3431870"/>
    <n v="0.5098632335227401"/>
  </r>
  <r>
    <s v="21376000"/>
    <s v="CONSEJO NAC.POLÍTICA PÚBLICA PERSONA JOV"/>
    <x v="20"/>
    <s v="001"/>
    <x v="325"/>
    <s v="MUNICIPALIDAD DE MONTES DE OCA (PARA FINANCIAR LOS PROYECTOS DE LOS COMITES DE LA PERSONA JOVEN, SEGUN LO DISPUESTO EN EL"/>
    <n v="6345480"/>
    <n v="6345480"/>
    <n v="5484114.3399999999"/>
    <n v="0"/>
    <n v="0"/>
    <n v="0"/>
    <n v="0"/>
    <n v="0"/>
    <n v="6345480"/>
    <n v="0"/>
  </r>
  <r>
    <s v="21376000"/>
    <s v="CONSEJO NAC.POLÍTICA PÚBLICA PERSONA JOV"/>
    <x v="20"/>
    <s v="001"/>
    <x v="326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0"/>
    <s v="001"/>
    <x v="327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0"/>
    <s v="001"/>
    <x v="328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0"/>
    <s v="001"/>
    <x v="329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0"/>
    <s v="001"/>
    <x v="330"/>
    <s v="MUNICIPALIDAD DE SANTA ANA (PARA FINANCIAR LOS PROYECTOS DE LOS COMITES DE LA PERSONA JOVEN, SEGUN LO DISPUESTO EN EL"/>
    <n v="4670804"/>
    <n v="4670804"/>
    <n v="4670804"/>
    <n v="0"/>
    <n v="0"/>
    <n v="0"/>
    <n v="1880926"/>
    <n v="1880926"/>
    <n v="2789878"/>
    <n v="0.40269855039946012"/>
  </r>
  <r>
    <s v="21376000"/>
    <s v="CONSEJO NAC.POLÍTICA PÚBLICA PERSONA JOV"/>
    <x v="20"/>
    <s v="001"/>
    <x v="331"/>
    <s v="MUNICIPALIDAD DE TARRAZU (PARA FINANCIAR LOS PROYECTOS DE LOS COMITES DE LA PERSONA JOVEN, SEGUN LO DISPUESTO EN EL"/>
    <n v="7460767"/>
    <n v="7460767"/>
    <n v="7460767"/>
    <n v="0"/>
    <n v="0"/>
    <n v="0"/>
    <n v="3130000"/>
    <n v="3130000"/>
    <n v="4330767"/>
    <n v="0.41952791180853122"/>
  </r>
  <r>
    <s v="21376000"/>
    <s v="CONSEJO NAC.POLÍTICA PÚBLICA PERSONA JOV"/>
    <x v="20"/>
    <s v="001"/>
    <x v="332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0"/>
    <s v="001"/>
    <x v="333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0"/>
    <s v="001"/>
    <x v="334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0"/>
    <s v="001"/>
    <x v="335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0"/>
    <s v="001"/>
    <x v="336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0"/>
    <s v="001"/>
    <x v="337"/>
    <s v="MUNICIPALIDAD DE ALAJUELA (PARA FINANCIAR LOS PROYECTOS DE LOS COMITES DE LA PERSONA JOVEN, SEGUN LO DISPUESTO EN EL"/>
    <n v="10545782"/>
    <n v="10545782"/>
    <n v="9054780.5"/>
    <n v="0"/>
    <n v="0"/>
    <n v="0"/>
    <n v="0"/>
    <n v="0"/>
    <n v="10545782"/>
    <n v="0"/>
  </r>
  <r>
    <s v="21376000"/>
    <s v="CONSEJO NAC.POLÍTICA PÚBLICA PERSONA JOV"/>
    <x v="20"/>
    <s v="001"/>
    <x v="338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0"/>
    <s v="001"/>
    <x v="339"/>
    <s v="MUNICIPALIDAD DE GUATUSO (PARA FINANCIAR LOS PROYECTOS DE LOS COMITES DE LA PERSONA JOVEN, SEGUN LO DISPUESTO EN EL"/>
    <n v="7124199"/>
    <n v="7124199"/>
    <n v="6192663.9199999999"/>
    <n v="0"/>
    <n v="0"/>
    <n v="0"/>
    <n v="0"/>
    <n v="0"/>
    <n v="7124199"/>
    <n v="0"/>
  </r>
  <r>
    <s v="21376000"/>
    <s v="CONSEJO NAC.POLÍTICA PÚBLICA PERSONA JOV"/>
    <x v="20"/>
    <s v="001"/>
    <x v="340"/>
    <s v="MUNICIPALIDAD DE LOS CHILES (PARA FINANCIAR LOS PROYECTOS DE LOS COMITES DE LA PERSONA JOVEN, SEGUN LO DISPUESTO EN EL"/>
    <n v="7775616"/>
    <n v="7775616"/>
    <n v="6532167.3399999999"/>
    <n v="0"/>
    <n v="0"/>
    <n v="0"/>
    <n v="0"/>
    <n v="0"/>
    <n v="7775616"/>
    <n v="0"/>
  </r>
  <r>
    <s v="21376000"/>
    <s v="CONSEJO NAC.POLÍTICA PÚBLICA PERSONA JOV"/>
    <x v="20"/>
    <s v="001"/>
    <x v="341"/>
    <s v="MUNICIPALIDAD DE NARANJO (PARA FINANCIAR LOS PROYECTOS DE LOS COMITES DE LA PERSONA JOVEN, SEGUN LO DISPUESTO EN EL"/>
    <n v="5552658"/>
    <n v="5552658"/>
    <n v="5552658"/>
    <n v="0"/>
    <n v="0"/>
    <n v="0"/>
    <n v="2608263"/>
    <n v="2608263"/>
    <n v="2944395"/>
    <n v="0.46973233359591027"/>
  </r>
  <r>
    <s v="21376000"/>
    <s v="CONSEJO NAC.POLÍTICA PÚBLICA PERSONA JOV"/>
    <x v="20"/>
    <s v="001"/>
    <x v="342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0"/>
    <s v="001"/>
    <x v="343"/>
    <s v="MUNICIPALIDAD DE PALMARES (PARA FINANCIAR LOS PROYECTOS DE LOS COMITES DE LA PERSONA JOVEN, SEGUN LO DISPUESTO EN EL"/>
    <n v="4765028"/>
    <n v="4765028"/>
    <n v="4374988.34"/>
    <n v="0"/>
    <n v="0"/>
    <n v="0"/>
    <n v="0"/>
    <n v="0"/>
    <n v="4765028"/>
    <n v="0"/>
  </r>
  <r>
    <s v="21376000"/>
    <s v="CONSEJO NAC.POLÍTICA PÚBLICA PERSONA JOV"/>
    <x v="20"/>
    <s v="001"/>
    <x v="344"/>
    <s v="MUNICIPALIDAD DE POAS (PARA FINANCIAR LOS PROYECTOS DE LOS COMITES DE LA PERSONA JOVEN, SEGUN LO DISPUESTO EN EL"/>
    <n v="5417232"/>
    <n v="5417232"/>
    <n v="5417232"/>
    <n v="0"/>
    <n v="0"/>
    <n v="0"/>
    <n v="2146576"/>
    <n v="2146576"/>
    <n v="3270656"/>
    <n v="0.39624959758046174"/>
  </r>
  <r>
    <s v="21376000"/>
    <s v="CONSEJO NAC.POLÍTICA PÚBLICA PERSONA JOV"/>
    <x v="20"/>
    <s v="001"/>
    <x v="345"/>
    <s v="MUNICIPALIDAD DE SAN CARLOS (PARA FINANCIAR LOS PROYECTOS DE LOS COMITES DE LA PERSONA JOVEN, SEGUN LO DISPUESTO EN EL"/>
    <n v="9603463"/>
    <n v="9603463"/>
    <n v="9603463"/>
    <n v="0"/>
    <n v="0"/>
    <n v="0"/>
    <n v="6141961"/>
    <n v="6141961"/>
    <n v="3461502"/>
    <n v="0.63955689734005328"/>
  </r>
  <r>
    <s v="21376000"/>
    <s v="CONSEJO NAC.POLÍTICA PÚBLICA PERSONA JOV"/>
    <x v="20"/>
    <s v="001"/>
    <x v="346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0"/>
    <s v="001"/>
    <x v="347"/>
    <s v="MUNICIPALIDAD DE SAN RAMON (PARA FINANCIAR LOS PROYECTOS DE LOS COMITES DE LA PERSONA JOVEN, SEGUN LO DISPUESTO EN EL"/>
    <n v="6188064"/>
    <n v="6188064"/>
    <n v="6188064"/>
    <n v="0"/>
    <n v="0"/>
    <n v="0"/>
    <n v="3326602"/>
    <n v="3326602"/>
    <n v="2861462"/>
    <n v="0.53758364490089305"/>
  </r>
  <r>
    <s v="21376000"/>
    <s v="CONSEJO NAC.POLÍTICA PÚBLICA PERSONA JOV"/>
    <x v="20"/>
    <s v="001"/>
    <x v="348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0"/>
    <s v="001"/>
    <x v="349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0"/>
    <s v="001"/>
    <x v="350"/>
    <s v="MUNICIPALIDAD DE AGUIRRE (PARA FINANCIAR LOS PROYECTOS DE LOS COMITES DE LA PERSONA JOVEN, SEGUN LO DISPUESTO EN EL"/>
    <n v="6281656"/>
    <n v="6281656"/>
    <n v="6281656"/>
    <n v="0"/>
    <n v="0"/>
    <n v="0"/>
    <n v="3470000"/>
    <n v="3470000"/>
    <n v="2811656"/>
    <n v="0.55240210543207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1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8">
        <item x="0"/>
        <item x="1"/>
        <item x="2"/>
        <item m="1" x="21"/>
        <item m="1" x="23"/>
        <item m="1" x="24"/>
        <item x="3"/>
        <item x="4"/>
        <item m="1" x="35"/>
        <item m="1" x="42"/>
        <item x="5"/>
        <item m="1" x="32"/>
        <item x="6"/>
        <item m="1" x="36"/>
        <item x="7"/>
        <item m="1" x="37"/>
        <item x="8"/>
        <item x="9"/>
        <item m="1" x="45"/>
        <item m="1" x="43"/>
        <item x="10"/>
        <item m="1" x="38"/>
        <item m="1" x="25"/>
        <item m="1" x="27"/>
        <item m="1" x="33"/>
        <item m="1" x="39"/>
        <item m="1" x="26"/>
        <item x="11"/>
        <item m="1" x="28"/>
        <item m="1" x="22"/>
        <item x="12"/>
        <item x="13"/>
        <item m="1" x="29"/>
        <item x="14"/>
        <item x="15"/>
        <item x="16"/>
        <item x="17"/>
        <item m="1" x="30"/>
        <item m="1" x="40"/>
        <item x="18"/>
        <item m="1" x="44"/>
        <item x="19"/>
        <item m="1" x="31"/>
        <item m="1" x="41"/>
        <item m="1" x="34"/>
        <item m="1" x="46"/>
        <item x="20"/>
        <item m="1"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90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2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7"/>
        <item h="1" x="15"/>
        <item h="1" x="113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8"/>
        <item h="1" x="16"/>
        <item h="1" x="17"/>
        <item h="1" x="114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9"/>
        <item h="1" x="18"/>
        <item h="1" x="115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10"/>
        <item h="1" x="19"/>
        <item h="1" x="116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1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2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7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8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142"/>
        <item h="1" x="53"/>
        <item h="1" x="54"/>
        <item h="1" x="119"/>
        <item h="1" x="55"/>
        <item h="1" x="56"/>
        <item h="1" x="57"/>
        <item h="1" x="58"/>
        <item h="1" x="232"/>
        <item h="1" x="59"/>
        <item h="1" x="60"/>
        <item h="1" x="187"/>
        <item h="1" x="61"/>
        <item h="1" x="143"/>
        <item h="1" x="62"/>
        <item h="1" x="63"/>
        <item h="1" x="64"/>
        <item h="1" x="120"/>
        <item h="1" x="65"/>
        <item h="1" x="144"/>
        <item h="1" x="66"/>
        <item h="1" x="67"/>
        <item h="1" x="68"/>
        <item h="1" x="69"/>
        <item h="1" x="121"/>
        <item h="1" x="145"/>
        <item h="1" x="146"/>
        <item h="1" x="70"/>
        <item h="1" x="147"/>
        <item h="1" x="148"/>
        <item h="1" x="149"/>
        <item h="1" x="71"/>
        <item h="1" x="72"/>
        <item h="1" x="73"/>
        <item h="1" x="74"/>
        <item h="1" x="75"/>
        <item h="1" x="150"/>
        <item h="1" x="76"/>
        <item h="1" x="122"/>
        <item h="1" x="77"/>
        <item h="1" x="78"/>
        <item h="1" x="79"/>
        <item h="1" x="123"/>
        <item h="1" x="100"/>
        <item h="1" x="101"/>
        <item h="1" x="102"/>
        <item h="1" x="124"/>
        <item h="1" x="103"/>
        <item h="1" x="104"/>
        <item h="1" x="105"/>
        <item h="1" x="205"/>
        <item h="1" x="236"/>
        <item h="1" x="106"/>
        <item h="1" x="107"/>
        <item h="1" x="108"/>
        <item h="1" x="109"/>
        <item h="1" x="110"/>
        <item h="1" x="171"/>
        <item h="1" x="111"/>
        <item h="1" x="80"/>
        <item h="1" x="81"/>
        <item h="1" x="82"/>
        <item h="1" x="125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3"/>
        <item h="1" x="83"/>
        <item h="1" x="126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4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m="1" x="489"/>
        <item h="1" x="85"/>
        <item h="1" x="86"/>
        <item h="1" x="87"/>
        <item h="1" x="88"/>
        <item h="1" x="89"/>
        <item h="1" x="90"/>
        <item h="1" x="91"/>
        <item h="1" x="235"/>
        <item h="1" x="92"/>
        <item h="1" x="93"/>
        <item h="1" x="94"/>
        <item h="1" x="254"/>
        <item h="1" x="292"/>
        <item h="1" x="127"/>
        <item h="1" x="128"/>
        <item h="1" x="95"/>
        <item h="1" x="96"/>
        <item h="1" x="97"/>
        <item h="1" x="129"/>
        <item h="1" x="221"/>
        <item h="1" x="98"/>
        <item h="1" x="222"/>
        <item h="1" x="223"/>
        <item h="1" m="1" x="406"/>
        <item h="1" x="202"/>
        <item h="1" m="1" x="407"/>
        <item h="1" x="84"/>
        <item h="1" x="99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4"/>
        <item h="1" x="305"/>
        <item h="1" x="306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m="1" x="351"/>
        <item h="1" m="1" x="352"/>
        <item h="1" m="1" x="353"/>
        <item h="1" m="1" x="354"/>
        <item h="1" m="1" x="355"/>
        <item h="1" m="1" x="356"/>
        <item h="1" m="1" x="357"/>
        <item h="1" m="1" x="358"/>
        <item h="1" m="1" x="359"/>
        <item h="1" m="1" x="360"/>
        <item h="1" m="1" x="361"/>
        <item h="1" m="1" x="362"/>
        <item h="1" m="1" x="363"/>
        <item h="1" m="1" x="364"/>
        <item h="1" m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m="1" x="405"/>
        <item h="1" x="180"/>
        <item h="1" x="30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/>
    </i>
    <i>
      <x v="1"/>
    </i>
    <i>
      <x v="2"/>
    </i>
    <i>
      <x v="6"/>
    </i>
    <i>
      <x v="7"/>
    </i>
    <i>
      <x v="10"/>
    </i>
    <i>
      <x v="12"/>
    </i>
    <i>
      <x v="14"/>
    </i>
    <i>
      <x v="16"/>
    </i>
    <i>
      <x v="17"/>
    </i>
    <i>
      <x v="20"/>
    </i>
    <i>
      <x v="27"/>
    </i>
    <i>
      <x v="30"/>
    </i>
    <i>
      <x v="31"/>
    </i>
    <i>
      <x v="33"/>
    </i>
    <i>
      <x v="34"/>
    </i>
    <i>
      <x v="35"/>
    </i>
    <i>
      <x v="36"/>
    </i>
    <i>
      <x v="39"/>
    </i>
    <i>
      <x v="41"/>
    </i>
    <i>
      <x v="46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35"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">
      <pivotArea field="2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7">
      <pivotArea outline="0" fieldPosition="0">
        <references count="1">
          <reference field="4294967294" count="1">
            <x v="2"/>
          </reference>
        </references>
      </pivotArea>
    </format>
    <format dxfId="106">
      <pivotArea outline="0" fieldPosition="0">
        <references count="1">
          <reference field="4294967294" count="1" selected="0">
            <x v="2"/>
          </reference>
        </references>
      </pivotArea>
    </format>
    <format dxfId="105">
      <pivotArea outline="0" fieldPosition="0">
        <references count="1">
          <reference field="2" count="1" selected="0">
            <x v="0"/>
          </reference>
        </references>
      </pivotArea>
    </format>
    <format dxfId="104">
      <pivotArea dataOnly="0" labelOnly="1" outline="0" fieldPosition="0">
        <references count="1">
          <reference field="2" count="1">
            <x v="0"/>
          </reference>
        </references>
      </pivotArea>
    </format>
    <format dxfId="103">
      <pivotArea outline="0" fieldPosition="0">
        <references count="1">
          <reference field="4294967294" count="1" selected="0">
            <x v="2"/>
          </reference>
        </references>
      </pivotArea>
    </format>
    <format dxfId="102">
      <pivotArea outline="0" fieldPosition="0">
        <references count="1">
          <reference field="2" count="17" selected="0"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</reference>
        </references>
      </pivotArea>
    </format>
    <format dxfId="101">
      <pivotArea outline="0" fieldPosition="0">
        <references count="1">
          <reference field="2" count="1" selected="0">
            <x v="0"/>
          </reference>
        </references>
      </pivotArea>
    </format>
    <format dxfId="100">
      <pivotArea dataOnly="0" labelOnly="1" outline="0" fieldPosition="0">
        <references count="1">
          <reference field="2" count="1">
            <x v="0"/>
          </reference>
        </references>
      </pivotArea>
    </format>
    <format dxfId="99">
      <pivotArea outline="0" fieldPosition="0">
        <references count="1">
          <reference field="2" count="1" selected="0">
            <x v="0"/>
          </reference>
        </references>
      </pivotArea>
    </format>
    <format dxfId="98">
      <pivotArea dataOnly="0" labelOnly="1" outline="0" fieldPosition="0">
        <references count="1">
          <reference field="2" count="1">
            <x v="0"/>
          </reference>
        </references>
      </pivotArea>
    </format>
    <format dxfId="97">
      <pivotArea outline="0" fieldPosition="0">
        <references count="1">
          <reference field="2" count="1" selected="0">
            <x v="2"/>
          </reference>
        </references>
      </pivotArea>
    </format>
    <format dxfId="96">
      <pivotArea outline="0" fieldPosition="0">
        <references count="1">
          <reference field="2" count="1" selected="0">
            <x v="17"/>
          </reference>
        </references>
      </pivotArea>
    </format>
    <format dxfId="95">
      <pivotArea outline="0" fieldPosition="0">
        <references count="1">
          <reference field="2" count="1" selected="0">
            <x v="39"/>
          </reference>
        </references>
      </pivotArea>
    </format>
    <format dxfId="94">
      <pivotArea outline="0" fieldPosition="0">
        <references count="1">
          <reference field="2" count="1" selected="0">
            <x v="46"/>
          </reference>
        </references>
      </pivotArea>
    </format>
    <format dxfId="93">
      <pivotArea outline="0" fieldPosition="0">
        <references count="1">
          <reference field="2" count="1" selected="0">
            <x v="34"/>
          </reference>
        </references>
      </pivotArea>
    </format>
    <format dxfId="92">
      <pivotArea dataOnly="0" outline="0" fieldPosition="0">
        <references count="1">
          <reference field="2" count="2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  <x v="46"/>
          </reference>
        </references>
      </pivotArea>
    </format>
    <format dxfId="91">
      <pivotArea outline="0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90">
      <pivotArea field="2" type="button" dataOnly="0" labelOnly="1" outline="0" axis="axisRow" fieldPosition="0"/>
    </format>
    <format dxfId="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8">
      <pivotArea outline="0" fieldPosition="0">
        <references count="2">
          <reference field="4294967294" count="1" selected="0">
            <x v="2"/>
          </reference>
          <reference field="2" count="19" selected="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</reference>
        </references>
      </pivotArea>
    </format>
    <format dxfId="87">
      <pivotArea outline="0" fieldPosition="0">
        <references count="1">
          <reference field="2" count="1" selected="0">
            <x v="0"/>
          </reference>
        </references>
      </pivotArea>
    </format>
    <format dxfId="86">
      <pivotArea dataOnly="0" labelOnly="1" outline="0" fieldPosition="0">
        <references count="1">
          <reference field="2" count="1">
            <x v="0"/>
          </reference>
        </references>
      </pivotArea>
    </format>
    <format dxfId="85">
      <pivotArea outline="0" fieldPosition="0">
        <references count="1">
          <reference field="2" count="1" selected="0">
            <x v="0"/>
          </reference>
        </references>
      </pivotArea>
    </format>
    <format dxfId="84">
      <pivotArea dataOnly="0" labelOnly="1" outline="0" fieldPosition="0">
        <references count="1">
          <reference field="2" count="1">
            <x v="0"/>
          </reference>
        </references>
      </pivotArea>
    </format>
    <format dxfId="83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39"/>
          </reference>
        </references>
      </pivotArea>
    </format>
    <format dxfId="82">
      <pivotArea dataOnly="0" labelOnly="1" outline="0" fieldPosition="0">
        <references count="1">
          <reference field="2" count="1">
            <x v="39"/>
          </reference>
        </references>
      </pivotArea>
    </format>
    <format dxfId="81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"/>
          </reference>
        </references>
      </pivotArea>
    </format>
    <format dxfId="80">
      <pivotArea dataOnly="0" labelOnly="1" outline="0" fieldPosition="0">
        <references count="1">
          <reference field="2" count="1">
            <x v="4"/>
          </reference>
        </references>
      </pivotArea>
    </format>
    <format dxfId="79">
      <pivotArea outline="0" fieldPosition="0">
        <references count="1">
          <reference field="2" count="1" selected="0">
            <x v="0"/>
          </reference>
        </references>
      </pivotArea>
    </format>
    <format dxfId="78">
      <pivotArea dataOnly="0" labelOnly="1" outline="0" fieldPosition="0">
        <references count="1">
          <reference field="2" count="1">
            <x v="0"/>
          </reference>
        </references>
      </pivotArea>
    </format>
    <format dxfId="77">
      <pivotArea outline="0" fieldPosition="0">
        <references count="1">
          <reference field="2" count="1" selected="0">
            <x v="0"/>
          </reference>
        </references>
      </pivotArea>
    </format>
    <format dxfId="76">
      <pivotArea dataOnly="0" labelOnly="1" outline="0" fieldPosition="0">
        <references count="1">
          <reference field="2" count="1">
            <x v="0"/>
          </reference>
        </references>
      </pivotArea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zoomScaleNormal="100" workbookViewId="0">
      <selection activeCell="B17" sqref="B17"/>
    </sheetView>
  </sheetViews>
  <sheetFormatPr baseColWidth="10" defaultColWidth="11.44140625" defaultRowHeight="14.4" x14ac:dyDescent="0.3"/>
  <cols>
    <col min="1" max="1" width="16.33203125" customWidth="1"/>
    <col min="2" max="2" width="45.554687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3">
      <c r="A3" s="89" t="s">
        <v>772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1" t="s">
        <v>1</v>
      </c>
      <c r="B5" s="41" t="s">
        <v>2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  <c r="H5" s="42" t="s">
        <v>8</v>
      </c>
      <c r="I5" s="48"/>
      <c r="J5" s="1"/>
      <c r="K5" s="1"/>
    </row>
    <row r="6" spans="1:11" ht="18" customHeight="1" x14ac:dyDescent="0.3">
      <c r="A6" s="90" t="s">
        <v>9</v>
      </c>
      <c r="B6" s="91"/>
      <c r="C6" s="45">
        <f>+C7+C137+C193+C222+C240</f>
        <v>49205644842</v>
      </c>
      <c r="D6" s="45">
        <f t="shared" ref="D6:G6" si="0">+D7+D137+D193+D222+D240</f>
        <v>49201918224.800003</v>
      </c>
      <c r="E6" s="45">
        <f t="shared" si="0"/>
        <v>29672130214.760002</v>
      </c>
      <c r="F6" s="45">
        <f t="shared" si="0"/>
        <v>29106412875.119999</v>
      </c>
      <c r="G6" s="45">
        <f t="shared" si="0"/>
        <v>17720497162.509998</v>
      </c>
      <c r="H6" s="40">
        <f t="shared" ref="H6:H69" si="1">+E6/D6</f>
        <v>0.60306856491224969</v>
      </c>
      <c r="I6" s="1"/>
      <c r="J6" s="1"/>
      <c r="K6" s="1"/>
    </row>
    <row r="7" spans="1:11" x14ac:dyDescent="0.3">
      <c r="A7" s="71" t="s">
        <v>10</v>
      </c>
      <c r="B7" s="72" t="s">
        <v>11</v>
      </c>
      <c r="C7" s="73">
        <v>27049558692</v>
      </c>
      <c r="D7" s="73">
        <v>26936927633</v>
      </c>
      <c r="E7" s="73">
        <v>17816518256.200001</v>
      </c>
      <c r="F7" s="73">
        <v>17629455953.52</v>
      </c>
      <c r="G7" s="73">
        <v>8948686409.2299995</v>
      </c>
      <c r="H7" s="58">
        <f t="shared" si="1"/>
        <v>0.66141612358097102</v>
      </c>
      <c r="I7" s="49"/>
    </row>
    <row r="8" spans="1:11" x14ac:dyDescent="0.3">
      <c r="A8" s="71" t="s">
        <v>12</v>
      </c>
      <c r="B8" s="72" t="s">
        <v>13</v>
      </c>
      <c r="C8" s="73">
        <v>13383167056</v>
      </c>
      <c r="D8" s="73">
        <v>13754519660</v>
      </c>
      <c r="E8" s="73">
        <v>9497464624.6200008</v>
      </c>
      <c r="F8" s="73">
        <v>9439808171.7000008</v>
      </c>
      <c r="G8" s="73">
        <v>4257055035.3800001</v>
      </c>
      <c r="H8" s="57">
        <f t="shared" si="1"/>
        <v>0.69049773161035277</v>
      </c>
    </row>
    <row r="9" spans="1:11" x14ac:dyDescent="0.3">
      <c r="A9" s="71" t="s">
        <v>14</v>
      </c>
      <c r="B9" s="72" t="s">
        <v>15</v>
      </c>
      <c r="C9" s="73">
        <v>13237872056</v>
      </c>
      <c r="D9" s="73">
        <v>13626285895</v>
      </c>
      <c r="E9" s="73">
        <v>9453707938.0599995</v>
      </c>
      <c r="F9" s="73">
        <v>9396088992.1299992</v>
      </c>
      <c r="G9" s="73">
        <v>4172577956.9400001</v>
      </c>
      <c r="H9" s="57">
        <f t="shared" si="1"/>
        <v>0.69378464615430702</v>
      </c>
    </row>
    <row r="10" spans="1:11" x14ac:dyDescent="0.3">
      <c r="A10" s="71" t="s">
        <v>16</v>
      </c>
      <c r="B10" s="72" t="s">
        <v>17</v>
      </c>
      <c r="C10" s="73">
        <v>44100000</v>
      </c>
      <c r="D10" s="73">
        <v>41100000</v>
      </c>
      <c r="E10" s="73">
        <v>27828736.359999999</v>
      </c>
      <c r="F10" s="73">
        <v>27828736.359999999</v>
      </c>
      <c r="G10" s="73">
        <v>13271263.640000001</v>
      </c>
      <c r="H10" s="57">
        <f t="shared" si="1"/>
        <v>0.67709820827250611</v>
      </c>
    </row>
    <row r="11" spans="1:11" x14ac:dyDescent="0.3">
      <c r="A11" s="71" t="s">
        <v>18</v>
      </c>
      <c r="B11" s="72" t="s">
        <v>19</v>
      </c>
      <c r="C11" s="73">
        <v>101195000</v>
      </c>
      <c r="D11" s="73">
        <v>87133765</v>
      </c>
      <c r="E11" s="73">
        <v>15927950.199999999</v>
      </c>
      <c r="F11" s="73">
        <v>15890443.210000001</v>
      </c>
      <c r="G11" s="73">
        <v>71205814.799999997</v>
      </c>
      <c r="H11" s="57">
        <f t="shared" si="1"/>
        <v>0.18279882890404195</v>
      </c>
    </row>
    <row r="12" spans="1:11" x14ac:dyDescent="0.3">
      <c r="A12" s="71" t="s">
        <v>20</v>
      </c>
      <c r="B12" s="72" t="s">
        <v>21</v>
      </c>
      <c r="C12" s="73">
        <v>412200000</v>
      </c>
      <c r="D12" s="73">
        <v>434166570</v>
      </c>
      <c r="E12" s="73">
        <v>281809983.92000002</v>
      </c>
      <c r="F12" s="73">
        <v>280061907.88</v>
      </c>
      <c r="G12" s="73">
        <v>152356586.08000001</v>
      </c>
      <c r="H12" s="57">
        <f t="shared" si="1"/>
        <v>0.6490826410702234</v>
      </c>
    </row>
    <row r="13" spans="1:11" x14ac:dyDescent="0.3">
      <c r="A13" s="71" t="s">
        <v>22</v>
      </c>
      <c r="B13" s="72" t="s">
        <v>23</v>
      </c>
      <c r="C13" s="73">
        <v>401500000</v>
      </c>
      <c r="D13" s="73">
        <v>423466570</v>
      </c>
      <c r="E13" s="73">
        <v>277027929.18000001</v>
      </c>
      <c r="F13" s="73">
        <v>275871730.39999998</v>
      </c>
      <c r="G13" s="73">
        <v>146438640.81999999</v>
      </c>
      <c r="H13" s="57">
        <f t="shared" si="1"/>
        <v>0.65419078814178888</v>
      </c>
    </row>
    <row r="14" spans="1:11" x14ac:dyDescent="0.3">
      <c r="A14" s="71" t="s">
        <v>24</v>
      </c>
      <c r="B14" s="72" t="s">
        <v>25</v>
      </c>
      <c r="C14" s="73">
        <v>10700000</v>
      </c>
      <c r="D14" s="73">
        <v>10700000</v>
      </c>
      <c r="E14" s="73">
        <v>4782054.74</v>
      </c>
      <c r="F14" s="73">
        <v>4190177.48</v>
      </c>
      <c r="G14" s="73">
        <v>5917945.2599999998</v>
      </c>
      <c r="H14" s="57">
        <f t="shared" si="1"/>
        <v>0.44692100373831778</v>
      </c>
    </row>
    <row r="15" spans="1:11" x14ac:dyDescent="0.3">
      <c r="A15" s="71" t="s">
        <v>26</v>
      </c>
      <c r="B15" s="72" t="s">
        <v>27</v>
      </c>
      <c r="C15" s="73">
        <v>8847258427</v>
      </c>
      <c r="D15" s="73">
        <v>8316809263</v>
      </c>
      <c r="E15" s="73">
        <v>4899508687.8400002</v>
      </c>
      <c r="F15" s="73">
        <v>4894202255.1300001</v>
      </c>
      <c r="G15" s="73">
        <v>3417300575.1599998</v>
      </c>
      <c r="H15" s="57">
        <f t="shared" si="1"/>
        <v>0.5891091803243631</v>
      </c>
    </row>
    <row r="16" spans="1:11" x14ac:dyDescent="0.3">
      <c r="A16" s="71" t="s">
        <v>28</v>
      </c>
      <c r="B16" s="72" t="s">
        <v>29</v>
      </c>
      <c r="C16" s="73">
        <v>3124508000</v>
      </c>
      <c r="D16" s="73">
        <v>2872502043</v>
      </c>
      <c r="E16" s="73">
        <v>1982009867.8199999</v>
      </c>
      <c r="F16" s="73">
        <v>1979025594.6400001</v>
      </c>
      <c r="G16" s="73">
        <v>890492175.17999995</v>
      </c>
      <c r="H16" s="57">
        <f t="shared" si="1"/>
        <v>0.68999424130957876</v>
      </c>
    </row>
    <row r="17" spans="1:8" x14ac:dyDescent="0.3">
      <c r="A17" s="71" t="s">
        <v>30</v>
      </c>
      <c r="B17" s="72" t="s">
        <v>31</v>
      </c>
      <c r="C17" s="73">
        <v>1890838844</v>
      </c>
      <c r="D17" s="73">
        <v>1758354999</v>
      </c>
      <c r="E17" s="73">
        <v>1194574093.05</v>
      </c>
      <c r="F17" s="73">
        <v>1192638085.4200001</v>
      </c>
      <c r="G17" s="73">
        <v>563780905.95000005</v>
      </c>
      <c r="H17" s="57">
        <f t="shared" si="1"/>
        <v>0.67937026011776358</v>
      </c>
    </row>
    <row r="18" spans="1:8" x14ac:dyDescent="0.3">
      <c r="A18" s="71" t="s">
        <v>32</v>
      </c>
      <c r="B18" s="72" t="s">
        <v>33</v>
      </c>
      <c r="C18" s="73">
        <v>1742050528</v>
      </c>
      <c r="D18" s="73">
        <v>1748391904</v>
      </c>
      <c r="E18" s="73">
        <v>6932410.3899999997</v>
      </c>
      <c r="F18" s="73">
        <v>6932410.3899999997</v>
      </c>
      <c r="G18" s="73">
        <v>1741459493.6099999</v>
      </c>
      <c r="H18" s="57">
        <f t="shared" si="1"/>
        <v>3.9650208709728733E-3</v>
      </c>
    </row>
    <row r="19" spans="1:8" x14ac:dyDescent="0.3">
      <c r="A19" s="71" t="s">
        <v>34</v>
      </c>
      <c r="B19" s="72" t="s">
        <v>35</v>
      </c>
      <c r="C19" s="73">
        <v>1531461055</v>
      </c>
      <c r="D19" s="73">
        <v>1399100954</v>
      </c>
      <c r="E19" s="73">
        <v>1348995726.6400001</v>
      </c>
      <c r="F19" s="73">
        <v>1348995726.6400001</v>
      </c>
      <c r="G19" s="73">
        <v>50105227.359999999</v>
      </c>
      <c r="H19" s="57">
        <f t="shared" si="1"/>
        <v>0.96418755400262568</v>
      </c>
    </row>
    <row r="20" spans="1:8" x14ac:dyDescent="0.3">
      <c r="A20" s="71" t="s">
        <v>36</v>
      </c>
      <c r="B20" s="72" t="s">
        <v>37</v>
      </c>
      <c r="C20" s="73">
        <v>558400000</v>
      </c>
      <c r="D20" s="73">
        <v>538459363</v>
      </c>
      <c r="E20" s="73">
        <v>366996589.94</v>
      </c>
      <c r="F20" s="73">
        <v>366610438.04000002</v>
      </c>
      <c r="G20" s="73">
        <v>171462773.06</v>
      </c>
      <c r="H20" s="57">
        <f t="shared" si="1"/>
        <v>0.68156784923433489</v>
      </c>
    </row>
    <row r="21" spans="1:8" x14ac:dyDescent="0.3">
      <c r="A21" s="71" t="s">
        <v>38</v>
      </c>
      <c r="B21" s="72" t="s">
        <v>39</v>
      </c>
      <c r="C21" s="73">
        <v>2037999428</v>
      </c>
      <c r="D21" s="73">
        <v>2047881553</v>
      </c>
      <c r="E21" s="73">
        <v>1470016714.45</v>
      </c>
      <c r="F21" s="73">
        <v>1409395060.1900001</v>
      </c>
      <c r="G21" s="73">
        <v>517919015.14999998</v>
      </c>
      <c r="H21" s="57">
        <f t="shared" si="1"/>
        <v>0.71782311447482439</v>
      </c>
    </row>
    <row r="22" spans="1:8" x14ac:dyDescent="0.3">
      <c r="A22" s="71" t="s">
        <v>40</v>
      </c>
      <c r="B22" s="72" t="s">
        <v>41</v>
      </c>
      <c r="C22" s="73">
        <v>249240966</v>
      </c>
      <c r="D22" s="73">
        <v>249240966</v>
      </c>
      <c r="E22" s="73">
        <v>179930476</v>
      </c>
      <c r="F22" s="73">
        <v>179930476</v>
      </c>
      <c r="G22" s="73">
        <v>49848193.200000003</v>
      </c>
      <c r="H22" s="57">
        <f t="shared" si="1"/>
        <v>0.72191373227144373</v>
      </c>
    </row>
    <row r="23" spans="1:8" x14ac:dyDescent="0.3">
      <c r="A23" s="71" t="s">
        <v>42</v>
      </c>
      <c r="B23" s="72" t="s">
        <v>41</v>
      </c>
      <c r="C23" s="73">
        <v>46644276</v>
      </c>
      <c r="D23" s="73">
        <v>46644276</v>
      </c>
      <c r="E23" s="73">
        <v>33161032</v>
      </c>
      <c r="F23" s="73">
        <v>33161032</v>
      </c>
      <c r="G23" s="73">
        <v>9328855.1999999993</v>
      </c>
      <c r="H23" s="57">
        <f t="shared" si="1"/>
        <v>0.71093464930187789</v>
      </c>
    </row>
    <row r="24" spans="1:8" x14ac:dyDescent="0.3">
      <c r="A24" s="71" t="s">
        <v>43</v>
      </c>
      <c r="B24" s="72" t="s">
        <v>41</v>
      </c>
      <c r="C24" s="73">
        <v>167142121</v>
      </c>
      <c r="D24" s="73">
        <v>167142121</v>
      </c>
      <c r="E24" s="73">
        <v>117518535.09999999</v>
      </c>
      <c r="F24" s="73">
        <v>117518535.09999999</v>
      </c>
      <c r="G24" s="73">
        <v>49623585.899999999</v>
      </c>
      <c r="H24" s="57">
        <f t="shared" si="1"/>
        <v>0.70310544342081194</v>
      </c>
    </row>
    <row r="25" spans="1:8" x14ac:dyDescent="0.3">
      <c r="A25" s="71" t="s">
        <v>44</v>
      </c>
      <c r="B25" s="72" t="s">
        <v>41</v>
      </c>
      <c r="C25" s="73">
        <v>68033515</v>
      </c>
      <c r="D25" s="73">
        <v>68033515</v>
      </c>
      <c r="E25" s="73">
        <v>45649717</v>
      </c>
      <c r="F25" s="73">
        <v>40594873</v>
      </c>
      <c r="G25" s="73">
        <v>22383798</v>
      </c>
      <c r="H25" s="57">
        <f t="shared" si="1"/>
        <v>0.67098865904547189</v>
      </c>
    </row>
    <row r="26" spans="1:8" x14ac:dyDescent="0.3">
      <c r="A26" s="71" t="s">
        <v>45</v>
      </c>
      <c r="B26" s="72" t="s">
        <v>41</v>
      </c>
      <c r="C26" s="73">
        <v>14982863</v>
      </c>
      <c r="D26" s="73">
        <v>15038363</v>
      </c>
      <c r="E26" s="73">
        <v>8431238.9499999993</v>
      </c>
      <c r="F26" s="73">
        <v>8431238.9499999993</v>
      </c>
      <c r="G26" s="73">
        <v>6607124.0499999998</v>
      </c>
      <c r="H26" s="57">
        <f t="shared" si="1"/>
        <v>0.5606487188798408</v>
      </c>
    </row>
    <row r="27" spans="1:8" x14ac:dyDescent="0.3">
      <c r="A27" s="71" t="s">
        <v>46</v>
      </c>
      <c r="B27" s="72" t="s">
        <v>41</v>
      </c>
      <c r="C27" s="73">
        <v>15208102</v>
      </c>
      <c r="D27" s="73">
        <v>15208102</v>
      </c>
      <c r="E27" s="73">
        <v>10752619</v>
      </c>
      <c r="F27" s="73">
        <v>9608783</v>
      </c>
      <c r="G27" s="73">
        <v>4455483</v>
      </c>
      <c r="H27" s="57">
        <f t="shared" si="1"/>
        <v>0.70703227792659462</v>
      </c>
    </row>
    <row r="28" spans="1:8" x14ac:dyDescent="0.3">
      <c r="A28" s="71" t="s">
        <v>47</v>
      </c>
      <c r="B28" s="72" t="s">
        <v>41</v>
      </c>
      <c r="C28" s="73">
        <v>21579250</v>
      </c>
      <c r="D28" s="73">
        <v>24673744</v>
      </c>
      <c r="E28" s="73">
        <v>17882170</v>
      </c>
      <c r="F28" s="73">
        <v>16194666</v>
      </c>
      <c r="G28" s="73">
        <v>6791574</v>
      </c>
      <c r="H28" s="57">
        <f t="shared" si="1"/>
        <v>0.72474489481612514</v>
      </c>
    </row>
    <row r="29" spans="1:8" x14ac:dyDescent="0.3">
      <c r="A29" s="71" t="s">
        <v>48</v>
      </c>
      <c r="B29" s="72" t="s">
        <v>41</v>
      </c>
      <c r="C29" s="73">
        <v>9077002</v>
      </c>
      <c r="D29" s="73">
        <v>9077002</v>
      </c>
      <c r="E29" s="73">
        <v>7674264</v>
      </c>
      <c r="F29" s="73">
        <v>6988183</v>
      </c>
      <c r="G29" s="73">
        <v>1402738</v>
      </c>
      <c r="H29" s="57">
        <f t="shared" si="1"/>
        <v>0.84546241148784584</v>
      </c>
    </row>
    <row r="30" spans="1:8" x14ac:dyDescent="0.3">
      <c r="A30" s="71" t="s">
        <v>49</v>
      </c>
      <c r="B30" s="72" t="s">
        <v>41</v>
      </c>
      <c r="C30" s="73">
        <v>4738093</v>
      </c>
      <c r="D30" s="73">
        <v>4738093</v>
      </c>
      <c r="E30" s="73">
        <v>2567465.66</v>
      </c>
      <c r="F30" s="73">
        <v>2225894.66</v>
      </c>
      <c r="G30" s="73">
        <v>2170627.34</v>
      </c>
      <c r="H30" s="57">
        <f t="shared" si="1"/>
        <v>0.54187743043456515</v>
      </c>
    </row>
    <row r="31" spans="1:8" x14ac:dyDescent="0.3">
      <c r="A31" s="71" t="s">
        <v>50</v>
      </c>
      <c r="B31" s="72" t="s">
        <v>41</v>
      </c>
      <c r="C31" s="73">
        <v>68986124</v>
      </c>
      <c r="D31" s="73">
        <v>68986124</v>
      </c>
      <c r="E31" s="73">
        <v>46785883</v>
      </c>
      <c r="F31" s="73">
        <v>46785883</v>
      </c>
      <c r="G31" s="73">
        <v>13797224.800000001</v>
      </c>
      <c r="H31" s="57">
        <f t="shared" si="1"/>
        <v>0.67819266088931163</v>
      </c>
    </row>
    <row r="32" spans="1:8" x14ac:dyDescent="0.3">
      <c r="A32" s="71" t="s">
        <v>51</v>
      </c>
      <c r="B32" s="72" t="s">
        <v>41</v>
      </c>
      <c r="C32" s="73">
        <v>193649087</v>
      </c>
      <c r="D32" s="73">
        <v>193649087</v>
      </c>
      <c r="E32" s="73">
        <v>142743865</v>
      </c>
      <c r="F32" s="73">
        <v>142743865</v>
      </c>
      <c r="G32" s="73">
        <v>38729817.399999999</v>
      </c>
      <c r="H32" s="57">
        <f t="shared" si="1"/>
        <v>0.73712645492617268</v>
      </c>
    </row>
    <row r="33" spans="1:8" x14ac:dyDescent="0.3">
      <c r="A33" s="71" t="s">
        <v>52</v>
      </c>
      <c r="B33" s="72" t="s">
        <v>41</v>
      </c>
      <c r="C33" s="73">
        <v>216244237</v>
      </c>
      <c r="D33" s="73">
        <v>216244237</v>
      </c>
      <c r="E33" s="73">
        <v>162730856</v>
      </c>
      <c r="F33" s="73">
        <v>162730856</v>
      </c>
      <c r="G33" s="73">
        <v>43248847.399999999</v>
      </c>
      <c r="H33" s="57">
        <f t="shared" si="1"/>
        <v>0.75253268368025916</v>
      </c>
    </row>
    <row r="34" spans="1:8" x14ac:dyDescent="0.3">
      <c r="A34" s="71" t="s">
        <v>53</v>
      </c>
      <c r="B34" s="72" t="s">
        <v>41</v>
      </c>
      <c r="C34" s="73">
        <v>176960290</v>
      </c>
      <c r="D34" s="73">
        <v>176960290</v>
      </c>
      <c r="E34" s="73">
        <v>124366711</v>
      </c>
      <c r="F34" s="73">
        <v>124366711</v>
      </c>
      <c r="G34" s="73">
        <v>52593579</v>
      </c>
      <c r="H34" s="57">
        <f t="shared" si="1"/>
        <v>0.70279445744579194</v>
      </c>
    </row>
    <row r="35" spans="1:8" x14ac:dyDescent="0.3">
      <c r="A35" s="71" t="s">
        <v>54</v>
      </c>
      <c r="B35" s="72" t="s">
        <v>41</v>
      </c>
      <c r="C35" s="73">
        <v>180731336</v>
      </c>
      <c r="D35" s="73">
        <v>180361336</v>
      </c>
      <c r="E35" s="73">
        <v>130300039</v>
      </c>
      <c r="F35" s="73">
        <v>116997519</v>
      </c>
      <c r="G35" s="73">
        <v>50061297</v>
      </c>
      <c r="H35" s="57">
        <f t="shared" si="1"/>
        <v>0.72243886572230753</v>
      </c>
    </row>
    <row r="36" spans="1:8" x14ac:dyDescent="0.3">
      <c r="A36" s="71" t="s">
        <v>55</v>
      </c>
      <c r="B36" s="72" t="s">
        <v>41</v>
      </c>
      <c r="C36" s="73">
        <v>104842234</v>
      </c>
      <c r="D36" s="73">
        <v>104472234</v>
      </c>
      <c r="E36" s="73">
        <v>75301246.599999994</v>
      </c>
      <c r="F36" s="73">
        <v>67829335.109999999</v>
      </c>
      <c r="G36" s="73">
        <v>29170987.399999999</v>
      </c>
      <c r="H36" s="57">
        <f t="shared" si="1"/>
        <v>0.72077760488973552</v>
      </c>
    </row>
    <row r="37" spans="1:8" x14ac:dyDescent="0.3">
      <c r="A37" s="71" t="s">
        <v>56</v>
      </c>
      <c r="B37" s="72" t="s">
        <v>41</v>
      </c>
      <c r="C37" s="73">
        <v>142447093</v>
      </c>
      <c r="D37" s="73">
        <v>143527393</v>
      </c>
      <c r="E37" s="73">
        <v>111877720.56</v>
      </c>
      <c r="F37" s="73">
        <v>100717324.56</v>
      </c>
      <c r="G37" s="73">
        <v>31649672.440000001</v>
      </c>
      <c r="H37" s="57">
        <f t="shared" si="1"/>
        <v>0.77948688554525614</v>
      </c>
    </row>
    <row r="38" spans="1:8" x14ac:dyDescent="0.3">
      <c r="A38" s="71" t="s">
        <v>57</v>
      </c>
      <c r="B38" s="72" t="s">
        <v>41</v>
      </c>
      <c r="C38" s="73">
        <v>16669969</v>
      </c>
      <c r="D38" s="73">
        <v>17767219</v>
      </c>
      <c r="E38" s="73">
        <v>13026099.48</v>
      </c>
      <c r="F38" s="73">
        <v>11680893.949999999</v>
      </c>
      <c r="G38" s="73">
        <v>4741119.5199999996</v>
      </c>
      <c r="H38" s="57">
        <f t="shared" si="1"/>
        <v>0.73315353854759147</v>
      </c>
    </row>
    <row r="39" spans="1:8" x14ac:dyDescent="0.3">
      <c r="A39" s="71" t="s">
        <v>58</v>
      </c>
      <c r="B39" s="72" t="s">
        <v>41</v>
      </c>
      <c r="C39" s="73">
        <v>21630998</v>
      </c>
      <c r="D39" s="73">
        <v>16280998</v>
      </c>
      <c r="E39" s="73">
        <v>13212407</v>
      </c>
      <c r="F39" s="73">
        <v>13212407</v>
      </c>
      <c r="G39" s="73">
        <v>456617</v>
      </c>
      <c r="H39" s="57">
        <f t="shared" si="1"/>
        <v>0.81152316338347319</v>
      </c>
    </row>
    <row r="40" spans="1:8" x14ac:dyDescent="0.3">
      <c r="A40" s="71" t="s">
        <v>59</v>
      </c>
      <c r="B40" s="72" t="s">
        <v>41</v>
      </c>
      <c r="C40" s="73">
        <v>154082627</v>
      </c>
      <c r="D40" s="73">
        <v>154082627</v>
      </c>
      <c r="E40" s="73">
        <v>108551298</v>
      </c>
      <c r="F40" s="73">
        <v>97565879</v>
      </c>
      <c r="G40" s="73">
        <v>45531329</v>
      </c>
      <c r="H40" s="57">
        <f t="shared" si="1"/>
        <v>0.70450056643958958</v>
      </c>
    </row>
    <row r="41" spans="1:8" x14ac:dyDescent="0.3">
      <c r="A41" s="71" t="s">
        <v>60</v>
      </c>
      <c r="B41" s="72" t="s">
        <v>41</v>
      </c>
      <c r="C41" s="73">
        <v>60596452</v>
      </c>
      <c r="D41" s="73">
        <v>70196452</v>
      </c>
      <c r="E41" s="73">
        <v>42125472.469999999</v>
      </c>
      <c r="F41" s="73">
        <v>37774177</v>
      </c>
      <c r="G41" s="73">
        <v>28070979.530000001</v>
      </c>
      <c r="H41" s="57">
        <f t="shared" si="1"/>
        <v>0.60010828567232999</v>
      </c>
    </row>
    <row r="42" spans="1:8" x14ac:dyDescent="0.3">
      <c r="A42" s="71" t="s">
        <v>61</v>
      </c>
      <c r="B42" s="72" t="s">
        <v>62</v>
      </c>
      <c r="C42" s="73">
        <v>13472485</v>
      </c>
      <c r="D42" s="73">
        <v>13472485</v>
      </c>
      <c r="E42" s="73">
        <v>9820014</v>
      </c>
      <c r="F42" s="73">
        <v>9820014</v>
      </c>
      <c r="G42" s="73">
        <v>2694497</v>
      </c>
      <c r="H42" s="57">
        <f t="shared" si="1"/>
        <v>0.72889403847916701</v>
      </c>
    </row>
    <row r="43" spans="1:8" x14ac:dyDescent="0.3">
      <c r="A43" s="71" t="s">
        <v>63</v>
      </c>
      <c r="B43" s="72" t="s">
        <v>62</v>
      </c>
      <c r="C43" s="73">
        <v>2521312</v>
      </c>
      <c r="D43" s="73">
        <v>2521312</v>
      </c>
      <c r="E43" s="73">
        <v>1803875</v>
      </c>
      <c r="F43" s="73">
        <v>1803875</v>
      </c>
      <c r="G43" s="73">
        <v>504262.40000000002</v>
      </c>
      <c r="H43" s="57">
        <f t="shared" si="1"/>
        <v>0.71545092396339682</v>
      </c>
    </row>
    <row r="44" spans="1:8" x14ac:dyDescent="0.3">
      <c r="A44" s="71" t="s">
        <v>64</v>
      </c>
      <c r="B44" s="72" t="s">
        <v>62</v>
      </c>
      <c r="C44" s="73">
        <v>9034710</v>
      </c>
      <c r="D44" s="73">
        <v>9034710</v>
      </c>
      <c r="E44" s="73">
        <v>6357708.2599999998</v>
      </c>
      <c r="F44" s="73">
        <v>6357708.2599999998</v>
      </c>
      <c r="G44" s="73">
        <v>2677001.7400000002</v>
      </c>
      <c r="H44" s="57">
        <f t="shared" si="1"/>
        <v>0.70369809988367082</v>
      </c>
    </row>
    <row r="45" spans="1:8" x14ac:dyDescent="0.3">
      <c r="A45" s="71" t="s">
        <v>65</v>
      </c>
      <c r="B45" s="72" t="s">
        <v>62</v>
      </c>
      <c r="C45" s="73">
        <v>3677487</v>
      </c>
      <c r="D45" s="73">
        <v>3677487</v>
      </c>
      <c r="E45" s="73">
        <v>2464921</v>
      </c>
      <c r="F45" s="73">
        <v>2191822</v>
      </c>
      <c r="G45" s="73">
        <v>1212566</v>
      </c>
      <c r="H45" s="57">
        <f t="shared" si="1"/>
        <v>0.67027320558849013</v>
      </c>
    </row>
    <row r="46" spans="1:8" x14ac:dyDescent="0.3">
      <c r="A46" s="71" t="s">
        <v>66</v>
      </c>
      <c r="B46" s="72" t="s">
        <v>62</v>
      </c>
      <c r="C46" s="73">
        <v>809884</v>
      </c>
      <c r="D46" s="73">
        <v>812884</v>
      </c>
      <c r="E46" s="73">
        <v>516696.53</v>
      </c>
      <c r="F46" s="73">
        <v>516696.53</v>
      </c>
      <c r="G46" s="73">
        <v>296187.46999999997</v>
      </c>
      <c r="H46" s="57">
        <f t="shared" si="1"/>
        <v>0.63563378046560148</v>
      </c>
    </row>
    <row r="47" spans="1:8" x14ac:dyDescent="0.3">
      <c r="A47" s="71" t="s">
        <v>67</v>
      </c>
      <c r="B47" s="72" t="s">
        <v>62</v>
      </c>
      <c r="C47" s="73">
        <v>822060</v>
      </c>
      <c r="D47" s="73">
        <v>822060</v>
      </c>
      <c r="E47" s="73">
        <v>579754</v>
      </c>
      <c r="F47" s="73">
        <v>517926</v>
      </c>
      <c r="G47" s="73">
        <v>242306</v>
      </c>
      <c r="H47" s="57">
        <f t="shared" si="1"/>
        <v>0.70524535921952169</v>
      </c>
    </row>
    <row r="48" spans="1:8" x14ac:dyDescent="0.3">
      <c r="A48" s="71" t="s">
        <v>68</v>
      </c>
      <c r="B48" s="72" t="s">
        <v>62</v>
      </c>
      <c r="C48" s="73">
        <v>1166446</v>
      </c>
      <c r="D48" s="73">
        <v>1333716</v>
      </c>
      <c r="E48" s="73">
        <v>964355</v>
      </c>
      <c r="F48" s="73">
        <v>873138</v>
      </c>
      <c r="G48" s="73">
        <v>369361</v>
      </c>
      <c r="H48" s="57">
        <f t="shared" si="1"/>
        <v>0.72305873214387473</v>
      </c>
    </row>
    <row r="49" spans="1:8" x14ac:dyDescent="0.3">
      <c r="A49" s="71" t="s">
        <v>69</v>
      </c>
      <c r="B49" s="72" t="s">
        <v>62</v>
      </c>
      <c r="C49" s="73">
        <v>490649</v>
      </c>
      <c r="D49" s="73">
        <v>490649</v>
      </c>
      <c r="E49" s="73">
        <v>206826</v>
      </c>
      <c r="F49" s="73">
        <v>188283</v>
      </c>
      <c r="G49" s="73">
        <v>283823</v>
      </c>
      <c r="H49" s="57">
        <f t="shared" si="1"/>
        <v>0.42153555800582493</v>
      </c>
    </row>
    <row r="50" spans="1:8" x14ac:dyDescent="0.3">
      <c r="A50" s="71" t="s">
        <v>70</v>
      </c>
      <c r="B50" s="72" t="s">
        <v>62</v>
      </c>
      <c r="C50" s="73">
        <v>256113</v>
      </c>
      <c r="D50" s="73">
        <v>406113</v>
      </c>
      <c r="E50" s="73">
        <v>274576</v>
      </c>
      <c r="F50" s="73">
        <v>256113</v>
      </c>
      <c r="G50" s="73">
        <v>131537</v>
      </c>
      <c r="H50" s="57">
        <f t="shared" si="1"/>
        <v>0.67610738883020238</v>
      </c>
    </row>
    <row r="51" spans="1:8" x14ac:dyDescent="0.3">
      <c r="A51" s="71" t="s">
        <v>71</v>
      </c>
      <c r="B51" s="72" t="s">
        <v>62</v>
      </c>
      <c r="C51" s="73">
        <v>3728980</v>
      </c>
      <c r="D51" s="73">
        <v>3728980</v>
      </c>
      <c r="E51" s="73">
        <v>2547407</v>
      </c>
      <c r="F51" s="73">
        <v>2547407</v>
      </c>
      <c r="G51" s="73">
        <v>745796</v>
      </c>
      <c r="H51" s="57">
        <f t="shared" si="1"/>
        <v>0.68313774812415196</v>
      </c>
    </row>
    <row r="52" spans="1:8" x14ac:dyDescent="0.3">
      <c r="A52" s="71" t="s">
        <v>72</v>
      </c>
      <c r="B52" s="72" t="s">
        <v>62</v>
      </c>
      <c r="C52" s="73">
        <v>10467518</v>
      </c>
      <c r="D52" s="73">
        <v>10467518</v>
      </c>
      <c r="E52" s="73">
        <v>7779973</v>
      </c>
      <c r="F52" s="73">
        <v>7779973</v>
      </c>
      <c r="G52" s="73">
        <v>2093503.6</v>
      </c>
      <c r="H52" s="57">
        <f t="shared" si="1"/>
        <v>0.74324906821273196</v>
      </c>
    </row>
    <row r="53" spans="1:8" x14ac:dyDescent="0.3">
      <c r="A53" s="71" t="s">
        <v>73</v>
      </c>
      <c r="B53" s="72" t="s">
        <v>62</v>
      </c>
      <c r="C53" s="73">
        <v>11688878</v>
      </c>
      <c r="D53" s="73">
        <v>11688878</v>
      </c>
      <c r="E53" s="73">
        <v>8858038</v>
      </c>
      <c r="F53" s="73">
        <v>8858038</v>
      </c>
      <c r="G53" s="73">
        <v>2337775.6</v>
      </c>
      <c r="H53" s="57">
        <f t="shared" si="1"/>
        <v>0.75781764511529681</v>
      </c>
    </row>
    <row r="54" spans="1:8" x14ac:dyDescent="0.3">
      <c r="A54" s="71" t="s">
        <v>74</v>
      </c>
      <c r="B54" s="72" t="s">
        <v>62</v>
      </c>
      <c r="C54" s="73">
        <v>9565421</v>
      </c>
      <c r="D54" s="73">
        <v>9565421</v>
      </c>
      <c r="E54" s="73">
        <v>6718880</v>
      </c>
      <c r="F54" s="73">
        <v>6718880</v>
      </c>
      <c r="G54" s="73">
        <v>2846541</v>
      </c>
      <c r="H54" s="57">
        <f t="shared" si="1"/>
        <v>0.70241341180905681</v>
      </c>
    </row>
    <row r="55" spans="1:8" x14ac:dyDescent="0.3">
      <c r="A55" s="71" t="s">
        <v>75</v>
      </c>
      <c r="B55" s="72" t="s">
        <v>62</v>
      </c>
      <c r="C55" s="73">
        <v>9769262</v>
      </c>
      <c r="D55" s="73">
        <v>9749262</v>
      </c>
      <c r="E55" s="73">
        <v>7037831</v>
      </c>
      <c r="F55" s="73">
        <v>6319011</v>
      </c>
      <c r="G55" s="73">
        <v>2711431</v>
      </c>
      <c r="H55" s="57">
        <f t="shared" si="1"/>
        <v>0.72188346153790928</v>
      </c>
    </row>
    <row r="56" spans="1:8" x14ac:dyDescent="0.3">
      <c r="A56" s="71" t="s">
        <v>76</v>
      </c>
      <c r="B56" s="72" t="s">
        <v>62</v>
      </c>
      <c r="C56" s="73">
        <v>5667148</v>
      </c>
      <c r="D56" s="73">
        <v>5647148</v>
      </c>
      <c r="E56" s="73">
        <v>4069807.96</v>
      </c>
      <c r="F56" s="73">
        <v>3665923.97</v>
      </c>
      <c r="G56" s="73">
        <v>1577340.04</v>
      </c>
      <c r="H56" s="57">
        <f t="shared" si="1"/>
        <v>0.72068377878532663</v>
      </c>
    </row>
    <row r="57" spans="1:8" x14ac:dyDescent="0.3">
      <c r="A57" s="71" t="s">
        <v>77</v>
      </c>
      <c r="B57" s="72" t="s">
        <v>78</v>
      </c>
      <c r="C57" s="73">
        <v>7699843</v>
      </c>
      <c r="D57" s="73">
        <v>7754843</v>
      </c>
      <c r="E57" s="73">
        <v>5909021.4400000004</v>
      </c>
      <c r="F57" s="73">
        <v>5306018.4400000004</v>
      </c>
      <c r="G57" s="73">
        <v>1845821.56</v>
      </c>
      <c r="H57" s="57">
        <f t="shared" si="1"/>
        <v>0.76197821670922294</v>
      </c>
    </row>
    <row r="58" spans="1:8" x14ac:dyDescent="0.3">
      <c r="A58" s="71" t="s">
        <v>79</v>
      </c>
      <c r="B58" s="72" t="s">
        <v>62</v>
      </c>
      <c r="C58" s="73">
        <v>901079</v>
      </c>
      <c r="D58" s="73">
        <v>960390</v>
      </c>
      <c r="E58" s="73">
        <v>704114.09</v>
      </c>
      <c r="F58" s="73">
        <v>631399.66</v>
      </c>
      <c r="G58" s="73">
        <v>256275.91</v>
      </c>
      <c r="H58" s="57">
        <f t="shared" si="1"/>
        <v>0.73315433313549705</v>
      </c>
    </row>
    <row r="59" spans="1:8" x14ac:dyDescent="0.3">
      <c r="A59" s="71" t="s">
        <v>80</v>
      </c>
      <c r="B59" s="72" t="s">
        <v>62</v>
      </c>
      <c r="C59" s="73">
        <v>1169243</v>
      </c>
      <c r="D59" s="73">
        <v>919243</v>
      </c>
      <c r="E59" s="73">
        <v>714383</v>
      </c>
      <c r="F59" s="73">
        <v>714383</v>
      </c>
      <c r="G59" s="73">
        <v>24682</v>
      </c>
      <c r="H59" s="57">
        <f t="shared" si="1"/>
        <v>0.7771427141680709</v>
      </c>
    </row>
    <row r="60" spans="1:8" x14ac:dyDescent="0.3">
      <c r="A60" s="71" t="s">
        <v>81</v>
      </c>
      <c r="B60" s="72" t="s">
        <v>62</v>
      </c>
      <c r="C60" s="73">
        <v>8328791</v>
      </c>
      <c r="D60" s="73">
        <v>8328791</v>
      </c>
      <c r="E60" s="73">
        <v>5870360</v>
      </c>
      <c r="F60" s="73">
        <v>5276553</v>
      </c>
      <c r="G60" s="73">
        <v>2458431</v>
      </c>
      <c r="H60" s="57">
        <f t="shared" si="1"/>
        <v>0.70482738731227612</v>
      </c>
    </row>
    <row r="61" spans="1:8" x14ac:dyDescent="0.3">
      <c r="A61" s="71" t="s">
        <v>82</v>
      </c>
      <c r="B61" s="72" t="s">
        <v>62</v>
      </c>
      <c r="C61" s="73">
        <v>3275484</v>
      </c>
      <c r="D61" s="73">
        <v>4175484</v>
      </c>
      <c r="E61" s="73">
        <v>2229057.35</v>
      </c>
      <c r="F61" s="73">
        <v>1993365</v>
      </c>
      <c r="G61" s="73">
        <v>1946426.65</v>
      </c>
      <c r="H61" s="57">
        <f t="shared" si="1"/>
        <v>0.53384406454437383</v>
      </c>
    </row>
    <row r="62" spans="1:8" x14ac:dyDescent="0.3">
      <c r="A62" s="71" t="s">
        <v>83</v>
      </c>
      <c r="B62" s="72" t="s">
        <v>84</v>
      </c>
      <c r="C62" s="73">
        <v>2368933781</v>
      </c>
      <c r="D62" s="73">
        <v>2383550587</v>
      </c>
      <c r="E62" s="73">
        <v>1667718245.3699999</v>
      </c>
      <c r="F62" s="73">
        <v>1605988558.6199999</v>
      </c>
      <c r="G62" s="73">
        <v>604055197.46000004</v>
      </c>
      <c r="H62" s="57">
        <f t="shared" si="1"/>
        <v>0.69967814170415166</v>
      </c>
    </row>
    <row r="63" spans="1:8" x14ac:dyDescent="0.3">
      <c r="A63" s="71" t="s">
        <v>85</v>
      </c>
      <c r="B63" s="72" t="s">
        <v>86</v>
      </c>
      <c r="C63" s="73">
        <v>146041733</v>
      </c>
      <c r="D63" s="73">
        <v>146041733</v>
      </c>
      <c r="E63" s="73">
        <v>105414662</v>
      </c>
      <c r="F63" s="73">
        <v>105414662</v>
      </c>
      <c r="G63" s="73">
        <v>29208346.600000001</v>
      </c>
      <c r="H63" s="57">
        <f t="shared" si="1"/>
        <v>0.7218119083810105</v>
      </c>
    </row>
    <row r="64" spans="1:8" x14ac:dyDescent="0.3">
      <c r="A64" s="71" t="s">
        <v>87</v>
      </c>
      <c r="B64" s="72" t="s">
        <v>86</v>
      </c>
      <c r="C64" s="73">
        <v>27331025</v>
      </c>
      <c r="D64" s="73">
        <v>27331025</v>
      </c>
      <c r="E64" s="73">
        <v>19425778</v>
      </c>
      <c r="F64" s="73">
        <v>19425778</v>
      </c>
      <c r="G64" s="73">
        <v>5466205</v>
      </c>
      <c r="H64" s="57">
        <f t="shared" si="1"/>
        <v>0.71075921960482635</v>
      </c>
    </row>
    <row r="65" spans="1:8" x14ac:dyDescent="0.3">
      <c r="A65" s="71" t="s">
        <v>88</v>
      </c>
      <c r="B65" s="72" t="s">
        <v>86</v>
      </c>
      <c r="C65" s="73">
        <v>97936248</v>
      </c>
      <c r="D65" s="73">
        <v>97936248</v>
      </c>
      <c r="E65" s="73">
        <v>68876782.010000005</v>
      </c>
      <c r="F65" s="73">
        <v>68876782.010000005</v>
      </c>
      <c r="G65" s="73">
        <v>29059465.989999998</v>
      </c>
      <c r="H65" s="57">
        <f t="shared" si="1"/>
        <v>0.70328181257260336</v>
      </c>
    </row>
    <row r="66" spans="1:8" x14ac:dyDescent="0.3">
      <c r="A66" s="71" t="s">
        <v>89</v>
      </c>
      <c r="B66" s="72" t="s">
        <v>86</v>
      </c>
      <c r="C66" s="73">
        <v>39863962</v>
      </c>
      <c r="D66" s="73">
        <v>39863962</v>
      </c>
      <c r="E66" s="73">
        <v>26765787</v>
      </c>
      <c r="F66" s="73">
        <v>23805106</v>
      </c>
      <c r="G66" s="73">
        <v>13098175</v>
      </c>
      <c r="H66" s="57">
        <f t="shared" si="1"/>
        <v>0.67142816863010257</v>
      </c>
    </row>
    <row r="67" spans="1:8" x14ac:dyDescent="0.3">
      <c r="A67" s="71" t="s">
        <v>90</v>
      </c>
      <c r="B67" s="72" t="s">
        <v>86</v>
      </c>
      <c r="C67" s="73">
        <v>8779148</v>
      </c>
      <c r="D67" s="73">
        <v>8811668</v>
      </c>
      <c r="E67" s="73">
        <v>5600990.0599999996</v>
      </c>
      <c r="F67" s="73">
        <v>5600990.0599999996</v>
      </c>
      <c r="G67" s="73">
        <v>3210677.94</v>
      </c>
      <c r="H67" s="57">
        <f t="shared" si="1"/>
        <v>0.63563335114305253</v>
      </c>
    </row>
    <row r="68" spans="1:8" x14ac:dyDescent="0.3">
      <c r="A68" s="71" t="s">
        <v>91</v>
      </c>
      <c r="B68" s="72" t="s">
        <v>86</v>
      </c>
      <c r="C68" s="73">
        <v>8911126</v>
      </c>
      <c r="D68" s="73">
        <v>8911126</v>
      </c>
      <c r="E68" s="73">
        <v>6294535</v>
      </c>
      <c r="F68" s="73">
        <v>5624309</v>
      </c>
      <c r="G68" s="73">
        <v>2616591</v>
      </c>
      <c r="H68" s="57">
        <f t="shared" si="1"/>
        <v>0.70636808412315122</v>
      </c>
    </row>
    <row r="69" spans="1:8" x14ac:dyDescent="0.3">
      <c r="A69" s="71" t="s">
        <v>92</v>
      </c>
      <c r="B69" s="72" t="s">
        <v>86</v>
      </c>
      <c r="C69" s="73">
        <v>12644274</v>
      </c>
      <c r="D69" s="73">
        <v>14457480</v>
      </c>
      <c r="E69" s="73">
        <v>10475617</v>
      </c>
      <c r="F69" s="73">
        <v>9486831</v>
      </c>
      <c r="G69" s="73">
        <v>3981863</v>
      </c>
      <c r="H69" s="57">
        <f t="shared" si="1"/>
        <v>0.72458111648779733</v>
      </c>
    </row>
    <row r="70" spans="1:8" x14ac:dyDescent="0.3">
      <c r="A70" s="71" t="s">
        <v>93</v>
      </c>
      <c r="B70" s="72" t="s">
        <v>86</v>
      </c>
      <c r="C70" s="73">
        <v>5318633</v>
      </c>
      <c r="D70" s="73">
        <v>5318633</v>
      </c>
      <c r="E70" s="73">
        <v>4498098</v>
      </c>
      <c r="F70" s="73">
        <v>4096092</v>
      </c>
      <c r="G70" s="73">
        <v>820535</v>
      </c>
      <c r="H70" s="57">
        <f t="shared" ref="H70:H133" si="2">+E70/D70</f>
        <v>0.84572445588932343</v>
      </c>
    </row>
    <row r="71" spans="1:8" x14ac:dyDescent="0.3">
      <c r="A71" s="71" t="s">
        <v>94</v>
      </c>
      <c r="B71" s="72" t="s">
        <v>86</v>
      </c>
      <c r="C71" s="73">
        <v>2776266</v>
      </c>
      <c r="D71" s="73">
        <v>2776266</v>
      </c>
      <c r="E71" s="73">
        <v>1454455.8</v>
      </c>
      <c r="F71" s="73">
        <v>1254313.8</v>
      </c>
      <c r="G71" s="73">
        <v>1321810.2</v>
      </c>
      <c r="H71" s="57">
        <f t="shared" si="2"/>
        <v>0.52388920946335837</v>
      </c>
    </row>
    <row r="72" spans="1:8" x14ac:dyDescent="0.3">
      <c r="A72" s="71" t="s">
        <v>95</v>
      </c>
      <c r="B72" s="72" t="s">
        <v>86</v>
      </c>
      <c r="C72" s="73">
        <v>40422140</v>
      </c>
      <c r="D72" s="73">
        <v>40422140</v>
      </c>
      <c r="E72" s="73">
        <v>27411481</v>
      </c>
      <c r="F72" s="73">
        <v>27411481</v>
      </c>
      <c r="G72" s="73">
        <v>8084428</v>
      </c>
      <c r="H72" s="57">
        <f t="shared" si="2"/>
        <v>0.67813037607608107</v>
      </c>
    </row>
    <row r="73" spans="1:8" x14ac:dyDescent="0.3">
      <c r="A73" s="71" t="s">
        <v>96</v>
      </c>
      <c r="B73" s="72" t="s">
        <v>86</v>
      </c>
      <c r="C73" s="73">
        <v>113467897</v>
      </c>
      <c r="D73" s="73">
        <v>113467897</v>
      </c>
      <c r="E73" s="73">
        <v>83719364</v>
      </c>
      <c r="F73" s="73">
        <v>83719364</v>
      </c>
      <c r="G73" s="73">
        <v>22693579.399999999</v>
      </c>
      <c r="H73" s="57">
        <f t="shared" si="2"/>
        <v>0.73782423234652883</v>
      </c>
    </row>
    <row r="74" spans="1:8" x14ac:dyDescent="0.3">
      <c r="A74" s="71" t="s">
        <v>97</v>
      </c>
      <c r="B74" s="72" t="s">
        <v>86</v>
      </c>
      <c r="C74" s="73">
        <v>126707434</v>
      </c>
      <c r="D74" s="73">
        <v>126707434</v>
      </c>
      <c r="E74" s="73">
        <v>77931351</v>
      </c>
      <c r="F74" s="73">
        <v>77931351</v>
      </c>
      <c r="G74" s="73">
        <v>25341486.800000001</v>
      </c>
      <c r="H74" s="57">
        <f t="shared" si="2"/>
        <v>0.61504955581374965</v>
      </c>
    </row>
    <row r="75" spans="1:8" x14ac:dyDescent="0.3">
      <c r="A75" s="71" t="s">
        <v>98</v>
      </c>
      <c r="B75" s="72" t="s">
        <v>86</v>
      </c>
      <c r="C75" s="73">
        <v>103689165</v>
      </c>
      <c r="D75" s="73">
        <v>103689165</v>
      </c>
      <c r="E75" s="73">
        <v>72843721</v>
      </c>
      <c r="F75" s="73">
        <v>72843721</v>
      </c>
      <c r="G75" s="73">
        <v>30845444</v>
      </c>
      <c r="H75" s="57">
        <f t="shared" si="2"/>
        <v>0.70252008490954676</v>
      </c>
    </row>
    <row r="76" spans="1:8" x14ac:dyDescent="0.3">
      <c r="A76" s="71" t="s">
        <v>99</v>
      </c>
      <c r="B76" s="72" t="s">
        <v>86</v>
      </c>
      <c r="C76" s="73">
        <v>105898794</v>
      </c>
      <c r="D76" s="73">
        <v>105681994</v>
      </c>
      <c r="E76" s="73">
        <v>76526891</v>
      </c>
      <c r="F76" s="73">
        <v>68719086</v>
      </c>
      <c r="G76" s="73">
        <v>29155103</v>
      </c>
      <c r="H76" s="57">
        <f t="shared" si="2"/>
        <v>0.72412421552152018</v>
      </c>
    </row>
    <row r="77" spans="1:8" x14ac:dyDescent="0.3">
      <c r="A77" s="71" t="s">
        <v>100</v>
      </c>
      <c r="B77" s="72" t="s">
        <v>86</v>
      </c>
      <c r="C77" s="73">
        <v>61431882</v>
      </c>
      <c r="D77" s="73">
        <v>61215082</v>
      </c>
      <c r="E77" s="73">
        <v>44118438.409999996</v>
      </c>
      <c r="F77" s="73">
        <v>39740302.409999996</v>
      </c>
      <c r="G77" s="73">
        <v>17096643.59</v>
      </c>
      <c r="H77" s="57">
        <f t="shared" si="2"/>
        <v>0.72071190576858157</v>
      </c>
    </row>
    <row r="78" spans="1:8" x14ac:dyDescent="0.3">
      <c r="A78" s="71" t="s">
        <v>101</v>
      </c>
      <c r="B78" s="72" t="s">
        <v>86</v>
      </c>
      <c r="C78" s="73">
        <v>83466297</v>
      </c>
      <c r="D78" s="73">
        <v>84062497</v>
      </c>
      <c r="E78" s="73">
        <v>64655083</v>
      </c>
      <c r="F78" s="73">
        <v>58117922</v>
      </c>
      <c r="G78" s="73">
        <v>19407414</v>
      </c>
      <c r="H78" s="57">
        <f t="shared" si="2"/>
        <v>0.76913112633330416</v>
      </c>
    </row>
    <row r="79" spans="1:8" x14ac:dyDescent="0.3">
      <c r="A79" s="71" t="s">
        <v>102</v>
      </c>
      <c r="B79" s="72" t="s">
        <v>86</v>
      </c>
      <c r="C79" s="73">
        <v>9767701</v>
      </c>
      <c r="D79" s="73">
        <v>10410630</v>
      </c>
      <c r="E79" s="73">
        <v>7632590.0499999998</v>
      </c>
      <c r="F79" s="73">
        <v>6844372.3200000003</v>
      </c>
      <c r="G79" s="73">
        <v>2778039.95</v>
      </c>
      <c r="H79" s="57">
        <f t="shared" si="2"/>
        <v>0.73315352192902827</v>
      </c>
    </row>
    <row r="80" spans="1:8" x14ac:dyDescent="0.3">
      <c r="A80" s="71" t="s">
        <v>103</v>
      </c>
      <c r="B80" s="72" t="s">
        <v>86</v>
      </c>
      <c r="C80" s="73">
        <v>12674595</v>
      </c>
      <c r="D80" s="73">
        <v>9924595</v>
      </c>
      <c r="E80" s="73">
        <v>7741690</v>
      </c>
      <c r="F80" s="73">
        <v>7741690</v>
      </c>
      <c r="G80" s="73">
        <v>267553</v>
      </c>
      <c r="H80" s="57">
        <f t="shared" si="2"/>
        <v>0.78005097437225401</v>
      </c>
    </row>
    <row r="81" spans="1:8" x14ac:dyDescent="0.3">
      <c r="A81" s="71" t="s">
        <v>104</v>
      </c>
      <c r="B81" s="72" t="s">
        <v>86</v>
      </c>
      <c r="C81" s="73">
        <v>90284090</v>
      </c>
      <c r="D81" s="73">
        <v>90284090</v>
      </c>
      <c r="E81" s="73">
        <v>63602331</v>
      </c>
      <c r="F81" s="73">
        <v>57165470</v>
      </c>
      <c r="G81" s="73">
        <v>26681759</v>
      </c>
      <c r="H81" s="57">
        <f t="shared" si="2"/>
        <v>0.70446887153650217</v>
      </c>
    </row>
    <row r="82" spans="1:8" x14ac:dyDescent="0.3">
      <c r="A82" s="71" t="s">
        <v>105</v>
      </c>
      <c r="B82" s="72" t="s">
        <v>86</v>
      </c>
      <c r="C82" s="73">
        <v>35506246</v>
      </c>
      <c r="D82" s="73">
        <v>41406246</v>
      </c>
      <c r="E82" s="73">
        <v>23620414.550000001</v>
      </c>
      <c r="F82" s="73">
        <v>21065660</v>
      </c>
      <c r="G82" s="73">
        <v>17785831.449999999</v>
      </c>
      <c r="H82" s="57">
        <f t="shared" si="2"/>
        <v>0.57045534990059232</v>
      </c>
    </row>
    <row r="83" spans="1:8" x14ac:dyDescent="0.3">
      <c r="A83" s="71" t="s">
        <v>106</v>
      </c>
      <c r="B83" s="72" t="s">
        <v>107</v>
      </c>
      <c r="C83" s="73">
        <v>80834908</v>
      </c>
      <c r="D83" s="73">
        <v>80834908</v>
      </c>
      <c r="E83" s="73">
        <v>57663603</v>
      </c>
      <c r="F83" s="73">
        <v>57663603</v>
      </c>
      <c r="G83" s="73">
        <v>16166981.6</v>
      </c>
      <c r="H83" s="57">
        <f t="shared" si="2"/>
        <v>0.71335026446742533</v>
      </c>
    </row>
    <row r="84" spans="1:8" x14ac:dyDescent="0.3">
      <c r="A84" s="71" t="s">
        <v>108</v>
      </c>
      <c r="B84" s="72" t="s">
        <v>107</v>
      </c>
      <c r="C84" s="73">
        <v>15127873</v>
      </c>
      <c r="D84" s="73">
        <v>15127873</v>
      </c>
      <c r="E84" s="73">
        <v>10665855</v>
      </c>
      <c r="F84" s="73">
        <v>10665855</v>
      </c>
      <c r="G84" s="73">
        <v>3025574.6</v>
      </c>
      <c r="H84" s="57">
        <f t="shared" si="2"/>
        <v>0.70504657198007947</v>
      </c>
    </row>
    <row r="85" spans="1:8" x14ac:dyDescent="0.3">
      <c r="A85" s="71" t="s">
        <v>109</v>
      </c>
      <c r="B85" s="72" t="s">
        <v>107</v>
      </c>
      <c r="C85" s="73">
        <v>54208256</v>
      </c>
      <c r="D85" s="73">
        <v>54208256</v>
      </c>
      <c r="E85" s="73">
        <v>38126551.5</v>
      </c>
      <c r="F85" s="73">
        <v>38126551.5</v>
      </c>
      <c r="G85" s="73">
        <v>16081704.5</v>
      </c>
      <c r="H85" s="57">
        <f t="shared" si="2"/>
        <v>0.70333477431924762</v>
      </c>
    </row>
    <row r="86" spans="1:8" x14ac:dyDescent="0.3">
      <c r="A86" s="71" t="s">
        <v>110</v>
      </c>
      <c r="B86" s="72" t="s">
        <v>107</v>
      </c>
      <c r="C86" s="73">
        <v>22064924</v>
      </c>
      <c r="D86" s="73">
        <v>22064924</v>
      </c>
      <c r="E86" s="73">
        <v>14789579</v>
      </c>
      <c r="F86" s="73">
        <v>13150969</v>
      </c>
      <c r="G86" s="73">
        <v>7275345</v>
      </c>
      <c r="H86" s="57">
        <f t="shared" si="2"/>
        <v>0.67027554683623658</v>
      </c>
    </row>
    <row r="87" spans="1:8" x14ac:dyDescent="0.3">
      <c r="A87" s="71" t="s">
        <v>111</v>
      </c>
      <c r="B87" s="72" t="s">
        <v>107</v>
      </c>
      <c r="C87" s="73">
        <v>4859307</v>
      </c>
      <c r="D87" s="73">
        <v>4877307</v>
      </c>
      <c r="E87" s="73">
        <v>3100179</v>
      </c>
      <c r="F87" s="73">
        <v>3100179</v>
      </c>
      <c r="G87" s="73">
        <v>1777128</v>
      </c>
      <c r="H87" s="57">
        <f t="shared" si="2"/>
        <v>0.63563335258576092</v>
      </c>
    </row>
    <row r="88" spans="1:8" x14ac:dyDescent="0.3">
      <c r="A88" s="71" t="s">
        <v>112</v>
      </c>
      <c r="B88" s="72" t="s">
        <v>107</v>
      </c>
      <c r="C88" s="73">
        <v>4932357</v>
      </c>
      <c r="D88" s="73">
        <v>4932357</v>
      </c>
      <c r="E88" s="73">
        <v>3478606</v>
      </c>
      <c r="F88" s="73">
        <v>3107631</v>
      </c>
      <c r="G88" s="73">
        <v>1453751</v>
      </c>
      <c r="H88" s="57">
        <f t="shared" si="2"/>
        <v>0.70526241308161597</v>
      </c>
    </row>
    <row r="89" spans="1:8" x14ac:dyDescent="0.3">
      <c r="A89" s="71" t="s">
        <v>113</v>
      </c>
      <c r="B89" s="72" t="s">
        <v>107</v>
      </c>
      <c r="C89" s="73">
        <v>6998676</v>
      </c>
      <c r="D89" s="73">
        <v>8002295</v>
      </c>
      <c r="E89" s="73">
        <v>5786157</v>
      </c>
      <c r="F89" s="73">
        <v>5238858</v>
      </c>
      <c r="G89" s="73">
        <v>2216138</v>
      </c>
      <c r="H89" s="57">
        <f t="shared" si="2"/>
        <v>0.72306219653236981</v>
      </c>
    </row>
    <row r="90" spans="1:8" x14ac:dyDescent="0.3">
      <c r="A90" s="71" t="s">
        <v>114</v>
      </c>
      <c r="B90" s="72" t="s">
        <v>107</v>
      </c>
      <c r="C90" s="73">
        <v>2943893</v>
      </c>
      <c r="D90" s="73">
        <v>2943893</v>
      </c>
      <c r="E90" s="73">
        <v>2688743</v>
      </c>
      <c r="F90" s="73">
        <v>2447686</v>
      </c>
      <c r="G90" s="73">
        <v>255150</v>
      </c>
      <c r="H90" s="57">
        <f t="shared" si="2"/>
        <v>0.91332905102189521</v>
      </c>
    </row>
    <row r="91" spans="1:8" x14ac:dyDescent="0.3">
      <c r="A91" s="71" t="s">
        <v>115</v>
      </c>
      <c r="B91" s="72" t="s">
        <v>107</v>
      </c>
      <c r="C91" s="73">
        <v>1536679</v>
      </c>
      <c r="D91" s="73">
        <v>1536679</v>
      </c>
      <c r="E91" s="73">
        <v>910907.8</v>
      </c>
      <c r="F91" s="73">
        <v>800127.8</v>
      </c>
      <c r="G91" s="73">
        <v>625771.19999999995</v>
      </c>
      <c r="H91" s="57">
        <f t="shared" si="2"/>
        <v>0.5927768909446931</v>
      </c>
    </row>
    <row r="92" spans="1:8" x14ac:dyDescent="0.3">
      <c r="A92" s="71" t="s">
        <v>116</v>
      </c>
      <c r="B92" s="72" t="s">
        <v>107</v>
      </c>
      <c r="C92" s="73">
        <v>22373878</v>
      </c>
      <c r="D92" s="73">
        <v>22373878</v>
      </c>
      <c r="E92" s="73">
        <v>15044694</v>
      </c>
      <c r="F92" s="73">
        <v>15044694</v>
      </c>
      <c r="G92" s="73">
        <v>4474775.5999999996</v>
      </c>
      <c r="H92" s="57">
        <f t="shared" si="2"/>
        <v>0.67242227744336502</v>
      </c>
    </row>
    <row r="93" spans="1:8" x14ac:dyDescent="0.3">
      <c r="A93" s="71" t="s">
        <v>117</v>
      </c>
      <c r="B93" s="72" t="s">
        <v>107</v>
      </c>
      <c r="C93" s="73">
        <v>62805110</v>
      </c>
      <c r="D93" s="73">
        <v>62805110</v>
      </c>
      <c r="E93" s="73">
        <v>45939186</v>
      </c>
      <c r="F93" s="73">
        <v>45939186</v>
      </c>
      <c r="G93" s="73">
        <v>12561022</v>
      </c>
      <c r="H93" s="57">
        <f t="shared" si="2"/>
        <v>0.73145618246668143</v>
      </c>
    </row>
    <row r="94" spans="1:8" x14ac:dyDescent="0.3">
      <c r="A94" s="71" t="s">
        <v>118</v>
      </c>
      <c r="B94" s="72" t="s">
        <v>107</v>
      </c>
      <c r="C94" s="73">
        <v>70133266</v>
      </c>
      <c r="D94" s="73">
        <v>70133266</v>
      </c>
      <c r="E94" s="73">
        <v>52372556</v>
      </c>
      <c r="F94" s="73">
        <v>52372556</v>
      </c>
      <c r="G94" s="73">
        <v>14026653.199999999</v>
      </c>
      <c r="H94" s="57">
        <f t="shared" si="2"/>
        <v>0.74675769413048576</v>
      </c>
    </row>
    <row r="95" spans="1:8" x14ac:dyDescent="0.3">
      <c r="A95" s="71" t="s">
        <v>119</v>
      </c>
      <c r="B95" s="72" t="s">
        <v>107</v>
      </c>
      <c r="C95" s="73">
        <v>57392527</v>
      </c>
      <c r="D95" s="73">
        <v>57392527</v>
      </c>
      <c r="E95" s="73">
        <v>40313410</v>
      </c>
      <c r="F95" s="73">
        <v>40313410</v>
      </c>
      <c r="G95" s="73">
        <v>17079117</v>
      </c>
      <c r="H95" s="57">
        <f t="shared" si="2"/>
        <v>0.70241566467355587</v>
      </c>
    </row>
    <row r="96" spans="1:8" x14ac:dyDescent="0.3">
      <c r="A96" s="71" t="s">
        <v>120</v>
      </c>
      <c r="B96" s="72" t="s">
        <v>107</v>
      </c>
      <c r="C96" s="73">
        <v>58615569</v>
      </c>
      <c r="D96" s="73">
        <v>58495569</v>
      </c>
      <c r="E96" s="73">
        <v>42312990</v>
      </c>
      <c r="F96" s="73">
        <v>38000094</v>
      </c>
      <c r="G96" s="73">
        <v>16182579</v>
      </c>
      <c r="H96" s="57">
        <f t="shared" si="2"/>
        <v>0.72335376376969684</v>
      </c>
    </row>
    <row r="97" spans="1:8" x14ac:dyDescent="0.3">
      <c r="A97" s="71" t="s">
        <v>121</v>
      </c>
      <c r="B97" s="72" t="s">
        <v>107</v>
      </c>
      <c r="C97" s="73">
        <v>34002887</v>
      </c>
      <c r="D97" s="73">
        <v>33882887</v>
      </c>
      <c r="E97" s="73">
        <v>24419125.989999998</v>
      </c>
      <c r="F97" s="73">
        <v>21995800</v>
      </c>
      <c r="G97" s="73">
        <v>9463761.0099999998</v>
      </c>
      <c r="H97" s="57">
        <f t="shared" si="2"/>
        <v>0.7206920115750467</v>
      </c>
    </row>
    <row r="98" spans="1:8" x14ac:dyDescent="0.3">
      <c r="A98" s="71" t="s">
        <v>122</v>
      </c>
      <c r="B98" s="72" t="s">
        <v>107</v>
      </c>
      <c r="C98" s="73">
        <v>46199058</v>
      </c>
      <c r="D98" s="73">
        <v>46529058</v>
      </c>
      <c r="E98" s="73">
        <v>35454148.609999999</v>
      </c>
      <c r="F98" s="73">
        <v>31836144.609999999</v>
      </c>
      <c r="G98" s="73">
        <v>11074909.390000001</v>
      </c>
      <c r="H98" s="57">
        <f t="shared" si="2"/>
        <v>0.7619786459033836</v>
      </c>
    </row>
    <row r="99" spans="1:8" x14ac:dyDescent="0.3">
      <c r="A99" s="71" t="s">
        <v>123</v>
      </c>
      <c r="B99" s="72" t="s">
        <v>107</v>
      </c>
      <c r="C99" s="73">
        <v>5406476</v>
      </c>
      <c r="D99" s="73">
        <v>5762341</v>
      </c>
      <c r="E99" s="73">
        <v>4224682.24</v>
      </c>
      <c r="F99" s="73">
        <v>3788399.37</v>
      </c>
      <c r="G99" s="73">
        <v>1537658.76</v>
      </c>
      <c r="H99" s="57">
        <f t="shared" si="2"/>
        <v>0.73315380676013453</v>
      </c>
    </row>
    <row r="100" spans="1:8" x14ac:dyDescent="0.3">
      <c r="A100" s="71" t="s">
        <v>124</v>
      </c>
      <c r="B100" s="72" t="s">
        <v>107</v>
      </c>
      <c r="C100" s="73">
        <v>7015459</v>
      </c>
      <c r="D100" s="73">
        <v>5515459</v>
      </c>
      <c r="E100" s="73">
        <v>4284384</v>
      </c>
      <c r="F100" s="73">
        <v>4284384</v>
      </c>
      <c r="G100" s="73">
        <v>148092</v>
      </c>
      <c r="H100" s="57">
        <f t="shared" si="2"/>
        <v>0.77679554865696576</v>
      </c>
    </row>
    <row r="101" spans="1:8" x14ac:dyDescent="0.3">
      <c r="A101" s="71" t="s">
        <v>125</v>
      </c>
      <c r="B101" s="72" t="s">
        <v>107</v>
      </c>
      <c r="C101" s="73">
        <v>49972744</v>
      </c>
      <c r="D101" s="73">
        <v>49972744</v>
      </c>
      <c r="E101" s="73">
        <v>35199296</v>
      </c>
      <c r="F101" s="73">
        <v>31636461</v>
      </c>
      <c r="G101" s="73">
        <v>14773448</v>
      </c>
      <c r="H101" s="57">
        <f t="shared" si="2"/>
        <v>0.70436988611231754</v>
      </c>
    </row>
    <row r="102" spans="1:8" x14ac:dyDescent="0.3">
      <c r="A102" s="71" t="s">
        <v>126</v>
      </c>
      <c r="B102" s="72" t="s">
        <v>107</v>
      </c>
      <c r="C102" s="73">
        <v>19652903</v>
      </c>
      <c r="D102" s="73">
        <v>22852903</v>
      </c>
      <c r="E102" s="73">
        <v>13630654.09</v>
      </c>
      <c r="F102" s="73">
        <v>12216597</v>
      </c>
      <c r="G102" s="73">
        <v>9222248.9100000001</v>
      </c>
      <c r="H102" s="57">
        <f t="shared" si="2"/>
        <v>0.59645175451013821</v>
      </c>
    </row>
    <row r="103" spans="1:8" x14ac:dyDescent="0.3">
      <c r="A103" s="71" t="s">
        <v>127</v>
      </c>
      <c r="B103" s="72" t="s">
        <v>128</v>
      </c>
      <c r="C103" s="73">
        <v>40417454</v>
      </c>
      <c r="D103" s="73">
        <v>40417454</v>
      </c>
      <c r="E103" s="73">
        <v>29349243</v>
      </c>
      <c r="F103" s="73">
        <v>29349243</v>
      </c>
      <c r="G103" s="73">
        <v>8083490.7999999998</v>
      </c>
      <c r="H103" s="57">
        <f t="shared" si="2"/>
        <v>0.72615269135952998</v>
      </c>
    </row>
    <row r="104" spans="1:8" x14ac:dyDescent="0.3">
      <c r="A104" s="71" t="s">
        <v>129</v>
      </c>
      <c r="B104" s="72" t="s">
        <v>128</v>
      </c>
      <c r="C104" s="73">
        <v>7563937</v>
      </c>
      <c r="D104" s="73">
        <v>7563937</v>
      </c>
      <c r="E104" s="73">
        <v>5386822</v>
      </c>
      <c r="F104" s="73">
        <v>5386822</v>
      </c>
      <c r="G104" s="73">
        <v>1512787.4</v>
      </c>
      <c r="H104" s="57">
        <f t="shared" si="2"/>
        <v>0.71217171692466508</v>
      </c>
    </row>
    <row r="105" spans="1:8" x14ac:dyDescent="0.3">
      <c r="A105" s="71" t="s">
        <v>130</v>
      </c>
      <c r="B105" s="72" t="s">
        <v>128</v>
      </c>
      <c r="C105" s="73">
        <v>27104128</v>
      </c>
      <c r="D105" s="73">
        <v>27104128</v>
      </c>
      <c r="E105" s="73">
        <v>19063494.760000002</v>
      </c>
      <c r="F105" s="73">
        <v>19063494.760000002</v>
      </c>
      <c r="G105" s="73">
        <v>8040633.2400000002</v>
      </c>
      <c r="H105" s="57">
        <f t="shared" si="2"/>
        <v>0.70334285463823076</v>
      </c>
    </row>
    <row r="106" spans="1:8" x14ac:dyDescent="0.3">
      <c r="A106" s="71" t="s">
        <v>131</v>
      </c>
      <c r="B106" s="72" t="s">
        <v>128</v>
      </c>
      <c r="C106" s="73">
        <v>11032463</v>
      </c>
      <c r="D106" s="73">
        <v>11032463</v>
      </c>
      <c r="E106" s="73">
        <v>7394804</v>
      </c>
      <c r="F106" s="73">
        <v>6575500</v>
      </c>
      <c r="G106" s="73">
        <v>3637659</v>
      </c>
      <c r="H106" s="57">
        <f t="shared" si="2"/>
        <v>0.67027680038446535</v>
      </c>
    </row>
    <row r="107" spans="1:8" x14ac:dyDescent="0.3">
      <c r="A107" s="71" t="s">
        <v>132</v>
      </c>
      <c r="B107" s="72" t="s">
        <v>128</v>
      </c>
      <c r="C107" s="73">
        <v>2429653</v>
      </c>
      <c r="D107" s="73">
        <v>2438653</v>
      </c>
      <c r="E107" s="73">
        <v>1550089.53</v>
      </c>
      <c r="F107" s="73">
        <v>1550089.53</v>
      </c>
      <c r="G107" s="73">
        <v>888563.47</v>
      </c>
      <c r="H107" s="57">
        <f t="shared" si="2"/>
        <v>0.63563349521231594</v>
      </c>
    </row>
    <row r="108" spans="1:8" x14ac:dyDescent="0.3">
      <c r="A108" s="71" t="s">
        <v>133</v>
      </c>
      <c r="B108" s="72" t="s">
        <v>128</v>
      </c>
      <c r="C108" s="73">
        <v>2466179</v>
      </c>
      <c r="D108" s="73">
        <v>2466179</v>
      </c>
      <c r="E108" s="73">
        <v>1739291</v>
      </c>
      <c r="F108" s="73">
        <v>1553805</v>
      </c>
      <c r="G108" s="73">
        <v>726888</v>
      </c>
      <c r="H108" s="57">
        <f t="shared" si="2"/>
        <v>0.70525740426789785</v>
      </c>
    </row>
    <row r="109" spans="1:8" x14ac:dyDescent="0.3">
      <c r="A109" s="71" t="s">
        <v>134</v>
      </c>
      <c r="B109" s="72" t="s">
        <v>128</v>
      </c>
      <c r="C109" s="73">
        <v>3499338</v>
      </c>
      <c r="D109" s="73">
        <v>4001148</v>
      </c>
      <c r="E109" s="73">
        <v>2893086</v>
      </c>
      <c r="F109" s="73">
        <v>2619436</v>
      </c>
      <c r="G109" s="73">
        <v>1108062</v>
      </c>
      <c r="H109" s="57">
        <f t="shared" si="2"/>
        <v>0.72306398063755706</v>
      </c>
    </row>
    <row r="110" spans="1:8" x14ac:dyDescent="0.3">
      <c r="A110" s="71" t="s">
        <v>135</v>
      </c>
      <c r="B110" s="72" t="s">
        <v>128</v>
      </c>
      <c r="C110" s="73">
        <v>1471946</v>
      </c>
      <c r="D110" s="73">
        <v>1471946</v>
      </c>
      <c r="E110" s="73">
        <v>1240948</v>
      </c>
      <c r="F110" s="73">
        <v>1129692</v>
      </c>
      <c r="G110" s="73">
        <v>230998</v>
      </c>
      <c r="H110" s="57">
        <f t="shared" si="2"/>
        <v>0.84306625378920153</v>
      </c>
    </row>
    <row r="111" spans="1:8" x14ac:dyDescent="0.3">
      <c r="A111" s="71" t="s">
        <v>136</v>
      </c>
      <c r="B111" s="72" t="s">
        <v>128</v>
      </c>
      <c r="C111" s="73">
        <v>768340</v>
      </c>
      <c r="D111" s="73">
        <v>768340</v>
      </c>
      <c r="E111" s="73">
        <v>573997.80000000005</v>
      </c>
      <c r="F111" s="73">
        <v>518606.8</v>
      </c>
      <c r="G111" s="73">
        <v>194342.2</v>
      </c>
      <c r="H111" s="57">
        <f t="shared" si="2"/>
        <v>0.74706223807168703</v>
      </c>
    </row>
    <row r="112" spans="1:8" x14ac:dyDescent="0.3">
      <c r="A112" s="71" t="s">
        <v>137</v>
      </c>
      <c r="B112" s="72" t="s">
        <v>128</v>
      </c>
      <c r="C112" s="73">
        <v>11186939</v>
      </c>
      <c r="D112" s="73">
        <v>11186939</v>
      </c>
      <c r="E112" s="73">
        <v>7606224</v>
      </c>
      <c r="F112" s="73">
        <v>7606224</v>
      </c>
      <c r="G112" s="73">
        <v>2237387.7999999998</v>
      </c>
      <c r="H112" s="57">
        <f t="shared" si="2"/>
        <v>0.67992003889535824</v>
      </c>
    </row>
    <row r="113" spans="1:8" x14ac:dyDescent="0.3">
      <c r="A113" s="71" t="s">
        <v>138</v>
      </c>
      <c r="B113" s="72" t="s">
        <v>128</v>
      </c>
      <c r="C113" s="73">
        <v>31402555</v>
      </c>
      <c r="D113" s="73">
        <v>31402555</v>
      </c>
      <c r="E113" s="73">
        <v>23215113</v>
      </c>
      <c r="F113" s="73">
        <v>23215113</v>
      </c>
      <c r="G113" s="73">
        <v>6280511</v>
      </c>
      <c r="H113" s="57">
        <f t="shared" si="2"/>
        <v>0.73927465456234376</v>
      </c>
    </row>
    <row r="114" spans="1:8" x14ac:dyDescent="0.3">
      <c r="A114" s="71" t="s">
        <v>139</v>
      </c>
      <c r="B114" s="72" t="s">
        <v>128</v>
      </c>
      <c r="C114" s="73">
        <v>35066633</v>
      </c>
      <c r="D114" s="73">
        <v>35066633</v>
      </c>
      <c r="E114" s="73">
        <v>26458094</v>
      </c>
      <c r="F114" s="73">
        <v>26458094</v>
      </c>
      <c r="G114" s="73">
        <v>7013326.5999999996</v>
      </c>
      <c r="H114" s="57">
        <f t="shared" si="2"/>
        <v>0.7545091084165394</v>
      </c>
    </row>
    <row r="115" spans="1:8" x14ac:dyDescent="0.3">
      <c r="A115" s="71" t="s">
        <v>140</v>
      </c>
      <c r="B115" s="72" t="s">
        <v>128</v>
      </c>
      <c r="C115" s="73">
        <v>28696263</v>
      </c>
      <c r="D115" s="73">
        <v>28696263</v>
      </c>
      <c r="E115" s="73">
        <v>20156722</v>
      </c>
      <c r="F115" s="73">
        <v>20156722</v>
      </c>
      <c r="G115" s="73">
        <v>8539541</v>
      </c>
      <c r="H115" s="57">
        <f t="shared" si="2"/>
        <v>0.70241626932398826</v>
      </c>
    </row>
    <row r="116" spans="1:8" x14ac:dyDescent="0.3">
      <c r="A116" s="71" t="s">
        <v>141</v>
      </c>
      <c r="B116" s="72" t="s">
        <v>128</v>
      </c>
      <c r="C116" s="73">
        <v>29307785</v>
      </c>
      <c r="D116" s="73">
        <v>29247785</v>
      </c>
      <c r="E116" s="73">
        <v>21113404</v>
      </c>
      <c r="F116" s="73">
        <v>18956961</v>
      </c>
      <c r="G116" s="73">
        <v>8134381</v>
      </c>
      <c r="H116" s="57">
        <f t="shared" si="2"/>
        <v>0.72188044325407885</v>
      </c>
    </row>
    <row r="117" spans="1:8" x14ac:dyDescent="0.3">
      <c r="A117" s="71" t="s">
        <v>142</v>
      </c>
      <c r="B117" s="72" t="s">
        <v>128</v>
      </c>
      <c r="C117" s="73">
        <v>17001443</v>
      </c>
      <c r="D117" s="73">
        <v>16941443</v>
      </c>
      <c r="E117" s="73">
        <v>12209528</v>
      </c>
      <c r="F117" s="73">
        <v>10997869.970000001</v>
      </c>
      <c r="G117" s="73">
        <v>4731915</v>
      </c>
      <c r="H117" s="57">
        <f t="shared" si="2"/>
        <v>0.72068996720055079</v>
      </c>
    </row>
    <row r="118" spans="1:8" x14ac:dyDescent="0.3">
      <c r="A118" s="71" t="s">
        <v>143</v>
      </c>
      <c r="B118" s="72" t="s">
        <v>128</v>
      </c>
      <c r="C118" s="73">
        <v>23099529</v>
      </c>
      <c r="D118" s="73">
        <v>23264529</v>
      </c>
      <c r="E118" s="73">
        <v>17726816.260000002</v>
      </c>
      <c r="F118" s="73">
        <v>15917823.26</v>
      </c>
      <c r="G118" s="73">
        <v>5537712.7400000002</v>
      </c>
      <c r="H118" s="57">
        <f t="shared" si="2"/>
        <v>0.7619675541249944</v>
      </c>
    </row>
    <row r="119" spans="1:8" x14ac:dyDescent="0.3">
      <c r="A119" s="71" t="s">
        <v>144</v>
      </c>
      <c r="B119" s="72" t="s">
        <v>128</v>
      </c>
      <c r="C119" s="73">
        <v>2703238</v>
      </c>
      <c r="D119" s="73">
        <v>2887170</v>
      </c>
      <c r="E119" s="73">
        <v>2111609.3199999998</v>
      </c>
      <c r="F119" s="73">
        <v>1893467.88</v>
      </c>
      <c r="G119" s="73">
        <v>775560.68</v>
      </c>
      <c r="H119" s="57">
        <f t="shared" si="2"/>
        <v>0.73137685692217635</v>
      </c>
    </row>
    <row r="120" spans="1:8" x14ac:dyDescent="0.3">
      <c r="A120" s="71" t="s">
        <v>145</v>
      </c>
      <c r="B120" s="72" t="s">
        <v>128</v>
      </c>
      <c r="C120" s="73">
        <v>3507729</v>
      </c>
      <c r="D120" s="73">
        <v>2907729</v>
      </c>
      <c r="E120" s="73">
        <v>2142177</v>
      </c>
      <c r="F120" s="73">
        <v>2142177</v>
      </c>
      <c r="G120" s="73">
        <v>101545.8</v>
      </c>
      <c r="H120" s="57">
        <f t="shared" si="2"/>
        <v>0.73671824299994948</v>
      </c>
    </row>
    <row r="121" spans="1:8" x14ac:dyDescent="0.3">
      <c r="A121" s="71" t="s">
        <v>146</v>
      </c>
      <c r="B121" s="72" t="s">
        <v>128</v>
      </c>
      <c r="C121" s="73">
        <v>24986372</v>
      </c>
      <c r="D121" s="73">
        <v>24986372</v>
      </c>
      <c r="E121" s="73">
        <v>17600721</v>
      </c>
      <c r="F121" s="73">
        <v>15819301</v>
      </c>
      <c r="G121" s="73">
        <v>7385651</v>
      </c>
      <c r="H121" s="57">
        <f t="shared" si="2"/>
        <v>0.70441282952162887</v>
      </c>
    </row>
    <row r="122" spans="1:8" x14ac:dyDescent="0.3">
      <c r="A122" s="71" t="s">
        <v>147</v>
      </c>
      <c r="B122" s="72" t="s">
        <v>128</v>
      </c>
      <c r="C122" s="73">
        <v>9826451</v>
      </c>
      <c r="D122" s="73">
        <v>11426451</v>
      </c>
      <c r="E122" s="73">
        <v>6866932.0499999998</v>
      </c>
      <c r="F122" s="73">
        <v>6159886</v>
      </c>
      <c r="G122" s="73">
        <v>4559518.95</v>
      </c>
      <c r="H122" s="57">
        <f t="shared" si="2"/>
        <v>0.60096805648578022</v>
      </c>
    </row>
    <row r="123" spans="1:8" x14ac:dyDescent="0.3">
      <c r="A123" s="71" t="s">
        <v>148</v>
      </c>
      <c r="B123" s="72" t="s">
        <v>149</v>
      </c>
      <c r="C123" s="73">
        <v>85000000</v>
      </c>
      <c r="D123" s="73">
        <v>85000000</v>
      </c>
      <c r="E123" s="73">
        <v>53987396.630000003</v>
      </c>
      <c r="F123" s="73">
        <v>53987396.630000003</v>
      </c>
      <c r="G123" s="74">
        <v>0</v>
      </c>
      <c r="H123" s="57">
        <f t="shared" si="2"/>
        <v>0.63514584270588237</v>
      </c>
    </row>
    <row r="124" spans="1:8" x14ac:dyDescent="0.3">
      <c r="A124" s="71" t="s">
        <v>150</v>
      </c>
      <c r="B124" s="72" t="s">
        <v>149</v>
      </c>
      <c r="C124" s="73">
        <v>8400000</v>
      </c>
      <c r="D124" s="73">
        <v>8400000</v>
      </c>
      <c r="E124" s="73">
        <v>7388028.3600000003</v>
      </c>
      <c r="F124" s="73">
        <v>7388028.3600000003</v>
      </c>
      <c r="G124" s="73">
        <v>1011971.64</v>
      </c>
      <c r="H124" s="57">
        <f t="shared" si="2"/>
        <v>0.87952718571428579</v>
      </c>
    </row>
    <row r="125" spans="1:8" x14ac:dyDescent="0.3">
      <c r="A125" s="71" t="s">
        <v>151</v>
      </c>
      <c r="B125" s="72" t="s">
        <v>152</v>
      </c>
      <c r="C125" s="73">
        <v>3500000</v>
      </c>
      <c r="D125" s="73">
        <v>3500000</v>
      </c>
      <c r="E125" s="73">
        <v>2437119.33</v>
      </c>
      <c r="F125" s="73">
        <v>2437119.33</v>
      </c>
      <c r="G125" s="73">
        <v>1062880.67</v>
      </c>
      <c r="H125" s="57">
        <f t="shared" si="2"/>
        <v>0.69631980857142861</v>
      </c>
    </row>
    <row r="126" spans="1:8" x14ac:dyDescent="0.3">
      <c r="A126" s="71" t="s">
        <v>153</v>
      </c>
      <c r="B126" s="72" t="s">
        <v>149</v>
      </c>
      <c r="C126" s="73">
        <v>3500000</v>
      </c>
      <c r="D126" s="73">
        <v>3500000</v>
      </c>
      <c r="E126" s="73">
        <v>1460686.99</v>
      </c>
      <c r="F126" s="73">
        <v>1460686.99</v>
      </c>
      <c r="G126" s="73">
        <v>2039313.01</v>
      </c>
      <c r="H126" s="57">
        <f t="shared" si="2"/>
        <v>0.41733914</v>
      </c>
    </row>
    <row r="127" spans="1:8" x14ac:dyDescent="0.3">
      <c r="A127" s="71" t="s">
        <v>154</v>
      </c>
      <c r="B127" s="72" t="s">
        <v>149</v>
      </c>
      <c r="C127" s="73">
        <v>4000000</v>
      </c>
      <c r="D127" s="73">
        <v>3200000</v>
      </c>
      <c r="E127" s="73">
        <v>1796705.13</v>
      </c>
      <c r="F127" s="73">
        <v>1796705.13</v>
      </c>
      <c r="G127" s="73">
        <v>1403294.87</v>
      </c>
      <c r="H127" s="57">
        <f t="shared" si="2"/>
        <v>0.56147035312499993</v>
      </c>
    </row>
    <row r="128" spans="1:8" x14ac:dyDescent="0.3">
      <c r="A128" s="71" t="s">
        <v>155</v>
      </c>
      <c r="B128" s="72" t="s">
        <v>149</v>
      </c>
      <c r="C128" s="73">
        <v>2000000</v>
      </c>
      <c r="D128" s="73">
        <v>2000000</v>
      </c>
      <c r="E128" s="73">
        <v>1012636.78</v>
      </c>
      <c r="F128" s="73">
        <v>1012636.78</v>
      </c>
      <c r="G128" s="73">
        <v>987363.22</v>
      </c>
      <c r="H128" s="57">
        <f t="shared" si="2"/>
        <v>0.50631839000000001</v>
      </c>
    </row>
    <row r="129" spans="1:9" x14ac:dyDescent="0.3">
      <c r="A129" s="71" t="s">
        <v>156</v>
      </c>
      <c r="B129" s="72" t="s">
        <v>149</v>
      </c>
      <c r="C129" s="73">
        <v>10000000</v>
      </c>
      <c r="D129" s="73">
        <v>10000000</v>
      </c>
      <c r="E129" s="73">
        <v>4659858.5999999996</v>
      </c>
      <c r="F129" s="73">
        <v>4659858.5999999996</v>
      </c>
      <c r="G129" s="73">
        <v>5340141.4000000004</v>
      </c>
      <c r="H129" s="57">
        <f t="shared" si="2"/>
        <v>0.46598585999999997</v>
      </c>
    </row>
    <row r="130" spans="1:9" x14ac:dyDescent="0.3">
      <c r="A130" s="71" t="s">
        <v>157</v>
      </c>
      <c r="B130" s="72" t="s">
        <v>158</v>
      </c>
      <c r="C130" s="73">
        <v>17500000</v>
      </c>
      <c r="D130" s="73">
        <v>17500000</v>
      </c>
      <c r="E130" s="73">
        <v>6344071.3499999996</v>
      </c>
      <c r="F130" s="73">
        <v>6344071.3499999996</v>
      </c>
      <c r="G130" s="73">
        <v>11155928.65</v>
      </c>
      <c r="H130" s="57">
        <f t="shared" si="2"/>
        <v>0.36251836285714284</v>
      </c>
    </row>
    <row r="131" spans="1:9" x14ac:dyDescent="0.3">
      <c r="A131" s="71" t="s">
        <v>159</v>
      </c>
      <c r="B131" s="72" t="s">
        <v>149</v>
      </c>
      <c r="C131" s="73">
        <v>19000000</v>
      </c>
      <c r="D131" s="73">
        <v>23708325</v>
      </c>
      <c r="E131" s="73">
        <v>18474459.75</v>
      </c>
      <c r="F131" s="73">
        <v>18474459.75</v>
      </c>
      <c r="G131" s="73">
        <v>5233865.25</v>
      </c>
      <c r="H131" s="57">
        <f t="shared" si="2"/>
        <v>0.77923934946901563</v>
      </c>
    </row>
    <row r="132" spans="1:9" x14ac:dyDescent="0.3">
      <c r="A132" s="71" t="s">
        <v>160</v>
      </c>
      <c r="B132" s="72" t="s">
        <v>149</v>
      </c>
      <c r="C132" s="73">
        <v>19700000</v>
      </c>
      <c r="D132" s="73">
        <v>19700000</v>
      </c>
      <c r="E132" s="73">
        <v>16202961.27</v>
      </c>
      <c r="F132" s="73">
        <v>16202961.27</v>
      </c>
      <c r="G132" s="73">
        <v>3497038.73</v>
      </c>
      <c r="H132" s="57">
        <f t="shared" si="2"/>
        <v>0.82248534365482229</v>
      </c>
    </row>
    <row r="133" spans="1:9" x14ac:dyDescent="0.3">
      <c r="A133" s="71" t="s">
        <v>161</v>
      </c>
      <c r="B133" s="72" t="s">
        <v>149</v>
      </c>
      <c r="C133" s="73">
        <v>4300000</v>
      </c>
      <c r="D133" s="73">
        <v>4300000</v>
      </c>
      <c r="E133" s="73">
        <v>2105522.19</v>
      </c>
      <c r="F133" s="73">
        <v>2105522.19</v>
      </c>
      <c r="G133" s="73">
        <v>2194477.81</v>
      </c>
      <c r="H133" s="57">
        <f t="shared" si="2"/>
        <v>0.48965632325581393</v>
      </c>
    </row>
    <row r="134" spans="1:9" x14ac:dyDescent="0.3">
      <c r="A134" s="71" t="s">
        <v>162</v>
      </c>
      <c r="B134" s="72" t="s">
        <v>149</v>
      </c>
      <c r="C134" s="73">
        <v>22000000</v>
      </c>
      <c r="D134" s="73">
        <v>22000000</v>
      </c>
      <c r="E134" s="73">
        <v>19037992.809999999</v>
      </c>
      <c r="F134" s="73">
        <v>19037992.809999999</v>
      </c>
      <c r="G134" s="73">
        <v>2962007.19</v>
      </c>
      <c r="H134" s="57">
        <f t="shared" ref="H134:H197" si="3">+E134/D134</f>
        <v>0.86536330954545448</v>
      </c>
    </row>
    <row r="135" spans="1:9" x14ac:dyDescent="0.3">
      <c r="A135" s="71" t="s">
        <v>163</v>
      </c>
      <c r="B135" s="72" t="s">
        <v>149</v>
      </c>
      <c r="C135" s="73">
        <v>6500000</v>
      </c>
      <c r="D135" s="73">
        <v>6500000</v>
      </c>
      <c r="E135" s="73">
        <v>4171131.19</v>
      </c>
      <c r="F135" s="73">
        <v>4171131.19</v>
      </c>
      <c r="G135" s="73">
        <v>2328868.81</v>
      </c>
      <c r="H135" s="57">
        <f t="shared" si="3"/>
        <v>0.64171249076923076</v>
      </c>
    </row>
    <row r="136" spans="1:9" x14ac:dyDescent="0.3">
      <c r="A136" s="71" t="s">
        <v>164</v>
      </c>
      <c r="B136" s="72" t="s">
        <v>165</v>
      </c>
      <c r="C136" s="73">
        <v>90000000</v>
      </c>
      <c r="D136" s="73">
        <v>90000000</v>
      </c>
      <c r="E136" s="73">
        <v>53225190.159999996</v>
      </c>
      <c r="F136" s="73">
        <v>53225190.159999996</v>
      </c>
      <c r="G136" s="73">
        <v>36774809.840000004</v>
      </c>
      <c r="H136" s="57">
        <f t="shared" si="3"/>
        <v>0.5913910017777777</v>
      </c>
    </row>
    <row r="137" spans="1:9" x14ac:dyDescent="0.3">
      <c r="A137" s="71" t="s">
        <v>166</v>
      </c>
      <c r="B137" s="72" t="s">
        <v>167</v>
      </c>
      <c r="C137" s="73">
        <v>11349441590</v>
      </c>
      <c r="D137" s="73">
        <v>11310092447</v>
      </c>
      <c r="E137" s="73">
        <v>5922806710.1300001</v>
      </c>
      <c r="F137" s="73">
        <v>5623478914.3299999</v>
      </c>
      <c r="G137" s="73">
        <v>4167087939.5900002</v>
      </c>
      <c r="H137" s="58">
        <f t="shared" si="3"/>
        <v>0.52367447373969289</v>
      </c>
    </row>
    <row r="138" spans="1:9" x14ac:dyDescent="0.3">
      <c r="A138" s="71" t="s">
        <v>168</v>
      </c>
      <c r="B138" s="72" t="s">
        <v>169</v>
      </c>
      <c r="C138" s="73">
        <v>731879829</v>
      </c>
      <c r="D138" s="73">
        <v>788984602</v>
      </c>
      <c r="E138" s="73">
        <v>392396608.14999998</v>
      </c>
      <c r="F138" s="73">
        <v>369374740.52999997</v>
      </c>
      <c r="G138" s="73">
        <v>207896623.09999999</v>
      </c>
      <c r="H138" s="57">
        <f t="shared" si="3"/>
        <v>0.49734381020277502</v>
      </c>
      <c r="I138" s="49"/>
    </row>
    <row r="139" spans="1:9" x14ac:dyDescent="0.3">
      <c r="A139" s="71" t="s">
        <v>170</v>
      </c>
      <c r="B139" s="72" t="s">
        <v>171</v>
      </c>
      <c r="C139" s="73">
        <v>419871751</v>
      </c>
      <c r="D139" s="73">
        <v>435526731</v>
      </c>
      <c r="E139" s="73">
        <v>311188293.41000003</v>
      </c>
      <c r="F139" s="73">
        <v>294802030.26999998</v>
      </c>
      <c r="G139" s="73">
        <v>115322019.75</v>
      </c>
      <c r="H139" s="57">
        <f t="shared" si="3"/>
        <v>0.71451020399021159</v>
      </c>
    </row>
    <row r="140" spans="1:9" x14ac:dyDescent="0.3">
      <c r="A140" s="71" t="s">
        <v>172</v>
      </c>
      <c r="B140" s="72" t="s">
        <v>173</v>
      </c>
      <c r="C140" s="73">
        <v>109308000</v>
      </c>
      <c r="D140" s="73">
        <v>145450000</v>
      </c>
      <c r="E140" s="73">
        <v>8863037.25</v>
      </c>
      <c r="F140" s="73">
        <v>8860950.4000000004</v>
      </c>
      <c r="G140" s="73">
        <v>30886762.75</v>
      </c>
      <c r="H140" s="57">
        <f t="shared" si="3"/>
        <v>6.0935285321416295E-2</v>
      </c>
    </row>
    <row r="141" spans="1:9" x14ac:dyDescent="0.3">
      <c r="A141" s="71" t="s">
        <v>174</v>
      </c>
      <c r="B141" s="72" t="s">
        <v>175</v>
      </c>
      <c r="C141" s="73">
        <v>94305078</v>
      </c>
      <c r="D141" s="73">
        <v>93112871</v>
      </c>
      <c r="E141" s="73">
        <v>57575277.490000002</v>
      </c>
      <c r="F141" s="73">
        <v>50941759.859999999</v>
      </c>
      <c r="G141" s="73">
        <v>29977334.600000001</v>
      </c>
      <c r="H141" s="57">
        <f t="shared" si="3"/>
        <v>0.61833854838392854</v>
      </c>
    </row>
    <row r="142" spans="1:9" x14ac:dyDescent="0.3">
      <c r="A142" s="71" t="s">
        <v>176</v>
      </c>
      <c r="B142" s="72" t="s">
        <v>177</v>
      </c>
      <c r="C142" s="73">
        <v>14000000</v>
      </c>
      <c r="D142" s="73">
        <v>14000000</v>
      </c>
      <c r="E142" s="73">
        <v>10250000</v>
      </c>
      <c r="F142" s="73">
        <v>10250000</v>
      </c>
      <c r="G142" s="73">
        <v>3750000</v>
      </c>
      <c r="H142" s="57">
        <f t="shared" si="3"/>
        <v>0.7321428571428571</v>
      </c>
    </row>
    <row r="143" spans="1:9" x14ac:dyDescent="0.3">
      <c r="A143" s="71" t="s">
        <v>178</v>
      </c>
      <c r="B143" s="72" t="s">
        <v>179</v>
      </c>
      <c r="C143" s="73">
        <v>94395000</v>
      </c>
      <c r="D143" s="73">
        <v>100895000</v>
      </c>
      <c r="E143" s="73">
        <v>4520000</v>
      </c>
      <c r="F143" s="73">
        <v>4520000</v>
      </c>
      <c r="G143" s="73">
        <v>27960506</v>
      </c>
      <c r="H143" s="57">
        <f t="shared" si="3"/>
        <v>4.4799048515783736E-2</v>
      </c>
    </row>
    <row r="144" spans="1:9" x14ac:dyDescent="0.3">
      <c r="A144" s="71" t="s">
        <v>180</v>
      </c>
      <c r="B144" s="72" t="s">
        <v>181</v>
      </c>
      <c r="C144" s="73">
        <v>1027268497</v>
      </c>
      <c r="D144" s="73">
        <v>996594213.63</v>
      </c>
      <c r="E144" s="73">
        <v>572075832.19000006</v>
      </c>
      <c r="F144" s="73">
        <v>568276863.55999994</v>
      </c>
      <c r="G144" s="73">
        <v>337332976.30000001</v>
      </c>
      <c r="H144" s="57">
        <f t="shared" si="3"/>
        <v>0.57403085866439862</v>
      </c>
    </row>
    <row r="145" spans="1:8" x14ac:dyDescent="0.3">
      <c r="A145" s="71" t="s">
        <v>182</v>
      </c>
      <c r="B145" s="72" t="s">
        <v>183</v>
      </c>
      <c r="C145" s="73">
        <v>155744718</v>
      </c>
      <c r="D145" s="73">
        <v>157202718</v>
      </c>
      <c r="E145" s="73">
        <v>86218187.230000004</v>
      </c>
      <c r="F145" s="73">
        <v>85673316.930000007</v>
      </c>
      <c r="G145" s="73">
        <v>55092335.890000001</v>
      </c>
      <c r="H145" s="57">
        <f t="shared" si="3"/>
        <v>0.54845226804539093</v>
      </c>
    </row>
    <row r="146" spans="1:8" x14ac:dyDescent="0.3">
      <c r="A146" s="71" t="s">
        <v>184</v>
      </c>
      <c r="B146" s="72" t="s">
        <v>185</v>
      </c>
      <c r="C146" s="73">
        <v>431216758</v>
      </c>
      <c r="D146" s="73">
        <v>428096429</v>
      </c>
      <c r="E146" s="73">
        <v>276516277.29000002</v>
      </c>
      <c r="F146" s="73">
        <v>275914431.13</v>
      </c>
      <c r="G146" s="73">
        <v>131643015.90000001</v>
      </c>
      <c r="H146" s="57">
        <f t="shared" si="3"/>
        <v>0.64592054163105395</v>
      </c>
    </row>
    <row r="147" spans="1:8" x14ac:dyDescent="0.3">
      <c r="A147" s="71" t="s">
        <v>186</v>
      </c>
      <c r="B147" s="72" t="s">
        <v>187</v>
      </c>
      <c r="C147" s="73">
        <v>3616000</v>
      </c>
      <c r="D147" s="73">
        <v>3171000</v>
      </c>
      <c r="E147" s="73">
        <v>412521.69</v>
      </c>
      <c r="F147" s="73">
        <v>412521.69</v>
      </c>
      <c r="G147" s="73">
        <v>2758332.81</v>
      </c>
      <c r="H147" s="57">
        <f t="shared" si="3"/>
        <v>0.13009198675496689</v>
      </c>
    </row>
    <row r="148" spans="1:8" x14ac:dyDescent="0.3">
      <c r="A148" s="71" t="s">
        <v>188</v>
      </c>
      <c r="B148" s="72" t="s">
        <v>189</v>
      </c>
      <c r="C148" s="73">
        <v>350615693</v>
      </c>
      <c r="D148" s="73">
        <v>321205738.63</v>
      </c>
      <c r="E148" s="73">
        <v>158485213.56</v>
      </c>
      <c r="F148" s="73">
        <v>155855674.38999999</v>
      </c>
      <c r="G148" s="73">
        <v>112279909.66</v>
      </c>
      <c r="H148" s="57">
        <f t="shared" si="3"/>
        <v>0.49340716711964061</v>
      </c>
    </row>
    <row r="149" spans="1:8" x14ac:dyDescent="0.3">
      <c r="A149" s="71" t="s">
        <v>190</v>
      </c>
      <c r="B149" s="72" t="s">
        <v>191</v>
      </c>
      <c r="C149" s="73">
        <v>86075328</v>
      </c>
      <c r="D149" s="73">
        <v>86918328</v>
      </c>
      <c r="E149" s="73">
        <v>50443632.420000002</v>
      </c>
      <c r="F149" s="73">
        <v>50420919.420000002</v>
      </c>
      <c r="G149" s="73">
        <v>35559382.039999999</v>
      </c>
      <c r="H149" s="57">
        <f t="shared" si="3"/>
        <v>0.58035668173460497</v>
      </c>
    </row>
    <row r="150" spans="1:8" x14ac:dyDescent="0.3">
      <c r="A150" s="71" t="s">
        <v>192</v>
      </c>
      <c r="B150" s="72" t="s">
        <v>193</v>
      </c>
      <c r="C150" s="73">
        <v>1295689372</v>
      </c>
      <c r="D150" s="73">
        <v>1190876939.6600001</v>
      </c>
      <c r="E150" s="73">
        <v>606733258.42999995</v>
      </c>
      <c r="F150" s="73">
        <v>567437656.86000001</v>
      </c>
      <c r="G150" s="73">
        <v>439521404.14999998</v>
      </c>
      <c r="H150" s="57">
        <f t="shared" si="3"/>
        <v>0.50948442968693697</v>
      </c>
    </row>
    <row r="151" spans="1:8" x14ac:dyDescent="0.3">
      <c r="A151" s="71" t="s">
        <v>194</v>
      </c>
      <c r="B151" s="72" t="s">
        <v>195</v>
      </c>
      <c r="C151" s="73">
        <v>56092330</v>
      </c>
      <c r="D151" s="73">
        <v>52920076.600000001</v>
      </c>
      <c r="E151" s="73">
        <v>22684893.66</v>
      </c>
      <c r="F151" s="73">
        <v>22562989.260000002</v>
      </c>
      <c r="G151" s="73">
        <v>22207865.460000001</v>
      </c>
      <c r="H151" s="57">
        <f t="shared" si="3"/>
        <v>0.42866328088421551</v>
      </c>
    </row>
    <row r="152" spans="1:8" x14ac:dyDescent="0.3">
      <c r="A152" s="71" t="s">
        <v>196</v>
      </c>
      <c r="B152" s="72" t="s">
        <v>197</v>
      </c>
      <c r="C152" s="73">
        <v>118125000</v>
      </c>
      <c r="D152" s="73">
        <v>93445266</v>
      </c>
      <c r="E152" s="73">
        <v>30300919.07</v>
      </c>
      <c r="F152" s="73">
        <v>29704568.800000001</v>
      </c>
      <c r="G152" s="73">
        <v>31304165.719999999</v>
      </c>
      <c r="H152" s="57">
        <f t="shared" si="3"/>
        <v>0.3242638216686119</v>
      </c>
    </row>
    <row r="153" spans="1:8" x14ac:dyDescent="0.3">
      <c r="A153" s="71" t="s">
        <v>198</v>
      </c>
      <c r="B153" s="72" t="s">
        <v>199</v>
      </c>
      <c r="C153" s="73">
        <v>79367400</v>
      </c>
      <c r="D153" s="73">
        <v>85786900</v>
      </c>
      <c r="E153" s="73">
        <v>26724899.949999999</v>
      </c>
      <c r="F153" s="73">
        <v>21358541.960000001</v>
      </c>
      <c r="G153" s="73">
        <v>57578536.049999997</v>
      </c>
      <c r="H153" s="57">
        <f t="shared" si="3"/>
        <v>0.31152658447851594</v>
      </c>
    </row>
    <row r="154" spans="1:8" x14ac:dyDescent="0.3">
      <c r="A154" s="71" t="s">
        <v>200</v>
      </c>
      <c r="B154" s="72" t="s">
        <v>201</v>
      </c>
      <c r="C154" s="73">
        <v>80150000</v>
      </c>
      <c r="D154" s="73">
        <v>93150000</v>
      </c>
      <c r="E154" s="73">
        <v>36912371.530000001</v>
      </c>
      <c r="F154" s="73">
        <v>33365527.530000001</v>
      </c>
      <c r="G154" s="73">
        <v>47937145.670000002</v>
      </c>
      <c r="H154" s="57">
        <f t="shared" si="3"/>
        <v>0.39626807869028452</v>
      </c>
    </row>
    <row r="155" spans="1:8" x14ac:dyDescent="0.3">
      <c r="A155" s="71" t="s">
        <v>202</v>
      </c>
      <c r="B155" s="72" t="s">
        <v>203</v>
      </c>
      <c r="C155" s="73">
        <v>305420</v>
      </c>
      <c r="D155" s="73">
        <v>905420</v>
      </c>
      <c r="E155" s="73">
        <v>496451.94</v>
      </c>
      <c r="F155" s="74">
        <v>0</v>
      </c>
      <c r="G155" s="73">
        <v>408968.06</v>
      </c>
      <c r="H155" s="57">
        <f t="shared" si="3"/>
        <v>0.54831121468489763</v>
      </c>
    </row>
    <row r="156" spans="1:8" x14ac:dyDescent="0.3">
      <c r="A156" s="71" t="s">
        <v>204</v>
      </c>
      <c r="B156" s="72" t="s">
        <v>205</v>
      </c>
      <c r="C156" s="73">
        <v>204743726</v>
      </c>
      <c r="D156" s="73">
        <v>140619420</v>
      </c>
      <c r="E156" s="73">
        <v>73006610.799999997</v>
      </c>
      <c r="F156" s="73">
        <v>72751443.629999995</v>
      </c>
      <c r="G156" s="73">
        <v>51262269.25</v>
      </c>
      <c r="H156" s="57">
        <f t="shared" si="3"/>
        <v>0.51917872225614359</v>
      </c>
    </row>
    <row r="157" spans="1:8" x14ac:dyDescent="0.3">
      <c r="A157" s="71" t="s">
        <v>206</v>
      </c>
      <c r="B157" s="72" t="s">
        <v>207</v>
      </c>
      <c r="C157" s="73">
        <v>756905496</v>
      </c>
      <c r="D157" s="73">
        <v>724049857.05999994</v>
      </c>
      <c r="E157" s="73">
        <v>416607111.48000002</v>
      </c>
      <c r="F157" s="73">
        <v>387694585.68000001</v>
      </c>
      <c r="G157" s="73">
        <v>228822453.94</v>
      </c>
      <c r="H157" s="57">
        <f t="shared" si="3"/>
        <v>0.57538456422273276</v>
      </c>
    </row>
    <row r="158" spans="1:8" x14ac:dyDescent="0.3">
      <c r="A158" s="71" t="s">
        <v>208</v>
      </c>
      <c r="B158" s="72" t="s">
        <v>209</v>
      </c>
      <c r="C158" s="73">
        <v>6285957216</v>
      </c>
      <c r="D158" s="73">
        <v>6190583111.71</v>
      </c>
      <c r="E158" s="73">
        <v>3295874507.3800001</v>
      </c>
      <c r="F158" s="73">
        <v>3187634044.6300001</v>
      </c>
      <c r="G158" s="73">
        <v>2251351305.4899998</v>
      </c>
      <c r="H158" s="57">
        <f t="shared" si="3"/>
        <v>0.53240130176841993</v>
      </c>
    </row>
    <row r="159" spans="1:8" x14ac:dyDescent="0.3">
      <c r="A159" s="71" t="s">
        <v>210</v>
      </c>
      <c r="B159" s="72" t="s">
        <v>211</v>
      </c>
      <c r="C159" s="73">
        <v>1500000</v>
      </c>
      <c r="D159" s="73">
        <v>1500000</v>
      </c>
      <c r="E159" s="73">
        <v>736736</v>
      </c>
      <c r="F159" s="73">
        <v>736736</v>
      </c>
      <c r="G159" s="73">
        <v>763264</v>
      </c>
      <c r="H159" s="57">
        <f t="shared" si="3"/>
        <v>0.49115733333333333</v>
      </c>
    </row>
    <row r="160" spans="1:8" x14ac:dyDescent="0.3">
      <c r="A160" s="71" t="s">
        <v>212</v>
      </c>
      <c r="B160" s="72" t="s">
        <v>213</v>
      </c>
      <c r="C160" s="73">
        <v>41688177</v>
      </c>
      <c r="D160" s="73">
        <v>41668177</v>
      </c>
      <c r="E160" s="73">
        <v>10152202.5</v>
      </c>
      <c r="F160" s="73">
        <v>10124977.5</v>
      </c>
      <c r="G160" s="73">
        <v>31515974.5</v>
      </c>
      <c r="H160" s="57">
        <f t="shared" si="3"/>
        <v>0.24364402839125887</v>
      </c>
    </row>
    <row r="161" spans="1:8" x14ac:dyDescent="0.3">
      <c r="A161" s="71" t="s">
        <v>214</v>
      </c>
      <c r="B161" s="72" t="s">
        <v>215</v>
      </c>
      <c r="C161" s="73">
        <v>35000000</v>
      </c>
      <c r="D161" s="73">
        <v>52200000</v>
      </c>
      <c r="E161" s="73">
        <v>1252900.77</v>
      </c>
      <c r="F161" s="73">
        <v>1000040.77</v>
      </c>
      <c r="G161" s="73">
        <v>50947099.229999997</v>
      </c>
      <c r="H161" s="57">
        <f t="shared" si="3"/>
        <v>2.4001930459770116E-2</v>
      </c>
    </row>
    <row r="162" spans="1:8" x14ac:dyDescent="0.3">
      <c r="A162" s="71" t="s">
        <v>216</v>
      </c>
      <c r="B162" s="72" t="s">
        <v>217</v>
      </c>
      <c r="C162" s="73">
        <v>376193767</v>
      </c>
      <c r="D162" s="73">
        <v>173470679</v>
      </c>
      <c r="E162" s="73">
        <v>75851379</v>
      </c>
      <c r="F162" s="73">
        <v>52043725.670000002</v>
      </c>
      <c r="G162" s="73">
        <v>31068649.77</v>
      </c>
      <c r="H162" s="57">
        <f t="shared" si="3"/>
        <v>0.43725763591436684</v>
      </c>
    </row>
    <row r="163" spans="1:8" x14ac:dyDescent="0.3">
      <c r="A163" s="71" t="s">
        <v>218</v>
      </c>
      <c r="B163" s="72" t="s">
        <v>219</v>
      </c>
      <c r="C163" s="73">
        <v>119514706</v>
      </c>
      <c r="D163" s="73">
        <v>180170949.53</v>
      </c>
      <c r="E163" s="73">
        <v>35869336.93</v>
      </c>
      <c r="F163" s="73">
        <v>34440495.939999998</v>
      </c>
      <c r="G163" s="73">
        <v>117514882.89</v>
      </c>
      <c r="H163" s="57">
        <f t="shared" si="3"/>
        <v>0.19908501910862966</v>
      </c>
    </row>
    <row r="164" spans="1:8" x14ac:dyDescent="0.3">
      <c r="A164" s="71" t="s">
        <v>220</v>
      </c>
      <c r="B164" s="72" t="s">
        <v>221</v>
      </c>
      <c r="C164" s="73">
        <v>3221967966</v>
      </c>
      <c r="D164" s="73">
        <v>3072861985.4699998</v>
      </c>
      <c r="E164" s="73">
        <v>1868479308.1900001</v>
      </c>
      <c r="F164" s="73">
        <v>1838941521.05</v>
      </c>
      <c r="G164" s="73">
        <v>965766030.94000006</v>
      </c>
      <c r="H164" s="57">
        <f t="shared" si="3"/>
        <v>0.60805832381183655</v>
      </c>
    </row>
    <row r="165" spans="1:8" x14ac:dyDescent="0.3">
      <c r="A165" s="71" t="s">
        <v>222</v>
      </c>
      <c r="B165" s="72" t="s">
        <v>223</v>
      </c>
      <c r="C165" s="73">
        <v>2490092600</v>
      </c>
      <c r="D165" s="73">
        <v>2668711320.71</v>
      </c>
      <c r="E165" s="73">
        <v>1303532643.99</v>
      </c>
      <c r="F165" s="73">
        <v>1250346547.7</v>
      </c>
      <c r="G165" s="73">
        <v>1053775404.16</v>
      </c>
      <c r="H165" s="57">
        <f t="shared" si="3"/>
        <v>0.48845022459874016</v>
      </c>
    </row>
    <row r="166" spans="1:8" x14ac:dyDescent="0.3">
      <c r="A166" s="71" t="s">
        <v>224</v>
      </c>
      <c r="B166" s="72" t="s">
        <v>225</v>
      </c>
      <c r="C166" s="73">
        <v>301428119</v>
      </c>
      <c r="D166" s="73">
        <v>340458487</v>
      </c>
      <c r="E166" s="73">
        <v>183326525.03999999</v>
      </c>
      <c r="F166" s="73">
        <v>182904187.69999999</v>
      </c>
      <c r="G166" s="73">
        <v>100001259.16</v>
      </c>
      <c r="H166" s="57">
        <f t="shared" si="3"/>
        <v>0.5384695404582468</v>
      </c>
    </row>
    <row r="167" spans="1:8" x14ac:dyDescent="0.3">
      <c r="A167" s="71" t="s">
        <v>226</v>
      </c>
      <c r="B167" s="72" t="s">
        <v>227</v>
      </c>
      <c r="C167" s="73">
        <v>72895619</v>
      </c>
      <c r="D167" s="73">
        <v>83391737</v>
      </c>
      <c r="E167" s="73">
        <v>34792220.090000004</v>
      </c>
      <c r="F167" s="73">
        <v>34787440.090000004</v>
      </c>
      <c r="G167" s="73">
        <v>32324443.289999999</v>
      </c>
      <c r="H167" s="57">
        <f t="shared" si="3"/>
        <v>0.41721423898389359</v>
      </c>
    </row>
    <row r="168" spans="1:8" x14ac:dyDescent="0.3">
      <c r="A168" s="71" t="s">
        <v>228</v>
      </c>
      <c r="B168" s="72" t="s">
        <v>229</v>
      </c>
      <c r="C168" s="73">
        <v>206632500</v>
      </c>
      <c r="D168" s="73">
        <v>235166750</v>
      </c>
      <c r="E168" s="73">
        <v>139473444.94</v>
      </c>
      <c r="F168" s="73">
        <v>139055887.59999999</v>
      </c>
      <c r="G168" s="73">
        <v>58602699.829999998</v>
      </c>
      <c r="H168" s="57">
        <f t="shared" si="3"/>
        <v>0.59308318433622098</v>
      </c>
    </row>
    <row r="169" spans="1:8" x14ac:dyDescent="0.3">
      <c r="A169" s="71" t="s">
        <v>230</v>
      </c>
      <c r="B169" s="72" t="s">
        <v>231</v>
      </c>
      <c r="C169" s="73">
        <v>12500000</v>
      </c>
      <c r="D169" s="73">
        <v>12500000</v>
      </c>
      <c r="E169" s="73">
        <v>3793367.13</v>
      </c>
      <c r="F169" s="73">
        <v>3793367.13</v>
      </c>
      <c r="G169" s="73">
        <v>6794493.4900000002</v>
      </c>
      <c r="H169" s="57">
        <f t="shared" si="3"/>
        <v>0.30346937039999999</v>
      </c>
    </row>
    <row r="170" spans="1:8" x14ac:dyDescent="0.3">
      <c r="A170" s="71" t="s">
        <v>232</v>
      </c>
      <c r="B170" s="72" t="s">
        <v>233</v>
      </c>
      <c r="C170" s="73">
        <v>9400000</v>
      </c>
      <c r="D170" s="73">
        <v>9400000</v>
      </c>
      <c r="E170" s="73">
        <v>5267492.88</v>
      </c>
      <c r="F170" s="73">
        <v>5267492.88</v>
      </c>
      <c r="G170" s="73">
        <v>2279622.5499999998</v>
      </c>
      <c r="H170" s="57">
        <f t="shared" si="3"/>
        <v>0.56037158297872336</v>
      </c>
    </row>
    <row r="171" spans="1:8" x14ac:dyDescent="0.3">
      <c r="A171" s="71" t="s">
        <v>234</v>
      </c>
      <c r="B171" s="72" t="s">
        <v>235</v>
      </c>
      <c r="C171" s="73">
        <v>496348326</v>
      </c>
      <c r="D171" s="73">
        <v>423868326</v>
      </c>
      <c r="E171" s="73">
        <v>216196994.63999999</v>
      </c>
      <c r="F171" s="73">
        <v>216115152.97999999</v>
      </c>
      <c r="G171" s="73">
        <v>206282743.36000001</v>
      </c>
      <c r="H171" s="57">
        <f t="shared" si="3"/>
        <v>0.51005697141899675</v>
      </c>
    </row>
    <row r="172" spans="1:8" x14ac:dyDescent="0.3">
      <c r="A172" s="71" t="s">
        <v>236</v>
      </c>
      <c r="B172" s="72" t="s">
        <v>237</v>
      </c>
      <c r="C172" s="73">
        <v>496348326</v>
      </c>
      <c r="D172" s="73">
        <v>423868326</v>
      </c>
      <c r="E172" s="73">
        <v>216196994.63999999</v>
      </c>
      <c r="F172" s="73">
        <v>216115152.97999999</v>
      </c>
      <c r="G172" s="73">
        <v>206282743.36000001</v>
      </c>
      <c r="H172" s="57">
        <f t="shared" si="3"/>
        <v>0.51005697141899675</v>
      </c>
    </row>
    <row r="173" spans="1:8" x14ac:dyDescent="0.3">
      <c r="A173" s="71" t="s">
        <v>238</v>
      </c>
      <c r="B173" s="72" t="s">
        <v>239</v>
      </c>
      <c r="C173" s="73">
        <v>194292580</v>
      </c>
      <c r="D173" s="73">
        <v>193292580</v>
      </c>
      <c r="E173" s="73">
        <v>96913199.540000007</v>
      </c>
      <c r="F173" s="73">
        <v>82695870.269999996</v>
      </c>
      <c r="G173" s="73">
        <v>92381663.879999995</v>
      </c>
      <c r="H173" s="57">
        <f t="shared" si="3"/>
        <v>0.50138085766147877</v>
      </c>
    </row>
    <row r="174" spans="1:8" x14ac:dyDescent="0.3">
      <c r="A174" s="71" t="s">
        <v>240</v>
      </c>
      <c r="B174" s="72" t="s">
        <v>241</v>
      </c>
      <c r="C174" s="73">
        <v>178852580</v>
      </c>
      <c r="D174" s="73">
        <v>178752580</v>
      </c>
      <c r="E174" s="73">
        <v>90790863.150000006</v>
      </c>
      <c r="F174" s="73">
        <v>79335709.269999996</v>
      </c>
      <c r="G174" s="73">
        <v>87426595.269999996</v>
      </c>
      <c r="H174" s="57">
        <f t="shared" si="3"/>
        <v>0.50791358172284851</v>
      </c>
    </row>
    <row r="175" spans="1:8" x14ac:dyDescent="0.3">
      <c r="A175" s="71" t="s">
        <v>242</v>
      </c>
      <c r="B175" s="72" t="s">
        <v>243</v>
      </c>
      <c r="C175" s="73">
        <v>14340000</v>
      </c>
      <c r="D175" s="73">
        <v>13440000</v>
      </c>
      <c r="E175" s="73">
        <v>6059336.3899999997</v>
      </c>
      <c r="F175" s="73">
        <v>3297161</v>
      </c>
      <c r="G175" s="73">
        <v>3955068.61</v>
      </c>
      <c r="H175" s="57">
        <f t="shared" si="3"/>
        <v>0.45084348139880948</v>
      </c>
    </row>
    <row r="176" spans="1:8" x14ac:dyDescent="0.3">
      <c r="A176" s="71" t="s">
        <v>244</v>
      </c>
      <c r="B176" s="72" t="s">
        <v>245</v>
      </c>
      <c r="C176" s="73">
        <v>1100000</v>
      </c>
      <c r="D176" s="73">
        <v>1100000</v>
      </c>
      <c r="E176" s="73">
        <v>63000</v>
      </c>
      <c r="F176" s="73">
        <v>63000</v>
      </c>
      <c r="G176" s="73">
        <v>1000000</v>
      </c>
      <c r="H176" s="57">
        <f t="shared" si="3"/>
        <v>5.7272727272727274E-2</v>
      </c>
    </row>
    <row r="177" spans="1:8" x14ac:dyDescent="0.3">
      <c r="A177" s="71" t="s">
        <v>246</v>
      </c>
      <c r="B177" s="72" t="s">
        <v>247</v>
      </c>
      <c r="C177" s="73">
        <v>967808181</v>
      </c>
      <c r="D177" s="73">
        <v>1135832338</v>
      </c>
      <c r="E177" s="73">
        <v>524400809.00999999</v>
      </c>
      <c r="F177" s="73">
        <v>414158884.56999999</v>
      </c>
      <c r="G177" s="73">
        <v>517792549.89999998</v>
      </c>
      <c r="H177" s="57">
        <f t="shared" si="3"/>
        <v>0.46168857098520116</v>
      </c>
    </row>
    <row r="178" spans="1:8" x14ac:dyDescent="0.3">
      <c r="A178" s="71" t="s">
        <v>248</v>
      </c>
      <c r="B178" s="72" t="s">
        <v>249</v>
      </c>
      <c r="C178" s="73">
        <v>489352313</v>
      </c>
      <c r="D178" s="73">
        <v>633438519</v>
      </c>
      <c r="E178" s="73">
        <v>380724920.36000001</v>
      </c>
      <c r="F178" s="73">
        <v>283958522.94999999</v>
      </c>
      <c r="G178" s="73">
        <v>221288756.5</v>
      </c>
      <c r="H178" s="57">
        <f t="shared" si="3"/>
        <v>0.60104478799464989</v>
      </c>
    </row>
    <row r="179" spans="1:8" x14ac:dyDescent="0.3">
      <c r="A179" s="71" t="s">
        <v>250</v>
      </c>
      <c r="B179" s="72" t="s">
        <v>251</v>
      </c>
      <c r="C179" s="73">
        <v>4787220</v>
      </c>
      <c r="D179" s="73">
        <v>4787220</v>
      </c>
      <c r="E179" s="73">
        <v>1734343.21</v>
      </c>
      <c r="F179" s="73">
        <v>1013610</v>
      </c>
      <c r="G179" s="73">
        <v>3052876.79</v>
      </c>
      <c r="H179" s="57">
        <f t="shared" si="3"/>
        <v>0.36228608879474933</v>
      </c>
    </row>
    <row r="180" spans="1:8" x14ac:dyDescent="0.3">
      <c r="A180" s="71" t="s">
        <v>252</v>
      </c>
      <c r="B180" s="72" t="s">
        <v>253</v>
      </c>
      <c r="C180" s="73">
        <v>32944225</v>
      </c>
      <c r="D180" s="73">
        <v>25722971</v>
      </c>
      <c r="E180" s="73">
        <v>6449961.5499999998</v>
      </c>
      <c r="F180" s="73">
        <v>5430119.5999999996</v>
      </c>
      <c r="G180" s="73">
        <v>19089645.48</v>
      </c>
      <c r="H180" s="57">
        <f t="shared" si="3"/>
        <v>0.25074714542111015</v>
      </c>
    </row>
    <row r="181" spans="1:8" x14ac:dyDescent="0.3">
      <c r="A181" s="71" t="s">
        <v>254</v>
      </c>
      <c r="B181" s="72" t="s">
        <v>255</v>
      </c>
      <c r="C181" s="73">
        <v>79311091</v>
      </c>
      <c r="D181" s="73">
        <v>81461091</v>
      </c>
      <c r="E181" s="73">
        <v>38941139.57</v>
      </c>
      <c r="F181" s="73">
        <v>38051002.159999996</v>
      </c>
      <c r="G181" s="73">
        <v>35706175.729999997</v>
      </c>
      <c r="H181" s="57">
        <f t="shared" si="3"/>
        <v>0.47803361202221073</v>
      </c>
    </row>
    <row r="182" spans="1:8" x14ac:dyDescent="0.3">
      <c r="A182" s="71" t="s">
        <v>256</v>
      </c>
      <c r="B182" s="72" t="s">
        <v>257</v>
      </c>
      <c r="C182" s="73">
        <v>39931980</v>
      </c>
      <c r="D182" s="73">
        <v>37981980</v>
      </c>
      <c r="E182" s="73">
        <v>11205449.380000001</v>
      </c>
      <c r="F182" s="73">
        <v>9138575.9800000004</v>
      </c>
      <c r="G182" s="73">
        <v>26776530.620000001</v>
      </c>
      <c r="H182" s="57">
        <f t="shared" si="3"/>
        <v>0.2950201485020002</v>
      </c>
    </row>
    <row r="183" spans="1:8" x14ac:dyDescent="0.3">
      <c r="A183" s="71" t="s">
        <v>258</v>
      </c>
      <c r="B183" s="72" t="s">
        <v>259</v>
      </c>
      <c r="C183" s="73">
        <v>71557068</v>
      </c>
      <c r="D183" s="73">
        <v>75157443</v>
      </c>
      <c r="E183" s="73">
        <v>30274885.739999998</v>
      </c>
      <c r="F183" s="73">
        <v>25677166.129999999</v>
      </c>
      <c r="G183" s="73">
        <v>42297220.880000003</v>
      </c>
      <c r="H183" s="57">
        <f t="shared" si="3"/>
        <v>0.4028195283333415</v>
      </c>
    </row>
    <row r="184" spans="1:8" x14ac:dyDescent="0.3">
      <c r="A184" s="71" t="s">
        <v>260</v>
      </c>
      <c r="B184" s="72" t="s">
        <v>261</v>
      </c>
      <c r="C184" s="73">
        <v>214363342</v>
      </c>
      <c r="D184" s="73">
        <v>223380842</v>
      </c>
      <c r="E184" s="73">
        <v>38390940.090000004</v>
      </c>
      <c r="F184" s="73">
        <v>34218718.640000001</v>
      </c>
      <c r="G184" s="73">
        <v>133909777.01000001</v>
      </c>
      <c r="H184" s="57">
        <f t="shared" si="3"/>
        <v>0.17186317208885801</v>
      </c>
    </row>
    <row r="185" spans="1:8" x14ac:dyDescent="0.3">
      <c r="A185" s="71" t="s">
        <v>262</v>
      </c>
      <c r="B185" s="72" t="s">
        <v>263</v>
      </c>
      <c r="C185" s="73">
        <v>35560942</v>
      </c>
      <c r="D185" s="73">
        <v>53902272</v>
      </c>
      <c r="E185" s="73">
        <v>16679169.109999999</v>
      </c>
      <c r="F185" s="73">
        <v>16671169.109999999</v>
      </c>
      <c r="G185" s="73">
        <v>35671566.890000001</v>
      </c>
      <c r="H185" s="57">
        <f t="shared" si="3"/>
        <v>0.30943350792337659</v>
      </c>
    </row>
    <row r="186" spans="1:8" x14ac:dyDescent="0.3">
      <c r="A186" s="71" t="s">
        <v>264</v>
      </c>
      <c r="B186" s="72" t="s">
        <v>265</v>
      </c>
      <c r="C186" s="73">
        <v>7889470</v>
      </c>
      <c r="D186" s="73">
        <v>7725532</v>
      </c>
      <c r="E186" s="73">
        <v>2320460.11</v>
      </c>
      <c r="F186" s="73">
        <v>2320460.11</v>
      </c>
      <c r="G186" s="73">
        <v>5219612.8899999997</v>
      </c>
      <c r="H186" s="57">
        <f t="shared" si="3"/>
        <v>0.30036250060190028</v>
      </c>
    </row>
    <row r="187" spans="1:8" x14ac:dyDescent="0.3">
      <c r="A187" s="71" t="s">
        <v>266</v>
      </c>
      <c r="B187" s="72" t="s">
        <v>267</v>
      </c>
      <c r="C187" s="73">
        <v>1450000</v>
      </c>
      <c r="D187" s="73">
        <v>1450000</v>
      </c>
      <c r="E187" s="73">
        <v>726639.11</v>
      </c>
      <c r="F187" s="73">
        <v>726639.11</v>
      </c>
      <c r="G187" s="73">
        <v>723360.89</v>
      </c>
      <c r="H187" s="57">
        <f t="shared" si="3"/>
        <v>0.50113042068965519</v>
      </c>
    </row>
    <row r="188" spans="1:8" x14ac:dyDescent="0.3">
      <c r="A188" s="71" t="s">
        <v>268</v>
      </c>
      <c r="B188" s="72" t="s">
        <v>269</v>
      </c>
      <c r="C188" s="73">
        <v>6439470</v>
      </c>
      <c r="D188" s="73">
        <v>6275532</v>
      </c>
      <c r="E188" s="73">
        <v>1593821</v>
      </c>
      <c r="F188" s="73">
        <v>1593821</v>
      </c>
      <c r="G188" s="73">
        <v>4496252</v>
      </c>
      <c r="H188" s="57">
        <f t="shared" si="3"/>
        <v>0.25397384636075476</v>
      </c>
    </row>
    <row r="189" spans="1:8" x14ac:dyDescent="0.3">
      <c r="A189" s="71" t="s">
        <v>270</v>
      </c>
      <c r="B189" s="72" t="s">
        <v>271</v>
      </c>
      <c r="C189" s="73">
        <v>40880000</v>
      </c>
      <c r="D189" s="73">
        <v>41876317</v>
      </c>
      <c r="E189" s="73">
        <v>32568515.640000001</v>
      </c>
      <c r="F189" s="73">
        <v>32561053.120000001</v>
      </c>
      <c r="G189" s="73">
        <v>9307801.3599999994</v>
      </c>
      <c r="H189" s="57">
        <f t="shared" si="3"/>
        <v>0.77773113714847464</v>
      </c>
    </row>
    <row r="190" spans="1:8" x14ac:dyDescent="0.3">
      <c r="A190" s="71" t="s">
        <v>272</v>
      </c>
      <c r="B190" s="72" t="s">
        <v>273</v>
      </c>
      <c r="C190" s="73">
        <v>30000</v>
      </c>
      <c r="D190" s="74">
        <v>233</v>
      </c>
      <c r="E190" s="74">
        <v>233</v>
      </c>
      <c r="F190" s="74">
        <v>233</v>
      </c>
      <c r="G190" s="74">
        <v>0</v>
      </c>
      <c r="H190" s="57">
        <f t="shared" si="3"/>
        <v>1</v>
      </c>
    </row>
    <row r="191" spans="1:8" x14ac:dyDescent="0.3">
      <c r="A191" s="71" t="s">
        <v>274</v>
      </c>
      <c r="B191" s="72" t="s">
        <v>275</v>
      </c>
      <c r="C191" s="73">
        <v>5500000</v>
      </c>
      <c r="D191" s="73">
        <v>4450000</v>
      </c>
      <c r="E191" s="73">
        <v>400000</v>
      </c>
      <c r="F191" s="73">
        <v>400000</v>
      </c>
      <c r="G191" s="73">
        <v>4050000</v>
      </c>
      <c r="H191" s="57">
        <f t="shared" si="3"/>
        <v>8.98876404494382E-2</v>
      </c>
    </row>
    <row r="192" spans="1:8" x14ac:dyDescent="0.3">
      <c r="A192" s="71" t="s">
        <v>276</v>
      </c>
      <c r="B192" s="72" t="s">
        <v>277</v>
      </c>
      <c r="C192" s="73">
        <v>35350000</v>
      </c>
      <c r="D192" s="73">
        <v>37426084</v>
      </c>
      <c r="E192" s="73">
        <v>32168282.640000001</v>
      </c>
      <c r="F192" s="73">
        <v>32160820.120000001</v>
      </c>
      <c r="G192" s="73">
        <v>5257801.3600000003</v>
      </c>
      <c r="H192" s="57">
        <f t="shared" si="3"/>
        <v>0.85951505479440493</v>
      </c>
    </row>
    <row r="193" spans="1:9" x14ac:dyDescent="0.3">
      <c r="A193" s="71" t="s">
        <v>278</v>
      </c>
      <c r="B193" s="72" t="s">
        <v>279</v>
      </c>
      <c r="C193" s="73">
        <v>466943439</v>
      </c>
      <c r="D193" s="73">
        <v>455750530</v>
      </c>
      <c r="E193" s="73">
        <v>179991313.31999999</v>
      </c>
      <c r="F193" s="73">
        <v>144476431.31</v>
      </c>
      <c r="G193" s="73">
        <v>253508905.88</v>
      </c>
      <c r="H193" s="58">
        <f t="shared" si="3"/>
        <v>0.39493385409776705</v>
      </c>
    </row>
    <row r="194" spans="1:9" x14ac:dyDescent="0.3">
      <c r="A194" s="71" t="s">
        <v>280</v>
      </c>
      <c r="B194" s="72" t="s">
        <v>281</v>
      </c>
      <c r="C194" s="73">
        <v>133285069</v>
      </c>
      <c r="D194" s="73">
        <v>117972310.88</v>
      </c>
      <c r="E194" s="73">
        <v>51784269.920000002</v>
      </c>
      <c r="F194" s="73">
        <v>48318331.909999996</v>
      </c>
      <c r="G194" s="73">
        <v>59324910.049999997</v>
      </c>
      <c r="H194" s="57">
        <f t="shared" si="3"/>
        <v>0.43895274690918223</v>
      </c>
      <c r="I194" s="49"/>
    </row>
    <row r="195" spans="1:9" x14ac:dyDescent="0.3">
      <c r="A195" s="71" t="s">
        <v>282</v>
      </c>
      <c r="B195" s="72" t="s">
        <v>283</v>
      </c>
      <c r="C195" s="73">
        <v>70627386</v>
      </c>
      <c r="D195" s="73">
        <v>71457386.879999995</v>
      </c>
      <c r="E195" s="73">
        <v>36316902.490000002</v>
      </c>
      <c r="F195" s="73">
        <v>36223482.990000002</v>
      </c>
      <c r="G195" s="73">
        <v>29716247.239999998</v>
      </c>
      <c r="H195" s="57">
        <f t="shared" si="3"/>
        <v>0.50823160593582573</v>
      </c>
    </row>
    <row r="196" spans="1:9" x14ac:dyDescent="0.3">
      <c r="A196" s="71" t="s">
        <v>284</v>
      </c>
      <c r="B196" s="72" t="s">
        <v>285</v>
      </c>
      <c r="C196" s="73">
        <v>2471600</v>
      </c>
      <c r="D196" s="73">
        <v>1700000</v>
      </c>
      <c r="E196" s="73">
        <v>571027.25</v>
      </c>
      <c r="F196" s="73">
        <v>472152.25</v>
      </c>
      <c r="G196" s="73">
        <v>1128972.75</v>
      </c>
      <c r="H196" s="57">
        <f t="shared" si="3"/>
        <v>0.33589838235294117</v>
      </c>
    </row>
    <row r="197" spans="1:9" x14ac:dyDescent="0.3">
      <c r="A197" s="71" t="s">
        <v>286</v>
      </c>
      <c r="B197" s="72" t="s">
        <v>287</v>
      </c>
      <c r="C197" s="73">
        <v>48530893</v>
      </c>
      <c r="D197" s="73">
        <v>33736734</v>
      </c>
      <c r="E197" s="73">
        <v>12323623.550000001</v>
      </c>
      <c r="F197" s="73">
        <v>9190456.6699999999</v>
      </c>
      <c r="G197" s="73">
        <v>19974216.690000001</v>
      </c>
      <c r="H197" s="57">
        <f t="shared" si="3"/>
        <v>0.3652879840117304</v>
      </c>
    </row>
    <row r="198" spans="1:9" x14ac:dyDescent="0.3">
      <c r="A198" s="71" t="s">
        <v>288</v>
      </c>
      <c r="B198" s="72" t="s">
        <v>289</v>
      </c>
      <c r="C198" s="73">
        <v>11655190</v>
      </c>
      <c r="D198" s="73">
        <v>11078190</v>
      </c>
      <c r="E198" s="73">
        <v>2572716.63</v>
      </c>
      <c r="F198" s="73">
        <v>2432240</v>
      </c>
      <c r="G198" s="73">
        <v>8505473.3699999992</v>
      </c>
      <c r="H198" s="57">
        <f t="shared" ref="H198:H228" si="4">+E198/D198</f>
        <v>0.23223257860715513</v>
      </c>
    </row>
    <row r="199" spans="1:9" x14ac:dyDescent="0.3">
      <c r="A199" s="71" t="s">
        <v>290</v>
      </c>
      <c r="B199" s="72" t="s">
        <v>291</v>
      </c>
      <c r="C199" s="73">
        <v>4047558</v>
      </c>
      <c r="D199" s="73">
        <v>4786843</v>
      </c>
      <c r="E199" s="73">
        <v>1098483.83</v>
      </c>
      <c r="F199" s="73">
        <v>853471.57</v>
      </c>
      <c r="G199" s="73">
        <v>3688359.17</v>
      </c>
      <c r="H199" s="57">
        <f t="shared" si="4"/>
        <v>0.22947981164203632</v>
      </c>
    </row>
    <row r="200" spans="1:9" x14ac:dyDescent="0.3">
      <c r="A200" s="71" t="s">
        <v>292</v>
      </c>
      <c r="B200" s="72" t="s">
        <v>293</v>
      </c>
      <c r="C200" s="73">
        <v>1070715</v>
      </c>
      <c r="D200" s="73">
        <v>800000</v>
      </c>
      <c r="E200" s="73">
        <v>743638.08</v>
      </c>
      <c r="F200" s="73">
        <v>743638.07</v>
      </c>
      <c r="G200" s="73">
        <v>56361.919999999998</v>
      </c>
      <c r="H200" s="57">
        <f t="shared" si="4"/>
        <v>0.92954759999999992</v>
      </c>
    </row>
    <row r="201" spans="1:9" x14ac:dyDescent="0.3">
      <c r="A201" s="71" t="s">
        <v>294</v>
      </c>
      <c r="B201" s="72" t="s">
        <v>295</v>
      </c>
      <c r="C201" s="73">
        <v>2976843</v>
      </c>
      <c r="D201" s="73">
        <v>3986843</v>
      </c>
      <c r="E201" s="73">
        <v>354845.75</v>
      </c>
      <c r="F201" s="73">
        <v>109833.5</v>
      </c>
      <c r="G201" s="73">
        <v>3631997.25</v>
      </c>
      <c r="H201" s="57">
        <f t="shared" si="4"/>
        <v>8.900419454691344E-2</v>
      </c>
    </row>
    <row r="202" spans="1:9" x14ac:dyDescent="0.3">
      <c r="A202" s="71" t="s">
        <v>296</v>
      </c>
      <c r="B202" s="72" t="s">
        <v>297</v>
      </c>
      <c r="C202" s="73">
        <v>100347875</v>
      </c>
      <c r="D202" s="73">
        <v>105647749</v>
      </c>
      <c r="E202" s="73">
        <v>41722573.210000001</v>
      </c>
      <c r="F202" s="73">
        <v>31482830.120000001</v>
      </c>
      <c r="G202" s="73">
        <v>63925175.789999999</v>
      </c>
      <c r="H202" s="57">
        <f t="shared" si="4"/>
        <v>0.39492155398407969</v>
      </c>
    </row>
    <row r="203" spans="1:9" x14ac:dyDescent="0.3">
      <c r="A203" s="71" t="s">
        <v>298</v>
      </c>
      <c r="B203" s="72" t="s">
        <v>299</v>
      </c>
      <c r="C203" s="73">
        <v>29000786</v>
      </c>
      <c r="D203" s="73">
        <v>33490786</v>
      </c>
      <c r="E203" s="73">
        <v>5028791.1399999997</v>
      </c>
      <c r="F203" s="73">
        <v>2611154.46</v>
      </c>
      <c r="G203" s="73">
        <v>28461994.859999999</v>
      </c>
      <c r="H203" s="57">
        <f t="shared" si="4"/>
        <v>0.15015446756012235</v>
      </c>
    </row>
    <row r="204" spans="1:9" x14ac:dyDescent="0.3">
      <c r="A204" s="71" t="s">
        <v>300</v>
      </c>
      <c r="B204" s="72" t="s">
        <v>301</v>
      </c>
      <c r="C204" s="73">
        <v>2950000</v>
      </c>
      <c r="D204" s="73">
        <v>2800000</v>
      </c>
      <c r="E204" s="73">
        <v>1365695.61</v>
      </c>
      <c r="F204" s="73">
        <v>3503</v>
      </c>
      <c r="G204" s="73">
        <v>1434304.39</v>
      </c>
      <c r="H204" s="57">
        <f t="shared" si="4"/>
        <v>0.48774843214285718</v>
      </c>
    </row>
    <row r="205" spans="1:9" x14ac:dyDescent="0.3">
      <c r="A205" s="71" t="s">
        <v>302</v>
      </c>
      <c r="B205" s="72" t="s">
        <v>303</v>
      </c>
      <c r="C205" s="73">
        <v>6820000</v>
      </c>
      <c r="D205" s="73">
        <v>8670000</v>
      </c>
      <c r="E205" s="73">
        <v>5982895.2199999997</v>
      </c>
      <c r="F205" s="73">
        <v>5938821</v>
      </c>
      <c r="G205" s="73">
        <v>2687104.78</v>
      </c>
      <c r="H205" s="57">
        <f t="shared" si="4"/>
        <v>0.69006865282583618</v>
      </c>
    </row>
    <row r="206" spans="1:9" x14ac:dyDescent="0.3">
      <c r="A206" s="71" t="s">
        <v>304</v>
      </c>
      <c r="B206" s="72" t="s">
        <v>305</v>
      </c>
      <c r="C206" s="73">
        <v>38037089</v>
      </c>
      <c r="D206" s="73">
        <v>39076963</v>
      </c>
      <c r="E206" s="73">
        <v>22696658.620000001</v>
      </c>
      <c r="F206" s="73">
        <v>20276871.710000001</v>
      </c>
      <c r="G206" s="73">
        <v>16380304.380000001</v>
      </c>
      <c r="H206" s="57">
        <f t="shared" si="4"/>
        <v>0.58081941065890919</v>
      </c>
    </row>
    <row r="207" spans="1:9" x14ac:dyDescent="0.3">
      <c r="A207" s="71" t="s">
        <v>306</v>
      </c>
      <c r="B207" s="72" t="s">
        <v>307</v>
      </c>
      <c r="C207" s="73">
        <v>1370000</v>
      </c>
      <c r="D207" s="73">
        <v>1370000</v>
      </c>
      <c r="E207" s="73">
        <v>651906.51</v>
      </c>
      <c r="F207" s="73">
        <v>15000</v>
      </c>
      <c r="G207" s="73">
        <v>718093.49</v>
      </c>
      <c r="H207" s="57">
        <f t="shared" si="4"/>
        <v>0.47584416788321171</v>
      </c>
    </row>
    <row r="208" spans="1:9" x14ac:dyDescent="0.3">
      <c r="A208" s="71" t="s">
        <v>308</v>
      </c>
      <c r="B208" s="72" t="s">
        <v>309</v>
      </c>
      <c r="C208" s="73">
        <v>10570000</v>
      </c>
      <c r="D208" s="73">
        <v>10320000</v>
      </c>
      <c r="E208" s="73">
        <v>2689114.96</v>
      </c>
      <c r="F208" s="73">
        <v>1551265.89</v>
      </c>
      <c r="G208" s="73">
        <v>7630885.04</v>
      </c>
      <c r="H208" s="57">
        <f t="shared" si="4"/>
        <v>0.26057315503875966</v>
      </c>
    </row>
    <row r="209" spans="1:9" x14ac:dyDescent="0.3">
      <c r="A209" s="71" t="s">
        <v>310</v>
      </c>
      <c r="B209" s="72" t="s">
        <v>311</v>
      </c>
      <c r="C209" s="73">
        <v>11600000</v>
      </c>
      <c r="D209" s="73">
        <v>9920000</v>
      </c>
      <c r="E209" s="73">
        <v>3307511.15</v>
      </c>
      <c r="F209" s="73">
        <v>1086214.06</v>
      </c>
      <c r="G209" s="73">
        <v>6612488.8499999996</v>
      </c>
      <c r="H209" s="57">
        <f t="shared" si="4"/>
        <v>0.33341846270161291</v>
      </c>
    </row>
    <row r="210" spans="1:9" x14ac:dyDescent="0.3">
      <c r="A210" s="71" t="s">
        <v>312</v>
      </c>
      <c r="B210" s="72" t="s">
        <v>313</v>
      </c>
      <c r="C210" s="73">
        <v>72789536</v>
      </c>
      <c r="D210" s="73">
        <v>68718153.120000005</v>
      </c>
      <c r="E210" s="73">
        <v>27704049.59</v>
      </c>
      <c r="F210" s="73">
        <v>21031287.18</v>
      </c>
      <c r="G210" s="73">
        <v>40233672.079999998</v>
      </c>
      <c r="H210" s="57">
        <f t="shared" si="4"/>
        <v>0.40315474633931775</v>
      </c>
    </row>
    <row r="211" spans="1:9" x14ac:dyDescent="0.3">
      <c r="A211" s="71" t="s">
        <v>314</v>
      </c>
      <c r="B211" s="72" t="s">
        <v>315</v>
      </c>
      <c r="C211" s="73">
        <v>16102000</v>
      </c>
      <c r="D211" s="73">
        <v>18030617.120000001</v>
      </c>
      <c r="E211" s="73">
        <v>5251071.93</v>
      </c>
      <c r="F211" s="73">
        <v>2094331.55</v>
      </c>
      <c r="G211" s="73">
        <v>12779545.189999999</v>
      </c>
      <c r="H211" s="57">
        <f t="shared" si="4"/>
        <v>0.2912308488973116</v>
      </c>
    </row>
    <row r="212" spans="1:9" x14ac:dyDescent="0.3">
      <c r="A212" s="71" t="s">
        <v>316</v>
      </c>
      <c r="B212" s="72" t="s">
        <v>317</v>
      </c>
      <c r="C212" s="73">
        <v>56687536</v>
      </c>
      <c r="D212" s="73">
        <v>50687536</v>
      </c>
      <c r="E212" s="73">
        <v>22452977.66</v>
      </c>
      <c r="F212" s="73">
        <v>18936955.629999999</v>
      </c>
      <c r="G212" s="73">
        <v>27454126.890000001</v>
      </c>
      <c r="H212" s="57">
        <f t="shared" si="4"/>
        <v>0.44296841850825025</v>
      </c>
    </row>
    <row r="213" spans="1:9" x14ac:dyDescent="0.3">
      <c r="A213" s="71" t="s">
        <v>318</v>
      </c>
      <c r="B213" s="72" t="s">
        <v>319</v>
      </c>
      <c r="C213" s="73">
        <v>156473401</v>
      </c>
      <c r="D213" s="73">
        <v>158625474</v>
      </c>
      <c r="E213" s="73">
        <v>57681936.770000003</v>
      </c>
      <c r="F213" s="73">
        <v>42790510.530000001</v>
      </c>
      <c r="G213" s="73">
        <v>86336788.790000007</v>
      </c>
      <c r="H213" s="57">
        <f t="shared" si="4"/>
        <v>0.36363602462741895</v>
      </c>
    </row>
    <row r="214" spans="1:9" x14ac:dyDescent="0.3">
      <c r="A214" s="71" t="s">
        <v>320</v>
      </c>
      <c r="B214" s="72" t="s">
        <v>321</v>
      </c>
      <c r="C214" s="73">
        <v>21655201</v>
      </c>
      <c r="D214" s="73">
        <v>21844345</v>
      </c>
      <c r="E214" s="73">
        <v>7929426.8200000003</v>
      </c>
      <c r="F214" s="73">
        <v>5722392.5899999999</v>
      </c>
      <c r="G214" s="73">
        <v>12804283.5</v>
      </c>
      <c r="H214" s="57">
        <f t="shared" si="4"/>
        <v>0.36299677651126644</v>
      </c>
    </row>
    <row r="215" spans="1:9" x14ac:dyDescent="0.3">
      <c r="A215" s="71" t="s">
        <v>322</v>
      </c>
      <c r="B215" s="72" t="s">
        <v>323</v>
      </c>
      <c r="C215" s="73">
        <v>2616500</v>
      </c>
      <c r="D215" s="73">
        <v>1350000</v>
      </c>
      <c r="E215" s="73">
        <v>145516</v>
      </c>
      <c r="F215" s="73">
        <v>145516</v>
      </c>
      <c r="G215" s="73">
        <v>1204484</v>
      </c>
      <c r="H215" s="57">
        <f t="shared" si="4"/>
        <v>0.10778962962962962</v>
      </c>
    </row>
    <row r="216" spans="1:9" x14ac:dyDescent="0.3">
      <c r="A216" s="71" t="s">
        <v>324</v>
      </c>
      <c r="B216" s="72" t="s">
        <v>325</v>
      </c>
      <c r="C216" s="73">
        <v>20932866</v>
      </c>
      <c r="D216" s="73">
        <v>31244463</v>
      </c>
      <c r="E216" s="73">
        <v>9412945.9100000001</v>
      </c>
      <c r="F216" s="73">
        <v>7729665.3700000001</v>
      </c>
      <c r="G216" s="73">
        <v>9908446.4800000004</v>
      </c>
      <c r="H216" s="57">
        <f t="shared" si="4"/>
        <v>0.3012676489271075</v>
      </c>
    </row>
    <row r="217" spans="1:9" x14ac:dyDescent="0.3">
      <c r="A217" s="71" t="s">
        <v>326</v>
      </c>
      <c r="B217" s="72" t="s">
        <v>327</v>
      </c>
      <c r="C217" s="73">
        <v>27590220</v>
      </c>
      <c r="D217" s="73">
        <v>18757577</v>
      </c>
      <c r="E217" s="73">
        <v>2241426</v>
      </c>
      <c r="F217" s="73">
        <v>2241426</v>
      </c>
      <c r="G217" s="73">
        <v>16516151</v>
      </c>
      <c r="H217" s="57">
        <f t="shared" si="4"/>
        <v>0.11949443150359985</v>
      </c>
    </row>
    <row r="218" spans="1:9" x14ac:dyDescent="0.3">
      <c r="A218" s="71" t="s">
        <v>328</v>
      </c>
      <c r="B218" s="72" t="s">
        <v>329</v>
      </c>
      <c r="C218" s="73">
        <v>51675200</v>
      </c>
      <c r="D218" s="73">
        <v>58821675</v>
      </c>
      <c r="E218" s="73">
        <v>31773686.690000001</v>
      </c>
      <c r="F218" s="73">
        <v>25142775.23</v>
      </c>
      <c r="G218" s="73">
        <v>25474945.16</v>
      </c>
      <c r="H218" s="57">
        <f t="shared" si="4"/>
        <v>0.54016970257987384</v>
      </c>
    </row>
    <row r="219" spans="1:9" x14ac:dyDescent="0.3">
      <c r="A219" s="71" t="s">
        <v>330</v>
      </c>
      <c r="B219" s="72" t="s">
        <v>331</v>
      </c>
      <c r="C219" s="73">
        <v>11800000</v>
      </c>
      <c r="D219" s="73">
        <v>9950000</v>
      </c>
      <c r="E219" s="73">
        <v>923837.76</v>
      </c>
      <c r="F219" s="73">
        <v>326031.59999999998</v>
      </c>
      <c r="G219" s="73">
        <v>9026162.2400000002</v>
      </c>
      <c r="H219" s="57">
        <f t="shared" si="4"/>
        <v>9.284801608040201E-2</v>
      </c>
    </row>
    <row r="220" spans="1:9" x14ac:dyDescent="0.3">
      <c r="A220" s="71" t="s">
        <v>332</v>
      </c>
      <c r="B220" s="72" t="s">
        <v>333</v>
      </c>
      <c r="C220" s="73">
        <v>400000</v>
      </c>
      <c r="D220" s="73">
        <v>400000</v>
      </c>
      <c r="E220" s="74">
        <v>0</v>
      </c>
      <c r="F220" s="74">
        <v>0</v>
      </c>
      <c r="G220" s="73">
        <v>400000</v>
      </c>
      <c r="H220" s="57">
        <f t="shared" si="4"/>
        <v>0</v>
      </c>
    </row>
    <row r="221" spans="1:9" x14ac:dyDescent="0.3">
      <c r="A221" s="71" t="s">
        <v>334</v>
      </c>
      <c r="B221" s="72" t="s">
        <v>335</v>
      </c>
      <c r="C221" s="73">
        <v>19803414</v>
      </c>
      <c r="D221" s="73">
        <v>16257414</v>
      </c>
      <c r="E221" s="73">
        <v>5255097.59</v>
      </c>
      <c r="F221" s="73">
        <v>1482703.74</v>
      </c>
      <c r="G221" s="73">
        <v>11002316.41</v>
      </c>
      <c r="H221" s="57">
        <f t="shared" si="4"/>
        <v>0.32324314248256208</v>
      </c>
    </row>
    <row r="222" spans="1:9" x14ac:dyDescent="0.3">
      <c r="A222" s="71" t="s">
        <v>336</v>
      </c>
      <c r="B222" s="72" t="s">
        <v>337</v>
      </c>
      <c r="C222" s="73">
        <v>3137861590</v>
      </c>
      <c r="D222" s="73">
        <v>3335098998</v>
      </c>
      <c r="E222" s="73">
        <v>1260271357.98</v>
      </c>
      <c r="F222" s="73">
        <v>1224289288.78</v>
      </c>
      <c r="G222" s="73">
        <v>1736130109.6800001</v>
      </c>
      <c r="H222" s="58">
        <f t="shared" si="4"/>
        <v>0.37788124392582123</v>
      </c>
    </row>
    <row r="223" spans="1:9" x14ac:dyDescent="0.3">
      <c r="A223" s="71" t="s">
        <v>338</v>
      </c>
      <c r="B223" s="72" t="s">
        <v>339</v>
      </c>
      <c r="C223" s="73">
        <v>430403121</v>
      </c>
      <c r="D223" s="73">
        <v>473902547.32999998</v>
      </c>
      <c r="E223" s="73">
        <v>183327730.06999999</v>
      </c>
      <c r="F223" s="73">
        <v>158154538.88999999</v>
      </c>
      <c r="G223" s="73">
        <v>253435232.78999999</v>
      </c>
      <c r="H223" s="57">
        <f t="shared" si="4"/>
        <v>0.38684689732705851</v>
      </c>
      <c r="I223" s="49"/>
    </row>
    <row r="224" spans="1:9" x14ac:dyDescent="0.3">
      <c r="A224" s="71" t="s">
        <v>340</v>
      </c>
      <c r="B224" s="72" t="s">
        <v>341</v>
      </c>
      <c r="C224" s="73">
        <v>2500000</v>
      </c>
      <c r="D224" s="73">
        <v>12160311.539999999</v>
      </c>
      <c r="E224" s="73">
        <v>1660311.52</v>
      </c>
      <c r="F224" s="73">
        <v>1660311.52</v>
      </c>
      <c r="G224" s="73">
        <v>6500000.0199999996</v>
      </c>
      <c r="H224" s="57">
        <f t="shared" si="4"/>
        <v>0.13653527827297754</v>
      </c>
    </row>
    <row r="225" spans="1:9" x14ac:dyDescent="0.3">
      <c r="A225" s="71" t="s">
        <v>342</v>
      </c>
      <c r="B225" s="72" t="s">
        <v>343</v>
      </c>
      <c r="C225" s="73">
        <v>1016960</v>
      </c>
      <c r="D225" s="73">
        <v>716960</v>
      </c>
      <c r="E225" s="73">
        <v>623760</v>
      </c>
      <c r="F225" s="73">
        <v>623760</v>
      </c>
      <c r="G225" s="73">
        <v>93200</v>
      </c>
      <c r="H225" s="57">
        <f t="shared" si="4"/>
        <v>0.87000669493416649</v>
      </c>
    </row>
    <row r="226" spans="1:9" x14ac:dyDescent="0.3">
      <c r="A226" s="71" t="s">
        <v>344</v>
      </c>
      <c r="B226" s="72" t="s">
        <v>345</v>
      </c>
      <c r="C226" s="73">
        <v>94643109</v>
      </c>
      <c r="D226" s="73">
        <v>105681651</v>
      </c>
      <c r="E226" s="73">
        <v>7613758.2300000004</v>
      </c>
      <c r="F226" s="73">
        <v>7613758.2300000004</v>
      </c>
      <c r="G226" s="73">
        <v>98067892.769999996</v>
      </c>
      <c r="H226" s="57">
        <f t="shared" si="4"/>
        <v>7.2044277866173762E-2</v>
      </c>
      <c r="I226" s="49"/>
    </row>
    <row r="227" spans="1:9" x14ac:dyDescent="0.3">
      <c r="A227" s="71" t="s">
        <v>346</v>
      </c>
      <c r="B227" s="72" t="s">
        <v>347</v>
      </c>
      <c r="C227" s="73">
        <v>56374433</v>
      </c>
      <c r="D227" s="73">
        <v>81509433</v>
      </c>
      <c r="E227" s="73">
        <v>61611219.68</v>
      </c>
      <c r="F227" s="73">
        <v>58311031.240000002</v>
      </c>
      <c r="G227" s="73">
        <v>18123981.25</v>
      </c>
      <c r="H227" s="57">
        <f t="shared" si="4"/>
        <v>0.75587839851615701</v>
      </c>
    </row>
    <row r="228" spans="1:9" x14ac:dyDescent="0.3">
      <c r="A228" s="71" t="s">
        <v>348</v>
      </c>
      <c r="B228" s="72" t="s">
        <v>349</v>
      </c>
      <c r="C228" s="73">
        <v>151335616</v>
      </c>
      <c r="D228" s="73">
        <v>153835616</v>
      </c>
      <c r="E228" s="73">
        <v>70247771.010000005</v>
      </c>
      <c r="F228" s="73">
        <v>48768108.270000003</v>
      </c>
      <c r="G228" s="73">
        <v>82305352.670000002</v>
      </c>
      <c r="H228" s="57">
        <f t="shared" si="4"/>
        <v>0.45664178970102742</v>
      </c>
    </row>
    <row r="229" spans="1:9" x14ac:dyDescent="0.3">
      <c r="A229" s="71" t="s">
        <v>350</v>
      </c>
      <c r="B229" s="72" t="s">
        <v>351</v>
      </c>
      <c r="C229" s="73">
        <v>9100000</v>
      </c>
      <c r="D229" s="73">
        <v>9100000</v>
      </c>
      <c r="E229" s="73">
        <v>356720</v>
      </c>
      <c r="F229" s="73">
        <v>96720</v>
      </c>
      <c r="G229" s="73">
        <v>8743280</v>
      </c>
      <c r="H229" s="57">
        <v>0</v>
      </c>
    </row>
    <row r="230" spans="1:9" x14ac:dyDescent="0.3">
      <c r="A230" s="71" t="s">
        <v>352</v>
      </c>
      <c r="B230" s="72" t="s">
        <v>353</v>
      </c>
      <c r="C230" s="73">
        <v>64500000</v>
      </c>
      <c r="D230" s="73">
        <v>64500000</v>
      </c>
      <c r="E230" s="73">
        <v>29674711.300000001</v>
      </c>
      <c r="F230" s="73">
        <v>29674711.300000001</v>
      </c>
      <c r="G230" s="73">
        <v>4742428.62</v>
      </c>
      <c r="H230" s="57">
        <f t="shared" ref="H230:H261" si="5">+E230/D230</f>
        <v>0.4600730434108527</v>
      </c>
    </row>
    <row r="231" spans="1:9" x14ac:dyDescent="0.3">
      <c r="A231" s="71" t="s">
        <v>354</v>
      </c>
      <c r="B231" s="72" t="s">
        <v>355</v>
      </c>
      <c r="C231" s="73">
        <v>50933003</v>
      </c>
      <c r="D231" s="73">
        <v>46398575.789999999</v>
      </c>
      <c r="E231" s="73">
        <v>11539478.33</v>
      </c>
      <c r="F231" s="73">
        <v>11406138.33</v>
      </c>
      <c r="G231" s="73">
        <v>34859097.460000001</v>
      </c>
      <c r="H231" s="57">
        <f t="shared" si="5"/>
        <v>0.24870328740752068</v>
      </c>
    </row>
    <row r="232" spans="1:9" x14ac:dyDescent="0.3">
      <c r="A232" s="71" t="s">
        <v>356</v>
      </c>
      <c r="B232" s="72" t="s">
        <v>357</v>
      </c>
      <c r="C232" s="73">
        <v>2501014605</v>
      </c>
      <c r="D232" s="73">
        <v>2640898594.6700001</v>
      </c>
      <c r="E232" s="73">
        <v>1005213698.91</v>
      </c>
      <c r="F232" s="73">
        <v>1005213698.91</v>
      </c>
      <c r="G232" s="73">
        <v>1352130335.1600001</v>
      </c>
      <c r="H232" s="57">
        <f t="shared" si="5"/>
        <v>0.38063320603781414</v>
      </c>
    </row>
    <row r="233" spans="1:9" x14ac:dyDescent="0.3">
      <c r="A233" s="71" t="s">
        <v>358</v>
      </c>
      <c r="B233" s="72" t="s">
        <v>359</v>
      </c>
      <c r="C233" s="73">
        <v>1096834935</v>
      </c>
      <c r="D233" s="73">
        <v>1152103090.6700001</v>
      </c>
      <c r="E233" s="73">
        <v>187796916.08000001</v>
      </c>
      <c r="F233" s="73">
        <v>187796916.08000001</v>
      </c>
      <c r="G233" s="73">
        <v>761416974.58000004</v>
      </c>
      <c r="H233" s="57">
        <f t="shared" si="5"/>
        <v>0.16300356938612812</v>
      </c>
    </row>
    <row r="234" spans="1:9" x14ac:dyDescent="0.3">
      <c r="A234" s="71" t="s">
        <v>360</v>
      </c>
      <c r="B234" s="72" t="s">
        <v>361</v>
      </c>
      <c r="C234" s="73">
        <v>10000000</v>
      </c>
      <c r="D234" s="73">
        <v>10000000</v>
      </c>
      <c r="E234" s="74">
        <v>0</v>
      </c>
      <c r="F234" s="74">
        <v>0</v>
      </c>
      <c r="G234" s="73">
        <v>10000000</v>
      </c>
      <c r="H234" s="57">
        <f t="shared" si="5"/>
        <v>0</v>
      </c>
    </row>
    <row r="235" spans="1:9" x14ac:dyDescent="0.3">
      <c r="A235" s="71" t="s">
        <v>362</v>
      </c>
      <c r="B235" s="72" t="s">
        <v>363</v>
      </c>
      <c r="C235" s="73">
        <v>1394179670</v>
      </c>
      <c r="D235" s="73">
        <v>1478795504</v>
      </c>
      <c r="E235" s="73">
        <v>817416782.83000004</v>
      </c>
      <c r="F235" s="73">
        <v>817416782.83000004</v>
      </c>
      <c r="G235" s="73">
        <v>580713360.58000004</v>
      </c>
      <c r="H235" s="57">
        <f t="shared" si="5"/>
        <v>0.5527584988045785</v>
      </c>
    </row>
    <row r="236" spans="1:9" x14ac:dyDescent="0.3">
      <c r="A236" s="71" t="s">
        <v>364</v>
      </c>
      <c r="B236" s="72" t="s">
        <v>365</v>
      </c>
      <c r="C236" s="73">
        <v>206443864</v>
      </c>
      <c r="D236" s="73">
        <v>220297856</v>
      </c>
      <c r="E236" s="73">
        <v>71729929</v>
      </c>
      <c r="F236" s="73">
        <v>60921050.979999997</v>
      </c>
      <c r="G236" s="73">
        <v>130564541.73</v>
      </c>
      <c r="H236" s="57">
        <f t="shared" si="5"/>
        <v>0.32560429911764555</v>
      </c>
    </row>
    <row r="237" spans="1:9" x14ac:dyDescent="0.3">
      <c r="A237" s="71" t="s">
        <v>366</v>
      </c>
      <c r="B237" s="72" t="s">
        <v>367</v>
      </c>
      <c r="C237" s="73">
        <v>5000000</v>
      </c>
      <c r="D237" s="73">
        <v>10000000</v>
      </c>
      <c r="E237" s="74">
        <v>0</v>
      </c>
      <c r="F237" s="74">
        <v>0</v>
      </c>
      <c r="G237" s="73">
        <v>10000000</v>
      </c>
      <c r="H237" s="57">
        <f t="shared" si="5"/>
        <v>0</v>
      </c>
    </row>
    <row r="238" spans="1:9" x14ac:dyDescent="0.3">
      <c r="A238" s="71" t="s">
        <v>368</v>
      </c>
      <c r="B238" s="72" t="s">
        <v>369</v>
      </c>
      <c r="C238" s="73">
        <v>201443864</v>
      </c>
      <c r="D238" s="73">
        <v>208797856</v>
      </c>
      <c r="E238" s="73">
        <v>70648394.700000003</v>
      </c>
      <c r="F238" s="73">
        <v>59858658.880000003</v>
      </c>
      <c r="G238" s="73">
        <v>120146076.03</v>
      </c>
      <c r="H238" s="57">
        <f t="shared" si="5"/>
        <v>0.33835785507299465</v>
      </c>
    </row>
    <row r="239" spans="1:9" x14ac:dyDescent="0.3">
      <c r="A239" s="71" t="s">
        <v>370</v>
      </c>
      <c r="B239" s="72" t="s">
        <v>371</v>
      </c>
      <c r="C239" s="74">
        <v>0</v>
      </c>
      <c r="D239" s="73">
        <v>1500000</v>
      </c>
      <c r="E239" s="73">
        <v>1081534.3</v>
      </c>
      <c r="F239" s="73">
        <v>1062392.1000000001</v>
      </c>
      <c r="G239" s="73">
        <v>418465.7</v>
      </c>
      <c r="H239" s="58">
        <f t="shared" si="5"/>
        <v>0.72102286666666671</v>
      </c>
    </row>
    <row r="240" spans="1:9" x14ac:dyDescent="0.3">
      <c r="A240" s="71" t="s">
        <v>372</v>
      </c>
      <c r="B240" s="72" t="s">
        <v>373</v>
      </c>
      <c r="C240" s="73">
        <v>7201839531</v>
      </c>
      <c r="D240" s="73">
        <v>7164048616.8000002</v>
      </c>
      <c r="E240" s="73">
        <v>4492542577.1300001</v>
      </c>
      <c r="F240" s="73">
        <v>4484712287.1800003</v>
      </c>
      <c r="G240" s="73">
        <v>2615083798.1300001</v>
      </c>
      <c r="H240" s="58">
        <f t="shared" si="5"/>
        <v>0.62709548991540842</v>
      </c>
    </row>
    <row r="241" spans="1:9" x14ac:dyDescent="0.3">
      <c r="A241" s="71" t="s">
        <v>374</v>
      </c>
      <c r="B241" s="72" t="s">
        <v>375</v>
      </c>
      <c r="C241" s="73">
        <v>2045854434</v>
      </c>
      <c r="D241" s="73">
        <v>2046043789</v>
      </c>
      <c r="E241" s="73">
        <v>1324161003</v>
      </c>
      <c r="F241" s="73">
        <v>1318322644.8299999</v>
      </c>
      <c r="G241" s="73">
        <v>709252534.52999997</v>
      </c>
      <c r="H241" s="57">
        <f t="shared" si="5"/>
        <v>0.64718116499705081</v>
      </c>
    </row>
    <row r="242" spans="1:9" x14ac:dyDescent="0.3">
      <c r="A242" s="71" t="s">
        <v>376</v>
      </c>
      <c r="B242" s="72" t="s">
        <v>377</v>
      </c>
      <c r="C242" s="73">
        <v>42303602</v>
      </c>
      <c r="D242" s="73">
        <v>42303602</v>
      </c>
      <c r="E242" s="73">
        <v>30147463.98</v>
      </c>
      <c r="F242" s="73">
        <v>30147463.98</v>
      </c>
      <c r="G242" s="73">
        <v>8460720.4000000004</v>
      </c>
      <c r="H242" s="57">
        <f t="shared" si="5"/>
        <v>0.71264531989498203</v>
      </c>
      <c r="I242" s="49"/>
    </row>
    <row r="243" spans="1:9" x14ac:dyDescent="0.3">
      <c r="A243" s="71" t="s">
        <v>378</v>
      </c>
      <c r="B243" s="72" t="s">
        <v>377</v>
      </c>
      <c r="C243" s="73">
        <v>7916920</v>
      </c>
      <c r="D243" s="73">
        <v>7916920</v>
      </c>
      <c r="E243" s="73">
        <v>5572879.4000000004</v>
      </c>
      <c r="F243" s="73">
        <v>5572879.4000000004</v>
      </c>
      <c r="G243" s="73">
        <v>1583384</v>
      </c>
      <c r="H243" s="57">
        <f t="shared" si="5"/>
        <v>0.70392013560829214</v>
      </c>
    </row>
    <row r="244" spans="1:9" x14ac:dyDescent="0.3">
      <c r="A244" s="71" t="s">
        <v>379</v>
      </c>
      <c r="B244" s="72" t="s">
        <v>377</v>
      </c>
      <c r="C244" s="73">
        <v>28477317</v>
      </c>
      <c r="D244" s="73">
        <v>28477317</v>
      </c>
      <c r="E244" s="73">
        <v>17946989.600000001</v>
      </c>
      <c r="F244" s="73">
        <v>17946989.600000001</v>
      </c>
      <c r="G244" s="73">
        <v>10530327.4</v>
      </c>
      <c r="H244" s="57">
        <f t="shared" si="5"/>
        <v>0.63022052253026506</v>
      </c>
    </row>
    <row r="245" spans="1:9" x14ac:dyDescent="0.3">
      <c r="A245" s="71" t="s">
        <v>380</v>
      </c>
      <c r="B245" s="72" t="s">
        <v>377</v>
      </c>
      <c r="C245" s="73">
        <v>11547311</v>
      </c>
      <c r="D245" s="73">
        <v>11547311</v>
      </c>
      <c r="E245" s="73">
        <v>7071940.6399999997</v>
      </c>
      <c r="F245" s="73">
        <v>7071940.6399999997</v>
      </c>
      <c r="G245" s="73">
        <v>4475370.3600000003</v>
      </c>
      <c r="H245" s="57">
        <f t="shared" si="5"/>
        <v>0.6124318155109878</v>
      </c>
    </row>
    <row r="246" spans="1:9" x14ac:dyDescent="0.3">
      <c r="A246" s="71" t="s">
        <v>381</v>
      </c>
      <c r="B246" s="72" t="s">
        <v>377</v>
      </c>
      <c r="C246" s="73">
        <v>2543037</v>
      </c>
      <c r="D246" s="73">
        <v>2543037</v>
      </c>
      <c r="E246" s="73">
        <v>1622427.03</v>
      </c>
      <c r="F246" s="73">
        <v>1622427.03</v>
      </c>
      <c r="G246" s="73">
        <v>920609.97</v>
      </c>
      <c r="H246" s="57">
        <f t="shared" si="5"/>
        <v>0.63798797658075757</v>
      </c>
    </row>
    <row r="247" spans="1:9" x14ac:dyDescent="0.3">
      <c r="A247" s="71" t="s">
        <v>382</v>
      </c>
      <c r="B247" s="72" t="s">
        <v>377</v>
      </c>
      <c r="C247" s="73">
        <v>2581267</v>
      </c>
      <c r="D247" s="73">
        <v>2581267</v>
      </c>
      <c r="E247" s="73">
        <v>1635231.01</v>
      </c>
      <c r="F247" s="73">
        <v>1635231.01</v>
      </c>
      <c r="G247" s="73">
        <v>946035.99</v>
      </c>
      <c r="H247" s="57">
        <f t="shared" si="5"/>
        <v>0.63349936678383134</v>
      </c>
    </row>
    <row r="248" spans="1:9" x14ac:dyDescent="0.3">
      <c r="A248" s="71" t="s">
        <v>383</v>
      </c>
      <c r="B248" s="72" t="s">
        <v>377</v>
      </c>
      <c r="C248" s="73">
        <v>3662640</v>
      </c>
      <c r="D248" s="73">
        <v>4187868</v>
      </c>
      <c r="E248" s="73">
        <v>2541739.4300000002</v>
      </c>
      <c r="F248" s="73">
        <v>2541739.4300000002</v>
      </c>
      <c r="G248" s="73">
        <v>1646128.57</v>
      </c>
      <c r="H248" s="57">
        <f t="shared" si="5"/>
        <v>0.6069292131461641</v>
      </c>
    </row>
    <row r="249" spans="1:9" x14ac:dyDescent="0.3">
      <c r="A249" s="71" t="s">
        <v>384</v>
      </c>
      <c r="B249" s="72" t="s">
        <v>377</v>
      </c>
      <c r="C249" s="73">
        <v>1540637</v>
      </c>
      <c r="D249" s="73">
        <v>1540637</v>
      </c>
      <c r="E249" s="73">
        <v>1164546.75</v>
      </c>
      <c r="F249" s="73">
        <v>1164546.75</v>
      </c>
      <c r="G249" s="73">
        <v>376090.25</v>
      </c>
      <c r="H249" s="57">
        <f t="shared" si="5"/>
        <v>0.7558865261576867</v>
      </c>
    </row>
    <row r="250" spans="1:9" x14ac:dyDescent="0.3">
      <c r="A250" s="71" t="s">
        <v>385</v>
      </c>
      <c r="B250" s="72" t="s">
        <v>377</v>
      </c>
      <c r="C250" s="73">
        <v>804196</v>
      </c>
      <c r="D250" s="73">
        <v>804196</v>
      </c>
      <c r="E250" s="73">
        <v>426806.59</v>
      </c>
      <c r="F250" s="73">
        <v>426806.59</v>
      </c>
      <c r="G250" s="73">
        <v>377389.41</v>
      </c>
      <c r="H250" s="57">
        <f t="shared" si="5"/>
        <v>0.53072458704097014</v>
      </c>
    </row>
    <row r="251" spans="1:9" x14ac:dyDescent="0.3">
      <c r="A251" s="71" t="s">
        <v>386</v>
      </c>
      <c r="B251" s="72" t="s">
        <v>377</v>
      </c>
      <c r="C251" s="73">
        <v>11708997</v>
      </c>
      <c r="D251" s="73">
        <v>11708997</v>
      </c>
      <c r="E251" s="73">
        <v>7861386.6600000001</v>
      </c>
      <c r="F251" s="73">
        <v>7861386.6600000001</v>
      </c>
      <c r="G251" s="73">
        <v>2341799.4</v>
      </c>
      <c r="H251" s="57">
        <f t="shared" si="5"/>
        <v>0.67139710258701069</v>
      </c>
    </row>
    <row r="252" spans="1:9" x14ac:dyDescent="0.3">
      <c r="A252" s="71" t="s">
        <v>387</v>
      </c>
      <c r="B252" s="72" t="s">
        <v>377</v>
      </c>
      <c r="C252" s="73">
        <v>32868008</v>
      </c>
      <c r="D252" s="73">
        <v>32868008</v>
      </c>
      <c r="E252" s="73">
        <v>23992518.75</v>
      </c>
      <c r="F252" s="73">
        <v>23992518.75</v>
      </c>
      <c r="G252" s="73">
        <v>6573601.5999999996</v>
      </c>
      <c r="H252" s="57">
        <f t="shared" si="5"/>
        <v>0.72996570860028998</v>
      </c>
    </row>
    <row r="253" spans="1:9" x14ac:dyDescent="0.3">
      <c r="A253" s="71" t="s">
        <v>388</v>
      </c>
      <c r="B253" s="72" t="s">
        <v>377</v>
      </c>
      <c r="C253" s="73">
        <v>36703076</v>
      </c>
      <c r="D253" s="73">
        <v>36703076</v>
      </c>
      <c r="E253" s="73">
        <v>27363447.760000002</v>
      </c>
      <c r="F253" s="73">
        <v>27363447.760000002</v>
      </c>
      <c r="G253" s="73">
        <v>7340615.2000000002</v>
      </c>
      <c r="H253" s="57">
        <f t="shared" si="5"/>
        <v>0.74553554475924588</v>
      </c>
    </row>
    <row r="254" spans="1:9" x14ac:dyDescent="0.3">
      <c r="A254" s="71" t="s">
        <v>389</v>
      </c>
      <c r="B254" s="72" t="s">
        <v>377</v>
      </c>
      <c r="C254" s="73">
        <v>30035422</v>
      </c>
      <c r="D254" s="73">
        <v>30035422</v>
      </c>
      <c r="E254" s="73">
        <v>21097351.579999998</v>
      </c>
      <c r="F254" s="73">
        <v>21097351.579999998</v>
      </c>
      <c r="G254" s="73">
        <v>8938070.4199999999</v>
      </c>
      <c r="H254" s="57">
        <f t="shared" si="5"/>
        <v>0.70241568705110913</v>
      </c>
    </row>
    <row r="255" spans="1:9" x14ac:dyDescent="0.3">
      <c r="A255" s="71" t="s">
        <v>390</v>
      </c>
      <c r="B255" s="72" t="s">
        <v>377</v>
      </c>
      <c r="C255" s="73">
        <v>30675482</v>
      </c>
      <c r="D255" s="73">
        <v>30612682</v>
      </c>
      <c r="E255" s="73">
        <v>22098724.73</v>
      </c>
      <c r="F255" s="73">
        <v>19841644.190000001</v>
      </c>
      <c r="G255" s="73">
        <v>8513957.2699999996</v>
      </c>
      <c r="H255" s="57">
        <f t="shared" si="5"/>
        <v>0.72188136700992089</v>
      </c>
    </row>
    <row r="256" spans="1:9" x14ac:dyDescent="0.3">
      <c r="A256" s="71" t="s">
        <v>391</v>
      </c>
      <c r="B256" s="72" t="s">
        <v>377</v>
      </c>
      <c r="C256" s="73">
        <v>17794844</v>
      </c>
      <c r="D256" s="73">
        <v>17794844</v>
      </c>
      <c r="E256" s="73">
        <v>12875729.119999999</v>
      </c>
      <c r="F256" s="73">
        <v>12075924.060000001</v>
      </c>
      <c r="G256" s="73">
        <v>4919114.88</v>
      </c>
      <c r="H256" s="57">
        <f t="shared" si="5"/>
        <v>0.72356515853693348</v>
      </c>
    </row>
    <row r="257" spans="1:8" x14ac:dyDescent="0.3">
      <c r="A257" s="71" t="s">
        <v>392</v>
      </c>
      <c r="B257" s="72" t="s">
        <v>377</v>
      </c>
      <c r="C257" s="73">
        <v>24177507</v>
      </c>
      <c r="D257" s="73">
        <v>24287407</v>
      </c>
      <c r="E257" s="73">
        <v>16034579.42</v>
      </c>
      <c r="F257" s="73">
        <v>14141158.210000001</v>
      </c>
      <c r="G257" s="73">
        <v>8252827.5800000001</v>
      </c>
      <c r="H257" s="57">
        <f t="shared" si="5"/>
        <v>0.66020137184673522</v>
      </c>
    </row>
    <row r="258" spans="1:8" x14ac:dyDescent="0.3">
      <c r="A258" s="71" t="s">
        <v>393</v>
      </c>
      <c r="B258" s="72" t="s">
        <v>377</v>
      </c>
      <c r="C258" s="73">
        <v>2829389</v>
      </c>
      <c r="D258" s="73">
        <v>3015625</v>
      </c>
      <c r="E258" s="73">
        <v>1982594.81</v>
      </c>
      <c r="F258" s="73">
        <v>1982594.81</v>
      </c>
      <c r="G258" s="73">
        <v>1033030.19</v>
      </c>
      <c r="H258" s="57">
        <f t="shared" si="5"/>
        <v>0.65744076601036272</v>
      </c>
    </row>
    <row r="259" spans="1:8" x14ac:dyDescent="0.3">
      <c r="A259" s="71" t="s">
        <v>394</v>
      </c>
      <c r="B259" s="72" t="s">
        <v>377</v>
      </c>
      <c r="C259" s="73">
        <v>3671423</v>
      </c>
      <c r="D259" s="73">
        <v>3071423</v>
      </c>
      <c r="E259" s="73">
        <v>2241696.5</v>
      </c>
      <c r="F259" s="73">
        <v>2241696.5</v>
      </c>
      <c r="G259" s="73">
        <v>134284.6</v>
      </c>
      <c r="H259" s="57">
        <f t="shared" si="5"/>
        <v>0.72985599834343884</v>
      </c>
    </row>
    <row r="260" spans="1:8" x14ac:dyDescent="0.3">
      <c r="A260" s="71" t="s">
        <v>395</v>
      </c>
      <c r="B260" s="72" t="s">
        <v>377</v>
      </c>
      <c r="C260" s="73">
        <v>26152403</v>
      </c>
      <c r="D260" s="73">
        <v>26152403</v>
      </c>
      <c r="E260" s="73">
        <v>18241784.989999998</v>
      </c>
      <c r="F260" s="73">
        <v>18241784.989999998</v>
      </c>
      <c r="G260" s="73">
        <v>7910618.0099999998</v>
      </c>
      <c r="H260" s="57">
        <f t="shared" si="5"/>
        <v>0.69751850298421902</v>
      </c>
    </row>
    <row r="261" spans="1:8" x14ac:dyDescent="0.3">
      <c r="A261" s="71" t="s">
        <v>396</v>
      </c>
      <c r="B261" s="72" t="s">
        <v>377</v>
      </c>
      <c r="C261" s="73">
        <v>10285020</v>
      </c>
      <c r="D261" s="73">
        <v>10285020</v>
      </c>
      <c r="E261" s="73">
        <v>5776299.4100000001</v>
      </c>
      <c r="F261" s="73">
        <v>5776299.4100000001</v>
      </c>
      <c r="G261" s="73">
        <v>4508720.59</v>
      </c>
      <c r="H261" s="57">
        <f t="shared" si="5"/>
        <v>0.56162257438488206</v>
      </c>
    </row>
    <row r="262" spans="1:8" x14ac:dyDescent="0.3">
      <c r="A262" s="71" t="s">
        <v>397</v>
      </c>
      <c r="B262" s="72" t="s">
        <v>398</v>
      </c>
      <c r="C262" s="73">
        <v>6736242</v>
      </c>
      <c r="D262" s="73">
        <v>6736242</v>
      </c>
      <c r="E262" s="73">
        <v>4800551.6399999997</v>
      </c>
      <c r="F262" s="73">
        <v>4800551.6399999997</v>
      </c>
      <c r="G262" s="73">
        <v>1347248.4</v>
      </c>
      <c r="H262" s="57">
        <f t="shared" ref="H262:H293" si="6">+E262/D262</f>
        <v>0.71264536517541976</v>
      </c>
    </row>
    <row r="263" spans="1:8" x14ac:dyDescent="0.3">
      <c r="A263" s="71" t="s">
        <v>399</v>
      </c>
      <c r="B263" s="72" t="s">
        <v>398</v>
      </c>
      <c r="C263" s="73">
        <v>1260656</v>
      </c>
      <c r="D263" s="73">
        <v>1260656</v>
      </c>
      <c r="E263" s="73">
        <v>887401.21</v>
      </c>
      <c r="F263" s="73">
        <v>887401.21</v>
      </c>
      <c r="G263" s="73">
        <v>252131.20000000001</v>
      </c>
      <c r="H263" s="57">
        <f t="shared" si="6"/>
        <v>0.70392018917135202</v>
      </c>
    </row>
    <row r="264" spans="1:8" x14ac:dyDescent="0.3">
      <c r="A264" s="71" t="s">
        <v>400</v>
      </c>
      <c r="B264" s="72" t="s">
        <v>398</v>
      </c>
      <c r="C264" s="73">
        <v>4534605</v>
      </c>
      <c r="D264" s="73">
        <v>4534605</v>
      </c>
      <c r="E264" s="73">
        <v>2857800.9</v>
      </c>
      <c r="F264" s="73">
        <v>2857800.9</v>
      </c>
      <c r="G264" s="73">
        <v>1676804.1</v>
      </c>
      <c r="H264" s="57">
        <f t="shared" si="6"/>
        <v>0.63022047124280944</v>
      </c>
    </row>
    <row r="265" spans="1:8" x14ac:dyDescent="0.3">
      <c r="A265" s="71" t="s">
        <v>401</v>
      </c>
      <c r="B265" s="72" t="s">
        <v>398</v>
      </c>
      <c r="C265" s="73">
        <v>1838744</v>
      </c>
      <c r="D265" s="73">
        <v>1838744</v>
      </c>
      <c r="E265" s="73">
        <v>1126105.2</v>
      </c>
      <c r="F265" s="73">
        <v>1126105.2</v>
      </c>
      <c r="G265" s="73">
        <v>712638.8</v>
      </c>
      <c r="H265" s="57">
        <f t="shared" si="6"/>
        <v>0.6124317468880931</v>
      </c>
    </row>
    <row r="266" spans="1:8" x14ac:dyDescent="0.3">
      <c r="A266" s="71" t="s">
        <v>402</v>
      </c>
      <c r="B266" s="72" t="s">
        <v>398</v>
      </c>
      <c r="C266" s="73">
        <v>404942</v>
      </c>
      <c r="D266" s="73">
        <v>404942</v>
      </c>
      <c r="E266" s="73">
        <v>258348.27</v>
      </c>
      <c r="F266" s="73">
        <v>258348.27</v>
      </c>
      <c r="G266" s="73">
        <v>146593.73000000001</v>
      </c>
      <c r="H266" s="57">
        <f t="shared" si="6"/>
        <v>0.63798832919282267</v>
      </c>
    </row>
    <row r="267" spans="1:8" x14ac:dyDescent="0.3">
      <c r="A267" s="71" t="s">
        <v>403</v>
      </c>
      <c r="B267" s="72" t="s">
        <v>398</v>
      </c>
      <c r="C267" s="73">
        <v>411030</v>
      </c>
      <c r="D267" s="73">
        <v>411030</v>
      </c>
      <c r="E267" s="73">
        <v>289936.34000000003</v>
      </c>
      <c r="F267" s="73">
        <v>289936.34000000003</v>
      </c>
      <c r="G267" s="73">
        <v>121093.66</v>
      </c>
      <c r="H267" s="57">
        <f t="shared" si="6"/>
        <v>0.70538972824368062</v>
      </c>
    </row>
    <row r="268" spans="1:8" x14ac:dyDescent="0.3">
      <c r="A268" s="71" t="s">
        <v>404</v>
      </c>
      <c r="B268" s="72" t="s">
        <v>398</v>
      </c>
      <c r="C268" s="73">
        <v>583223</v>
      </c>
      <c r="D268" s="73">
        <v>666858</v>
      </c>
      <c r="E268" s="73">
        <v>404735.58</v>
      </c>
      <c r="F268" s="73">
        <v>404735.58</v>
      </c>
      <c r="G268" s="73">
        <v>262122.42</v>
      </c>
      <c r="H268" s="57">
        <f t="shared" si="6"/>
        <v>0.60692918132495977</v>
      </c>
    </row>
    <row r="269" spans="1:8" x14ac:dyDescent="0.3">
      <c r="A269" s="71" t="s">
        <v>405</v>
      </c>
      <c r="B269" s="72" t="s">
        <v>398</v>
      </c>
      <c r="C269" s="73">
        <v>245324</v>
      </c>
      <c r="D269" s="73">
        <v>245324</v>
      </c>
      <c r="E269" s="73">
        <v>185437.38</v>
      </c>
      <c r="F269" s="73">
        <v>185437.38</v>
      </c>
      <c r="G269" s="73">
        <v>59886.62</v>
      </c>
      <c r="H269" s="57">
        <f t="shared" si="6"/>
        <v>0.755887642464659</v>
      </c>
    </row>
    <row r="270" spans="1:8" x14ac:dyDescent="0.3">
      <c r="A270" s="71" t="s">
        <v>406</v>
      </c>
      <c r="B270" s="72" t="s">
        <v>398</v>
      </c>
      <c r="C270" s="73">
        <v>128057</v>
      </c>
      <c r="D270" s="73">
        <v>128057</v>
      </c>
      <c r="E270" s="73">
        <v>67962.84</v>
      </c>
      <c r="F270" s="73">
        <v>67962.84</v>
      </c>
      <c r="G270" s="73">
        <v>60094.16</v>
      </c>
      <c r="H270" s="57">
        <f t="shared" si="6"/>
        <v>0.5307233497583107</v>
      </c>
    </row>
    <row r="271" spans="1:8" x14ac:dyDescent="0.3">
      <c r="A271" s="71" t="s">
        <v>407</v>
      </c>
      <c r="B271" s="72" t="s">
        <v>398</v>
      </c>
      <c r="C271" s="73">
        <v>1864490</v>
      </c>
      <c r="D271" s="73">
        <v>1864490</v>
      </c>
      <c r="E271" s="73">
        <v>1251813.19</v>
      </c>
      <c r="F271" s="73">
        <v>1251813.19</v>
      </c>
      <c r="G271" s="73">
        <v>372898</v>
      </c>
      <c r="H271" s="57">
        <f t="shared" si="6"/>
        <v>0.67139710591099977</v>
      </c>
    </row>
    <row r="272" spans="1:8" x14ac:dyDescent="0.3">
      <c r="A272" s="71" t="s">
        <v>408</v>
      </c>
      <c r="B272" s="72" t="s">
        <v>398</v>
      </c>
      <c r="C272" s="73">
        <v>5233760</v>
      </c>
      <c r="D272" s="73">
        <v>5233760</v>
      </c>
      <c r="E272" s="73">
        <v>3820464.82</v>
      </c>
      <c r="F272" s="73">
        <v>3820464.82</v>
      </c>
      <c r="G272" s="73">
        <v>1046752</v>
      </c>
      <c r="H272" s="57">
        <f t="shared" si="6"/>
        <v>0.72996561172082786</v>
      </c>
    </row>
    <row r="273" spans="1:8" x14ac:dyDescent="0.3">
      <c r="A273" s="71" t="s">
        <v>409</v>
      </c>
      <c r="B273" s="72" t="s">
        <v>398</v>
      </c>
      <c r="C273" s="73">
        <v>5844439</v>
      </c>
      <c r="D273" s="73">
        <v>5844439</v>
      </c>
      <c r="E273" s="73">
        <v>4357236.95</v>
      </c>
      <c r="F273" s="73">
        <v>4357236.95</v>
      </c>
      <c r="G273" s="73">
        <v>1168887.8</v>
      </c>
      <c r="H273" s="57">
        <f t="shared" si="6"/>
        <v>0.74553553386390037</v>
      </c>
    </row>
    <row r="274" spans="1:8" x14ac:dyDescent="0.3">
      <c r="A274" s="71" t="s">
        <v>410</v>
      </c>
      <c r="B274" s="72" t="s">
        <v>398</v>
      </c>
      <c r="C274" s="73">
        <v>4782710</v>
      </c>
      <c r="D274" s="73">
        <v>4782710</v>
      </c>
      <c r="E274" s="73">
        <v>3359450.9</v>
      </c>
      <c r="F274" s="73">
        <v>3359450.9</v>
      </c>
      <c r="G274" s="73">
        <v>1423259.1</v>
      </c>
      <c r="H274" s="57">
        <f t="shared" si="6"/>
        <v>0.70241576428426555</v>
      </c>
    </row>
    <row r="275" spans="1:8" x14ac:dyDescent="0.3">
      <c r="A275" s="71" t="s">
        <v>411</v>
      </c>
      <c r="B275" s="72" t="s">
        <v>398</v>
      </c>
      <c r="C275" s="73">
        <v>4884631</v>
      </c>
      <c r="D275" s="73">
        <v>4874631</v>
      </c>
      <c r="E275" s="73">
        <v>3518905.22</v>
      </c>
      <c r="F275" s="73">
        <v>3159497.49</v>
      </c>
      <c r="G275" s="73">
        <v>1355725.78</v>
      </c>
      <c r="H275" s="57">
        <f t="shared" si="6"/>
        <v>0.72188135266033471</v>
      </c>
    </row>
    <row r="276" spans="1:8" x14ac:dyDescent="0.3">
      <c r="A276" s="71" t="s">
        <v>412</v>
      </c>
      <c r="B276" s="72" t="s">
        <v>398</v>
      </c>
      <c r="C276" s="73">
        <v>2833574</v>
      </c>
      <c r="D276" s="73">
        <v>2833574</v>
      </c>
      <c r="E276" s="73">
        <v>2048357.72</v>
      </c>
      <c r="F276" s="73">
        <v>1821214.28</v>
      </c>
      <c r="G276" s="73">
        <v>785216.28</v>
      </c>
      <c r="H276" s="57">
        <f t="shared" si="6"/>
        <v>0.72288838053991178</v>
      </c>
    </row>
    <row r="277" spans="1:8" x14ac:dyDescent="0.3">
      <c r="A277" s="71" t="s">
        <v>413</v>
      </c>
      <c r="B277" s="72" t="s">
        <v>398</v>
      </c>
      <c r="C277" s="73">
        <v>3849922</v>
      </c>
      <c r="D277" s="73">
        <v>3877422</v>
      </c>
      <c r="E277" s="73">
        <v>2553276.9900000002</v>
      </c>
      <c r="F277" s="73">
        <v>2251776.7999999998</v>
      </c>
      <c r="G277" s="73">
        <v>1324145.01</v>
      </c>
      <c r="H277" s="57">
        <f t="shared" si="6"/>
        <v>0.65849860809579153</v>
      </c>
    </row>
    <row r="278" spans="1:8" x14ac:dyDescent="0.3">
      <c r="A278" s="71" t="s">
        <v>414</v>
      </c>
      <c r="B278" s="72" t="s">
        <v>398</v>
      </c>
      <c r="C278" s="73">
        <v>450540</v>
      </c>
      <c r="D278" s="73">
        <v>480196</v>
      </c>
      <c r="E278" s="73">
        <v>315699.82</v>
      </c>
      <c r="F278" s="73">
        <v>315699.82</v>
      </c>
      <c r="G278" s="73">
        <v>164496.18</v>
      </c>
      <c r="H278" s="57">
        <f t="shared" si="6"/>
        <v>0.65743950386925343</v>
      </c>
    </row>
    <row r="279" spans="1:8" x14ac:dyDescent="0.3">
      <c r="A279" s="71" t="s">
        <v>415</v>
      </c>
      <c r="B279" s="72" t="s">
        <v>398</v>
      </c>
      <c r="C279" s="73">
        <v>584622</v>
      </c>
      <c r="D279" s="73">
        <v>484622</v>
      </c>
      <c r="E279" s="73">
        <v>356958.07</v>
      </c>
      <c r="F279" s="73">
        <v>356958.07</v>
      </c>
      <c r="G279" s="73">
        <v>89842</v>
      </c>
      <c r="H279" s="57">
        <f t="shared" si="6"/>
        <v>0.73657008967814097</v>
      </c>
    </row>
    <row r="280" spans="1:8" x14ac:dyDescent="0.3">
      <c r="A280" s="71" t="s">
        <v>416</v>
      </c>
      <c r="B280" s="72" t="s">
        <v>398</v>
      </c>
      <c r="C280" s="73">
        <v>4164395</v>
      </c>
      <c r="D280" s="73">
        <v>4164395</v>
      </c>
      <c r="E280" s="73">
        <v>2904742.84</v>
      </c>
      <c r="F280" s="73">
        <v>2904742.84</v>
      </c>
      <c r="G280" s="73">
        <v>1259652.1599999999</v>
      </c>
      <c r="H280" s="57">
        <f t="shared" si="6"/>
        <v>0.69751856872366813</v>
      </c>
    </row>
    <row r="281" spans="1:8" x14ac:dyDescent="0.3">
      <c r="A281" s="71" t="s">
        <v>417</v>
      </c>
      <c r="B281" s="72" t="s">
        <v>398</v>
      </c>
      <c r="C281" s="73">
        <v>1637742</v>
      </c>
      <c r="D281" s="73">
        <v>1637742</v>
      </c>
      <c r="E281" s="73">
        <v>919792.96</v>
      </c>
      <c r="F281" s="73">
        <v>919792.96</v>
      </c>
      <c r="G281" s="73">
        <v>717949.04</v>
      </c>
      <c r="H281" s="57">
        <f t="shared" si="6"/>
        <v>0.56162262432055843</v>
      </c>
    </row>
    <row r="282" spans="1:8" x14ac:dyDescent="0.3">
      <c r="A282" s="71" t="s">
        <v>418</v>
      </c>
      <c r="B282" s="72" t="s">
        <v>419</v>
      </c>
      <c r="C282" s="73">
        <v>6079119</v>
      </c>
      <c r="D282" s="73">
        <v>6079119</v>
      </c>
      <c r="E282" s="73">
        <v>2456814</v>
      </c>
      <c r="F282" s="73">
        <v>2456814</v>
      </c>
      <c r="G282" s="73">
        <v>3622305</v>
      </c>
      <c r="H282" s="57">
        <f t="shared" si="6"/>
        <v>0.40413981039028846</v>
      </c>
    </row>
    <row r="283" spans="1:8" x14ac:dyDescent="0.3">
      <c r="A283" s="71" t="s">
        <v>420</v>
      </c>
      <c r="B283" s="72" t="s">
        <v>421</v>
      </c>
      <c r="C283" s="73">
        <v>8010365</v>
      </c>
      <c r="D283" s="73">
        <v>8010365</v>
      </c>
      <c r="E283" s="74">
        <v>0</v>
      </c>
      <c r="F283" s="74">
        <v>0</v>
      </c>
      <c r="G283" s="73">
        <v>8010365</v>
      </c>
      <c r="H283" s="57">
        <f t="shared" si="6"/>
        <v>0</v>
      </c>
    </row>
    <row r="284" spans="1:8" x14ac:dyDescent="0.3">
      <c r="A284" s="71" t="s">
        <v>422</v>
      </c>
      <c r="B284" s="72" t="s">
        <v>423</v>
      </c>
      <c r="C284" s="73">
        <v>6907100</v>
      </c>
      <c r="D284" s="73">
        <v>6907100</v>
      </c>
      <c r="E284" s="73">
        <v>2543029</v>
      </c>
      <c r="F284" s="73">
        <v>2543029</v>
      </c>
      <c r="G284" s="73">
        <v>4364071</v>
      </c>
      <c r="H284" s="57">
        <f t="shared" si="6"/>
        <v>0.36817607968612009</v>
      </c>
    </row>
    <row r="285" spans="1:8" x14ac:dyDescent="0.3">
      <c r="A285" s="71" t="s">
        <v>424</v>
      </c>
      <c r="B285" s="72" t="s">
        <v>425</v>
      </c>
      <c r="C285" s="73">
        <v>11343031</v>
      </c>
      <c r="D285" s="73">
        <v>11343031</v>
      </c>
      <c r="E285" s="73">
        <v>6425295</v>
      </c>
      <c r="F285" s="73">
        <v>6425295</v>
      </c>
      <c r="G285" s="73">
        <v>4917736</v>
      </c>
      <c r="H285" s="57">
        <f t="shared" si="6"/>
        <v>0.56645309353381823</v>
      </c>
    </row>
    <row r="286" spans="1:8" x14ac:dyDescent="0.3">
      <c r="A286" s="71" t="s">
        <v>426</v>
      </c>
      <c r="B286" s="72" t="s">
        <v>427</v>
      </c>
      <c r="C286" s="73">
        <v>6944737</v>
      </c>
      <c r="D286" s="73">
        <v>6944737</v>
      </c>
      <c r="E286" s="73">
        <v>4514120</v>
      </c>
      <c r="F286" s="73">
        <v>4514120</v>
      </c>
      <c r="G286" s="73">
        <v>2430617</v>
      </c>
      <c r="H286" s="57">
        <f t="shared" si="6"/>
        <v>0.65000589655159002</v>
      </c>
    </row>
    <row r="287" spans="1:8" x14ac:dyDescent="0.3">
      <c r="A287" s="71" t="s">
        <v>428</v>
      </c>
      <c r="B287" s="72" t="s">
        <v>429</v>
      </c>
      <c r="C287" s="73">
        <v>8953168</v>
      </c>
      <c r="D287" s="73">
        <v>8953168</v>
      </c>
      <c r="E287" s="73">
        <v>5735309</v>
      </c>
      <c r="F287" s="73">
        <v>5735309</v>
      </c>
      <c r="G287" s="73">
        <v>3217859</v>
      </c>
      <c r="H287" s="57">
        <f t="shared" si="6"/>
        <v>0.64058990069213495</v>
      </c>
    </row>
    <row r="288" spans="1:8" x14ac:dyDescent="0.3">
      <c r="A288" s="71" t="s">
        <v>430</v>
      </c>
      <c r="B288" s="72" t="s">
        <v>431</v>
      </c>
      <c r="C288" s="73">
        <v>6221054</v>
      </c>
      <c r="D288" s="73">
        <v>6221054</v>
      </c>
      <c r="E288" s="73">
        <v>2715736</v>
      </c>
      <c r="F288" s="73">
        <v>2715736</v>
      </c>
      <c r="G288" s="73">
        <v>3505318</v>
      </c>
      <c r="H288" s="57">
        <f t="shared" si="6"/>
        <v>0.43653953172565291</v>
      </c>
    </row>
    <row r="289" spans="1:8" x14ac:dyDescent="0.3">
      <c r="A289" s="71" t="s">
        <v>432</v>
      </c>
      <c r="B289" s="72" t="s">
        <v>433</v>
      </c>
      <c r="C289" s="73">
        <v>4578760</v>
      </c>
      <c r="D289" s="73">
        <v>4578760</v>
      </c>
      <c r="E289" s="73">
        <v>2219911</v>
      </c>
      <c r="F289" s="73">
        <v>2219911</v>
      </c>
      <c r="G289" s="73">
        <v>2358849</v>
      </c>
      <c r="H289" s="57">
        <f t="shared" si="6"/>
        <v>0.48482798836366175</v>
      </c>
    </row>
    <row r="290" spans="1:8" x14ac:dyDescent="0.3">
      <c r="A290" s="71" t="s">
        <v>434</v>
      </c>
      <c r="B290" s="72" t="s">
        <v>435</v>
      </c>
      <c r="C290" s="73">
        <v>7556192</v>
      </c>
      <c r="D290" s="73">
        <v>7556192</v>
      </c>
      <c r="E290" s="73">
        <v>4742337</v>
      </c>
      <c r="F290" s="73">
        <v>4742337</v>
      </c>
      <c r="G290" s="73">
        <v>2813855</v>
      </c>
      <c r="H290" s="57">
        <f t="shared" si="6"/>
        <v>0.62760938313902026</v>
      </c>
    </row>
    <row r="291" spans="1:8" x14ac:dyDescent="0.3">
      <c r="A291" s="71" t="s">
        <v>436</v>
      </c>
      <c r="B291" s="72" t="s">
        <v>437</v>
      </c>
      <c r="C291" s="73">
        <v>7001862</v>
      </c>
      <c r="D291" s="73">
        <v>7001862</v>
      </c>
      <c r="E291" s="73">
        <v>3569992</v>
      </c>
      <c r="F291" s="73">
        <v>3569992</v>
      </c>
      <c r="G291" s="73">
        <v>3431870</v>
      </c>
      <c r="H291" s="57">
        <f t="shared" si="6"/>
        <v>0.5098632335227401</v>
      </c>
    </row>
    <row r="292" spans="1:8" x14ac:dyDescent="0.3">
      <c r="A292" s="71" t="s">
        <v>438</v>
      </c>
      <c r="B292" s="72" t="s">
        <v>439</v>
      </c>
      <c r="C292" s="73">
        <v>6345480</v>
      </c>
      <c r="D292" s="73">
        <v>6345480</v>
      </c>
      <c r="E292" s="74">
        <v>0</v>
      </c>
      <c r="F292" s="74">
        <v>0</v>
      </c>
      <c r="G292" s="73">
        <v>6345480</v>
      </c>
      <c r="H292" s="57">
        <f t="shared" si="6"/>
        <v>0</v>
      </c>
    </row>
    <row r="293" spans="1:8" x14ac:dyDescent="0.3">
      <c r="A293" s="71" t="s">
        <v>440</v>
      </c>
      <c r="B293" s="72" t="s">
        <v>441</v>
      </c>
      <c r="C293" s="73">
        <v>5672706</v>
      </c>
      <c r="D293" s="73">
        <v>5672706</v>
      </c>
      <c r="E293" s="73">
        <v>1775239</v>
      </c>
      <c r="F293" s="73">
        <v>1775239</v>
      </c>
      <c r="G293" s="73">
        <v>3897467</v>
      </c>
      <c r="H293" s="57">
        <f t="shared" si="6"/>
        <v>0.31294394597569486</v>
      </c>
    </row>
    <row r="294" spans="1:8" x14ac:dyDescent="0.3">
      <c r="A294" s="71" t="s">
        <v>442</v>
      </c>
      <c r="B294" s="72" t="s">
        <v>443</v>
      </c>
      <c r="C294" s="73">
        <v>5792040</v>
      </c>
      <c r="D294" s="73">
        <v>5792040</v>
      </c>
      <c r="E294" s="73">
        <v>2952506</v>
      </c>
      <c r="F294" s="73">
        <v>2952506</v>
      </c>
      <c r="G294" s="73">
        <v>2839534</v>
      </c>
      <c r="H294" s="57">
        <f t="shared" ref="H294:H325" si="7">+E294/D294</f>
        <v>0.5097523497765899</v>
      </c>
    </row>
    <row r="295" spans="1:8" x14ac:dyDescent="0.3">
      <c r="A295" s="71" t="s">
        <v>444</v>
      </c>
      <c r="B295" s="72" t="s">
        <v>445</v>
      </c>
      <c r="C295" s="73">
        <v>8327875</v>
      </c>
      <c r="D295" s="73">
        <v>8327875</v>
      </c>
      <c r="E295" s="73">
        <v>4702929</v>
      </c>
      <c r="F295" s="73">
        <v>4702929</v>
      </c>
      <c r="G295" s="73">
        <v>3624946</v>
      </c>
      <c r="H295" s="57">
        <f t="shared" si="7"/>
        <v>0.5647213724989868</v>
      </c>
    </row>
    <row r="296" spans="1:8" x14ac:dyDescent="0.3">
      <c r="A296" s="71" t="s">
        <v>446</v>
      </c>
      <c r="B296" s="72" t="s">
        <v>447</v>
      </c>
      <c r="C296" s="73">
        <v>5796634</v>
      </c>
      <c r="D296" s="73">
        <v>5796634</v>
      </c>
      <c r="E296" s="73">
        <v>2219000</v>
      </c>
      <c r="F296" s="73">
        <v>2219000</v>
      </c>
      <c r="G296" s="73">
        <v>3577634</v>
      </c>
      <c r="H296" s="57">
        <f t="shared" si="7"/>
        <v>0.38280836775273375</v>
      </c>
    </row>
    <row r="297" spans="1:8" x14ac:dyDescent="0.3">
      <c r="A297" s="71" t="s">
        <v>448</v>
      </c>
      <c r="B297" s="72" t="s">
        <v>449</v>
      </c>
      <c r="C297" s="73">
        <v>4670804</v>
      </c>
      <c r="D297" s="73">
        <v>4670804</v>
      </c>
      <c r="E297" s="73">
        <v>1880926</v>
      </c>
      <c r="F297" s="73">
        <v>1880926</v>
      </c>
      <c r="G297" s="73">
        <v>2789878</v>
      </c>
      <c r="H297" s="57">
        <f t="shared" si="7"/>
        <v>0.40269855039946012</v>
      </c>
    </row>
    <row r="298" spans="1:8" x14ac:dyDescent="0.3">
      <c r="A298" s="71" t="s">
        <v>450</v>
      </c>
      <c r="B298" s="72" t="s">
        <v>451</v>
      </c>
      <c r="C298" s="73">
        <v>7460767</v>
      </c>
      <c r="D298" s="73">
        <v>7460767</v>
      </c>
      <c r="E298" s="73">
        <v>3130000</v>
      </c>
      <c r="F298" s="73">
        <v>3130000</v>
      </c>
      <c r="G298" s="73">
        <v>4330767</v>
      </c>
      <c r="H298" s="57">
        <f t="shared" si="7"/>
        <v>0.41952791180853122</v>
      </c>
    </row>
    <row r="299" spans="1:8" x14ac:dyDescent="0.3">
      <c r="A299" s="71" t="s">
        <v>452</v>
      </c>
      <c r="B299" s="72" t="s">
        <v>453</v>
      </c>
      <c r="C299" s="73">
        <v>11030723</v>
      </c>
      <c r="D299" s="73">
        <v>11030723</v>
      </c>
      <c r="E299" s="73">
        <v>7827266</v>
      </c>
      <c r="F299" s="73">
        <v>7827266</v>
      </c>
      <c r="G299" s="73">
        <v>3203457</v>
      </c>
      <c r="H299" s="57">
        <f t="shared" si="7"/>
        <v>0.70958775775622318</v>
      </c>
    </row>
    <row r="300" spans="1:8" x14ac:dyDescent="0.3">
      <c r="A300" s="71" t="s">
        <v>454</v>
      </c>
      <c r="B300" s="72" t="s">
        <v>455</v>
      </c>
      <c r="C300" s="73">
        <v>6111680</v>
      </c>
      <c r="D300" s="73">
        <v>6111680</v>
      </c>
      <c r="E300" s="73">
        <v>3208761</v>
      </c>
      <c r="F300" s="73">
        <v>3208761</v>
      </c>
      <c r="G300" s="73">
        <v>2902919</v>
      </c>
      <c r="H300" s="57">
        <f t="shared" si="7"/>
        <v>0.52502110712602756</v>
      </c>
    </row>
    <row r="301" spans="1:8" x14ac:dyDescent="0.3">
      <c r="A301" s="71" t="s">
        <v>456</v>
      </c>
      <c r="B301" s="72" t="s">
        <v>457</v>
      </c>
      <c r="C301" s="73">
        <v>4618251</v>
      </c>
      <c r="D301" s="73">
        <v>4618251</v>
      </c>
      <c r="E301" s="73">
        <v>2200035</v>
      </c>
      <c r="F301" s="73">
        <v>2200035</v>
      </c>
      <c r="G301" s="73">
        <v>2418216</v>
      </c>
      <c r="H301" s="57">
        <f t="shared" si="7"/>
        <v>0.47637839519766251</v>
      </c>
    </row>
    <row r="302" spans="1:8" x14ac:dyDescent="0.3">
      <c r="A302" s="71" t="s">
        <v>458</v>
      </c>
      <c r="B302" s="72" t="s">
        <v>459</v>
      </c>
      <c r="C302" s="73">
        <v>4315183</v>
      </c>
      <c r="D302" s="73">
        <v>4315183</v>
      </c>
      <c r="E302" s="73">
        <v>1631812</v>
      </c>
      <c r="F302" s="73">
        <v>1631812</v>
      </c>
      <c r="G302" s="73">
        <v>2683371</v>
      </c>
      <c r="H302" s="57">
        <f t="shared" si="7"/>
        <v>0.37815592061796682</v>
      </c>
    </row>
    <row r="303" spans="1:8" x14ac:dyDescent="0.3">
      <c r="A303" s="71" t="s">
        <v>460</v>
      </c>
      <c r="B303" s="72" t="s">
        <v>461</v>
      </c>
      <c r="C303" s="73">
        <v>5067252</v>
      </c>
      <c r="D303" s="73">
        <v>5067252</v>
      </c>
      <c r="E303" s="73">
        <v>1348423</v>
      </c>
      <c r="F303" s="73">
        <v>1348423</v>
      </c>
      <c r="G303" s="73">
        <v>3718829</v>
      </c>
      <c r="H303" s="57">
        <f t="shared" si="7"/>
        <v>0.266105376247323</v>
      </c>
    </row>
    <row r="304" spans="1:8" x14ac:dyDescent="0.3">
      <c r="A304" s="71" t="s">
        <v>462</v>
      </c>
      <c r="B304" s="72" t="s">
        <v>463</v>
      </c>
      <c r="C304" s="73">
        <v>10545782</v>
      </c>
      <c r="D304" s="73">
        <v>10545782</v>
      </c>
      <c r="E304" s="74">
        <v>0</v>
      </c>
      <c r="F304" s="74">
        <v>0</v>
      </c>
      <c r="G304" s="73">
        <v>10545782</v>
      </c>
      <c r="H304" s="57">
        <f t="shared" si="7"/>
        <v>0</v>
      </c>
    </row>
    <row r="305" spans="1:8" x14ac:dyDescent="0.3">
      <c r="A305" s="71" t="s">
        <v>464</v>
      </c>
      <c r="B305" s="72" t="s">
        <v>465</v>
      </c>
      <c r="C305" s="73">
        <v>5427902</v>
      </c>
      <c r="D305" s="73">
        <v>5427902</v>
      </c>
      <c r="E305" s="73">
        <v>2740311</v>
      </c>
      <c r="F305" s="73">
        <v>2740311</v>
      </c>
      <c r="G305" s="73">
        <v>2687591</v>
      </c>
      <c r="H305" s="57">
        <f t="shared" si="7"/>
        <v>0.50485638834304669</v>
      </c>
    </row>
    <row r="306" spans="1:8" x14ac:dyDescent="0.3">
      <c r="A306" s="71" t="s">
        <v>466</v>
      </c>
      <c r="B306" s="72" t="s">
        <v>467</v>
      </c>
      <c r="C306" s="73">
        <v>7124199</v>
      </c>
      <c r="D306" s="73">
        <v>7124199</v>
      </c>
      <c r="E306" s="74">
        <v>0</v>
      </c>
      <c r="F306" s="74">
        <v>0</v>
      </c>
      <c r="G306" s="73">
        <v>7124199</v>
      </c>
      <c r="H306" s="57">
        <f t="shared" si="7"/>
        <v>0</v>
      </c>
    </row>
    <row r="307" spans="1:8" x14ac:dyDescent="0.3">
      <c r="A307" s="71" t="s">
        <v>468</v>
      </c>
      <c r="B307" s="72" t="s">
        <v>469</v>
      </c>
      <c r="C307" s="73">
        <v>7775616</v>
      </c>
      <c r="D307" s="73">
        <v>7775616</v>
      </c>
      <c r="E307" s="74">
        <v>0</v>
      </c>
      <c r="F307" s="74">
        <v>0</v>
      </c>
      <c r="G307" s="73">
        <v>7775616</v>
      </c>
      <c r="H307" s="57">
        <f t="shared" si="7"/>
        <v>0</v>
      </c>
    </row>
    <row r="308" spans="1:8" x14ac:dyDescent="0.3">
      <c r="A308" s="71" t="s">
        <v>470</v>
      </c>
      <c r="B308" s="72" t="s">
        <v>471</v>
      </c>
      <c r="C308" s="73">
        <v>5552658</v>
      </c>
      <c r="D308" s="73">
        <v>5552658</v>
      </c>
      <c r="E308" s="73">
        <v>2608263</v>
      </c>
      <c r="F308" s="73">
        <v>2608263</v>
      </c>
      <c r="G308" s="73">
        <v>2944395</v>
      </c>
      <c r="H308" s="57">
        <f t="shared" si="7"/>
        <v>0.46973233359591027</v>
      </c>
    </row>
    <row r="309" spans="1:8" x14ac:dyDescent="0.3">
      <c r="A309" s="71" t="s">
        <v>472</v>
      </c>
      <c r="B309" s="72" t="s">
        <v>473</v>
      </c>
      <c r="C309" s="73">
        <v>5550958</v>
      </c>
      <c r="D309" s="73">
        <v>5550958</v>
      </c>
      <c r="E309" s="73">
        <v>2961376</v>
      </c>
      <c r="F309" s="73">
        <v>2961376</v>
      </c>
      <c r="G309" s="73">
        <v>2589582</v>
      </c>
      <c r="H309" s="57">
        <f t="shared" si="7"/>
        <v>0.53348917430108456</v>
      </c>
    </row>
    <row r="310" spans="1:8" x14ac:dyDescent="0.3">
      <c r="A310" s="71" t="s">
        <v>474</v>
      </c>
      <c r="B310" s="72" t="s">
        <v>475</v>
      </c>
      <c r="C310" s="73">
        <v>4765028</v>
      </c>
      <c r="D310" s="73">
        <v>4765028</v>
      </c>
      <c r="E310" s="74">
        <v>0</v>
      </c>
      <c r="F310" s="74">
        <v>0</v>
      </c>
      <c r="G310" s="73">
        <v>4765028</v>
      </c>
      <c r="H310" s="57">
        <f t="shared" si="7"/>
        <v>0</v>
      </c>
    </row>
    <row r="311" spans="1:8" x14ac:dyDescent="0.3">
      <c r="A311" s="71" t="s">
        <v>476</v>
      </c>
      <c r="B311" s="72" t="s">
        <v>477</v>
      </c>
      <c r="C311" s="73">
        <v>5417232</v>
      </c>
      <c r="D311" s="73">
        <v>5417232</v>
      </c>
      <c r="E311" s="73">
        <v>2146576</v>
      </c>
      <c r="F311" s="73">
        <v>2146576</v>
      </c>
      <c r="G311" s="73">
        <v>3270656</v>
      </c>
      <c r="H311" s="57">
        <f t="shared" si="7"/>
        <v>0.39624959758046174</v>
      </c>
    </row>
    <row r="312" spans="1:8" x14ac:dyDescent="0.3">
      <c r="A312" s="71" t="s">
        <v>478</v>
      </c>
      <c r="B312" s="72" t="s">
        <v>479</v>
      </c>
      <c r="C312" s="73">
        <v>9603463</v>
      </c>
      <c r="D312" s="73">
        <v>9603463</v>
      </c>
      <c r="E312" s="73">
        <v>6141961</v>
      </c>
      <c r="F312" s="73">
        <v>6141961</v>
      </c>
      <c r="G312" s="73">
        <v>3461502</v>
      </c>
      <c r="H312" s="57">
        <f t="shared" si="7"/>
        <v>0.63955689734005328</v>
      </c>
    </row>
    <row r="313" spans="1:8" x14ac:dyDescent="0.3">
      <c r="A313" s="71" t="s">
        <v>480</v>
      </c>
      <c r="B313" s="72" t="s">
        <v>481</v>
      </c>
      <c r="C313" s="73">
        <v>4421191</v>
      </c>
      <c r="D313" s="73">
        <v>4421191</v>
      </c>
      <c r="E313" s="73">
        <v>2421191</v>
      </c>
      <c r="F313" s="73">
        <v>2421191</v>
      </c>
      <c r="G313" s="73">
        <v>2000000</v>
      </c>
      <c r="H313" s="57">
        <f t="shared" si="7"/>
        <v>0.54763320562264783</v>
      </c>
    </row>
    <row r="314" spans="1:8" x14ac:dyDescent="0.3">
      <c r="A314" s="71" t="s">
        <v>482</v>
      </c>
      <c r="B314" s="72" t="s">
        <v>483</v>
      </c>
      <c r="C314" s="73">
        <v>6188064</v>
      </c>
      <c r="D314" s="73">
        <v>6188064</v>
      </c>
      <c r="E314" s="73">
        <v>3326602</v>
      </c>
      <c r="F314" s="73">
        <v>3326602</v>
      </c>
      <c r="G314" s="73">
        <v>2861462</v>
      </c>
      <c r="H314" s="57">
        <f t="shared" si="7"/>
        <v>0.53758364490089305</v>
      </c>
    </row>
    <row r="315" spans="1:8" x14ac:dyDescent="0.3">
      <c r="A315" s="71" t="s">
        <v>484</v>
      </c>
      <c r="B315" s="72" t="s">
        <v>485</v>
      </c>
      <c r="C315" s="73">
        <v>7770931</v>
      </c>
      <c r="D315" s="73">
        <v>7770931</v>
      </c>
      <c r="E315" s="73">
        <v>5241976</v>
      </c>
      <c r="F315" s="73">
        <v>5241976</v>
      </c>
      <c r="G315" s="73">
        <v>2528955</v>
      </c>
      <c r="H315" s="57">
        <f t="shared" si="7"/>
        <v>0.67456215992652613</v>
      </c>
    </row>
    <row r="316" spans="1:8" x14ac:dyDescent="0.3">
      <c r="A316" s="71" t="s">
        <v>486</v>
      </c>
      <c r="B316" s="72" t="s">
        <v>487</v>
      </c>
      <c r="C316" s="73">
        <v>4864265</v>
      </c>
      <c r="D316" s="73">
        <v>4864265</v>
      </c>
      <c r="E316" s="73">
        <v>2336300</v>
      </c>
      <c r="F316" s="73">
        <v>2336300</v>
      </c>
      <c r="G316" s="73">
        <v>2527965</v>
      </c>
      <c r="H316" s="57">
        <f t="shared" si="7"/>
        <v>0.48029866793852721</v>
      </c>
    </row>
    <row r="317" spans="1:8" x14ac:dyDescent="0.3">
      <c r="A317" s="71" t="s">
        <v>488</v>
      </c>
      <c r="B317" s="72" t="s">
        <v>489</v>
      </c>
      <c r="C317" s="73">
        <v>6281656</v>
      </c>
      <c r="D317" s="73">
        <v>6281656</v>
      </c>
      <c r="E317" s="73">
        <v>3470000</v>
      </c>
      <c r="F317" s="73">
        <v>3470000</v>
      </c>
      <c r="G317" s="73">
        <v>2811656</v>
      </c>
      <c r="H317" s="57">
        <f t="shared" si="7"/>
        <v>0.5524021054320708</v>
      </c>
    </row>
    <row r="318" spans="1:8" x14ac:dyDescent="0.3">
      <c r="A318" s="71" t="s">
        <v>490</v>
      </c>
      <c r="B318" s="72" t="s">
        <v>491</v>
      </c>
      <c r="C318" s="73">
        <v>8428232</v>
      </c>
      <c r="D318" s="73">
        <v>8428232</v>
      </c>
      <c r="E318" s="73">
        <v>5627742</v>
      </c>
      <c r="F318" s="73">
        <v>5627742</v>
      </c>
      <c r="G318" s="73">
        <v>2800490</v>
      </c>
      <c r="H318" s="57">
        <f t="shared" si="7"/>
        <v>0.66772509347156084</v>
      </c>
    </row>
    <row r="319" spans="1:8" x14ac:dyDescent="0.3">
      <c r="A319" s="71" t="s">
        <v>492</v>
      </c>
      <c r="B319" s="72" t="s">
        <v>493</v>
      </c>
      <c r="C319" s="73">
        <v>8644453</v>
      </c>
      <c r="D319" s="73">
        <v>8644453</v>
      </c>
      <c r="E319" s="74">
        <v>0</v>
      </c>
      <c r="F319" s="74">
        <v>0</v>
      </c>
      <c r="G319" s="73">
        <v>8644453</v>
      </c>
      <c r="H319" s="57">
        <f t="shared" si="7"/>
        <v>0</v>
      </c>
    </row>
    <row r="320" spans="1:8" x14ac:dyDescent="0.3">
      <c r="A320" s="71" t="s">
        <v>494</v>
      </c>
      <c r="B320" s="72" t="s">
        <v>495</v>
      </c>
      <c r="C320" s="73">
        <v>7660703</v>
      </c>
      <c r="D320" s="73">
        <v>7660703</v>
      </c>
      <c r="E320" s="73">
        <v>4447835</v>
      </c>
      <c r="F320" s="73">
        <v>4447835</v>
      </c>
      <c r="G320" s="73">
        <v>3212868</v>
      </c>
      <c r="H320" s="57">
        <f t="shared" si="7"/>
        <v>0.58060402550523105</v>
      </c>
    </row>
    <row r="321" spans="1:8" x14ac:dyDescent="0.3">
      <c r="A321" s="71" t="s">
        <v>496</v>
      </c>
      <c r="B321" s="72" t="s">
        <v>497</v>
      </c>
      <c r="C321" s="73">
        <v>5921004</v>
      </c>
      <c r="D321" s="73">
        <v>5921004</v>
      </c>
      <c r="E321" s="74">
        <v>0</v>
      </c>
      <c r="F321" s="74">
        <v>0</v>
      </c>
      <c r="G321" s="73">
        <v>5921004</v>
      </c>
      <c r="H321" s="57">
        <f t="shared" si="7"/>
        <v>0</v>
      </c>
    </row>
    <row r="322" spans="1:8" x14ac:dyDescent="0.3">
      <c r="A322" s="71" t="s">
        <v>498</v>
      </c>
      <c r="B322" s="72" t="s">
        <v>499</v>
      </c>
      <c r="C322" s="73">
        <v>5101018</v>
      </c>
      <c r="D322" s="73">
        <v>5101018</v>
      </c>
      <c r="E322" s="73">
        <v>2355051</v>
      </c>
      <c r="F322" s="73">
        <v>2355051</v>
      </c>
      <c r="G322" s="73">
        <v>2745967</v>
      </c>
      <c r="H322" s="57">
        <f t="shared" si="7"/>
        <v>0.46168255042424866</v>
      </c>
    </row>
    <row r="323" spans="1:8" x14ac:dyDescent="0.3">
      <c r="A323" s="71" t="s">
        <v>500</v>
      </c>
      <c r="B323" s="72" t="s">
        <v>501</v>
      </c>
      <c r="C323" s="73">
        <v>7577230</v>
      </c>
      <c r="D323" s="73">
        <v>7577230</v>
      </c>
      <c r="E323" s="73">
        <v>4268504</v>
      </c>
      <c r="F323" s="73">
        <v>4268504</v>
      </c>
      <c r="G323" s="73">
        <v>3308726</v>
      </c>
      <c r="H323" s="57">
        <f t="shared" si="7"/>
        <v>0.56333303859061956</v>
      </c>
    </row>
    <row r="324" spans="1:8" x14ac:dyDescent="0.3">
      <c r="A324" s="71" t="s">
        <v>502</v>
      </c>
      <c r="B324" s="72" t="s">
        <v>503</v>
      </c>
      <c r="C324" s="73">
        <v>6640770</v>
      </c>
      <c r="D324" s="73">
        <v>6640770</v>
      </c>
      <c r="E324" s="73">
        <v>3792964</v>
      </c>
      <c r="F324" s="73">
        <v>3792964</v>
      </c>
      <c r="G324" s="73">
        <v>2847806</v>
      </c>
      <c r="H324" s="57">
        <f t="shared" si="7"/>
        <v>0.57116328377582715</v>
      </c>
    </row>
    <row r="325" spans="1:8" x14ac:dyDescent="0.3">
      <c r="A325" s="71" t="s">
        <v>504</v>
      </c>
      <c r="B325" s="72" t="s">
        <v>505</v>
      </c>
      <c r="C325" s="73">
        <v>7881578</v>
      </c>
      <c r="D325" s="73">
        <v>7881578</v>
      </c>
      <c r="E325" s="73">
        <v>4545305</v>
      </c>
      <c r="F325" s="73">
        <v>4545305</v>
      </c>
      <c r="G325" s="73">
        <v>3336273</v>
      </c>
      <c r="H325" s="57">
        <f t="shared" si="7"/>
        <v>0.57669986898562697</v>
      </c>
    </row>
    <row r="326" spans="1:8" x14ac:dyDescent="0.3">
      <c r="A326" s="71" t="s">
        <v>506</v>
      </c>
      <c r="B326" s="72" t="s">
        <v>507</v>
      </c>
      <c r="C326" s="73">
        <v>5339766</v>
      </c>
      <c r="D326" s="73">
        <v>5339766</v>
      </c>
      <c r="E326" s="73">
        <v>2591163</v>
      </c>
      <c r="F326" s="73">
        <v>2591163</v>
      </c>
      <c r="G326" s="73">
        <v>2748603</v>
      </c>
      <c r="H326" s="57">
        <f t="shared" ref="H326:H357" si="8">+E326/D326</f>
        <v>0.4852577809589409</v>
      </c>
    </row>
    <row r="327" spans="1:8" x14ac:dyDescent="0.3">
      <c r="A327" s="71" t="s">
        <v>508</v>
      </c>
      <c r="B327" s="72" t="s">
        <v>509</v>
      </c>
      <c r="C327" s="73">
        <v>8050434</v>
      </c>
      <c r="D327" s="73">
        <v>8050434</v>
      </c>
      <c r="E327" s="73">
        <v>4775430</v>
      </c>
      <c r="F327" s="73">
        <v>4775430</v>
      </c>
      <c r="G327" s="73">
        <v>3275004</v>
      </c>
      <c r="H327" s="57">
        <f t="shared" si="8"/>
        <v>0.59318913738066792</v>
      </c>
    </row>
    <row r="328" spans="1:8" x14ac:dyDescent="0.3">
      <c r="A328" s="71" t="s">
        <v>510</v>
      </c>
      <c r="B328" s="72" t="s">
        <v>511</v>
      </c>
      <c r="C328" s="73">
        <v>6004259</v>
      </c>
      <c r="D328" s="73">
        <v>6004259</v>
      </c>
      <c r="E328" s="73">
        <v>3013507</v>
      </c>
      <c r="F328" s="73">
        <v>3013507</v>
      </c>
      <c r="G328" s="73">
        <v>2990752</v>
      </c>
      <c r="H328" s="57">
        <f t="shared" si="8"/>
        <v>0.50189490493331479</v>
      </c>
    </row>
    <row r="329" spans="1:8" x14ac:dyDescent="0.3">
      <c r="A329" s="71" t="s">
        <v>512</v>
      </c>
      <c r="B329" s="72" t="s">
        <v>513</v>
      </c>
      <c r="C329" s="73">
        <v>5786486</v>
      </c>
      <c r="D329" s="73">
        <v>5786486</v>
      </c>
      <c r="E329" s="73">
        <v>3255101</v>
      </c>
      <c r="F329" s="73">
        <v>3255101</v>
      </c>
      <c r="G329" s="73">
        <v>2531385</v>
      </c>
      <c r="H329" s="57">
        <f t="shared" si="8"/>
        <v>0.56253501693428443</v>
      </c>
    </row>
    <row r="330" spans="1:8" x14ac:dyDescent="0.3">
      <c r="A330" s="71" t="s">
        <v>514</v>
      </c>
      <c r="B330" s="72" t="s">
        <v>515</v>
      </c>
      <c r="C330" s="73">
        <v>5024210</v>
      </c>
      <c r="D330" s="73">
        <v>5024210</v>
      </c>
      <c r="E330" s="73">
        <v>2646655</v>
      </c>
      <c r="F330" s="73">
        <v>2646655</v>
      </c>
      <c r="G330" s="73">
        <v>2377555</v>
      </c>
      <c r="H330" s="57">
        <f t="shared" si="8"/>
        <v>0.52678032964386445</v>
      </c>
    </row>
    <row r="331" spans="1:8" x14ac:dyDescent="0.3">
      <c r="A331" s="71" t="s">
        <v>516</v>
      </c>
      <c r="B331" s="72" t="s">
        <v>517</v>
      </c>
      <c r="C331" s="73">
        <v>4809583</v>
      </c>
      <c r="D331" s="73">
        <v>4809583</v>
      </c>
      <c r="E331" s="73">
        <v>2236077</v>
      </c>
      <c r="F331" s="73">
        <v>2236077</v>
      </c>
      <c r="G331" s="73">
        <v>2573506</v>
      </c>
      <c r="H331" s="57">
        <f t="shared" si="8"/>
        <v>0.46492117923736842</v>
      </c>
    </row>
    <row r="332" spans="1:8" x14ac:dyDescent="0.3">
      <c r="A332" s="71" t="s">
        <v>518</v>
      </c>
      <c r="B332" s="72" t="s">
        <v>519</v>
      </c>
      <c r="C332" s="73">
        <v>7076015</v>
      </c>
      <c r="D332" s="73">
        <v>7076015</v>
      </c>
      <c r="E332" s="74">
        <v>0</v>
      </c>
      <c r="F332" s="74">
        <v>0</v>
      </c>
      <c r="G332" s="73">
        <v>7076015</v>
      </c>
      <c r="H332" s="57">
        <f t="shared" si="8"/>
        <v>0</v>
      </c>
    </row>
    <row r="333" spans="1:8" x14ac:dyDescent="0.3">
      <c r="A333" s="71" t="s">
        <v>520</v>
      </c>
      <c r="B333" s="72" t="s">
        <v>521</v>
      </c>
      <c r="C333" s="73">
        <v>7216063</v>
      </c>
      <c r="D333" s="73">
        <v>7216063</v>
      </c>
      <c r="E333" s="73">
        <v>3157945</v>
      </c>
      <c r="F333" s="73">
        <v>3157945</v>
      </c>
      <c r="G333" s="73">
        <v>4058118</v>
      </c>
      <c r="H333" s="57">
        <f t="shared" si="8"/>
        <v>0.43762713823313348</v>
      </c>
    </row>
    <row r="334" spans="1:8" x14ac:dyDescent="0.3">
      <c r="A334" s="71" t="s">
        <v>522</v>
      </c>
      <c r="B334" s="72" t="s">
        <v>523</v>
      </c>
      <c r="C334" s="73">
        <v>6016076</v>
      </c>
      <c r="D334" s="73">
        <v>6016076</v>
      </c>
      <c r="E334" s="73">
        <v>3027693</v>
      </c>
      <c r="F334" s="73">
        <v>3027693</v>
      </c>
      <c r="G334" s="73">
        <v>2988383</v>
      </c>
      <c r="H334" s="57">
        <f t="shared" si="8"/>
        <v>0.50326707973768947</v>
      </c>
    </row>
    <row r="335" spans="1:8" x14ac:dyDescent="0.3">
      <c r="A335" s="71" t="s">
        <v>524</v>
      </c>
      <c r="B335" s="72" t="s">
        <v>525</v>
      </c>
      <c r="C335" s="73">
        <v>6841595</v>
      </c>
      <c r="D335" s="73">
        <v>6841595</v>
      </c>
      <c r="E335" s="73">
        <v>3505496</v>
      </c>
      <c r="F335" s="73">
        <v>3505496</v>
      </c>
      <c r="G335" s="73">
        <v>3336099</v>
      </c>
      <c r="H335" s="57">
        <f t="shared" si="8"/>
        <v>0.51237993479590649</v>
      </c>
    </row>
    <row r="336" spans="1:8" x14ac:dyDescent="0.3">
      <c r="A336" s="71" t="s">
        <v>526</v>
      </c>
      <c r="B336" s="72" t="s">
        <v>527</v>
      </c>
      <c r="C336" s="73">
        <v>5872672</v>
      </c>
      <c r="D336" s="73">
        <v>5872672</v>
      </c>
      <c r="E336" s="74">
        <v>0</v>
      </c>
      <c r="F336" s="74">
        <v>0</v>
      </c>
      <c r="G336" s="73">
        <v>5872672</v>
      </c>
      <c r="H336" s="57">
        <f t="shared" si="8"/>
        <v>0</v>
      </c>
    </row>
    <row r="337" spans="1:8" x14ac:dyDescent="0.3">
      <c r="A337" s="71" t="s">
        <v>528</v>
      </c>
      <c r="B337" s="72" t="s">
        <v>529</v>
      </c>
      <c r="C337" s="73">
        <v>5464097</v>
      </c>
      <c r="D337" s="73">
        <v>5464097</v>
      </c>
      <c r="E337" s="73">
        <v>2297399</v>
      </c>
      <c r="F337" s="73">
        <v>2297399</v>
      </c>
      <c r="G337" s="73">
        <v>3166698</v>
      </c>
      <c r="H337" s="57">
        <f t="shared" si="8"/>
        <v>0.42045355344167573</v>
      </c>
    </row>
    <row r="338" spans="1:8" x14ac:dyDescent="0.3">
      <c r="A338" s="71" t="s">
        <v>530</v>
      </c>
      <c r="B338" s="72" t="s">
        <v>531</v>
      </c>
      <c r="C338" s="73">
        <v>7898015</v>
      </c>
      <c r="D338" s="73">
        <v>7898015</v>
      </c>
      <c r="E338" s="74">
        <v>0</v>
      </c>
      <c r="F338" s="74">
        <v>0</v>
      </c>
      <c r="G338" s="73">
        <v>7898015</v>
      </c>
      <c r="H338" s="57">
        <f t="shared" si="8"/>
        <v>0</v>
      </c>
    </row>
    <row r="339" spans="1:8" x14ac:dyDescent="0.3">
      <c r="A339" s="71" t="s">
        <v>532</v>
      </c>
      <c r="B339" s="72" t="s">
        <v>533</v>
      </c>
      <c r="C339" s="73">
        <v>4696599</v>
      </c>
      <c r="D339" s="73">
        <v>4696599</v>
      </c>
      <c r="E339" s="73">
        <v>2054569</v>
      </c>
      <c r="F339" s="73">
        <v>2054569</v>
      </c>
      <c r="G339" s="73">
        <v>2642030</v>
      </c>
      <c r="H339" s="57">
        <f t="shared" si="8"/>
        <v>0.43745889312670722</v>
      </c>
    </row>
    <row r="340" spans="1:8" x14ac:dyDescent="0.3">
      <c r="A340" s="71" t="s">
        <v>534</v>
      </c>
      <c r="B340" s="72" t="s">
        <v>535</v>
      </c>
      <c r="C340" s="73">
        <v>6325814</v>
      </c>
      <c r="D340" s="73">
        <v>6325814</v>
      </c>
      <c r="E340" s="73">
        <v>3610489</v>
      </c>
      <c r="F340" s="73">
        <v>3610489</v>
      </c>
      <c r="G340" s="73">
        <v>2715325</v>
      </c>
      <c r="H340" s="57">
        <f t="shared" si="8"/>
        <v>0.57075484672802579</v>
      </c>
    </row>
    <row r="341" spans="1:8" x14ac:dyDescent="0.3">
      <c r="A341" s="71" t="s">
        <v>536</v>
      </c>
      <c r="B341" s="72" t="s">
        <v>537</v>
      </c>
      <c r="C341" s="73">
        <v>6168131</v>
      </c>
      <c r="D341" s="73">
        <v>6168131</v>
      </c>
      <c r="E341" s="73">
        <v>3324175</v>
      </c>
      <c r="F341" s="73">
        <v>3324175</v>
      </c>
      <c r="G341" s="73">
        <v>2843956</v>
      </c>
      <c r="H341" s="57">
        <f t="shared" si="8"/>
        <v>0.53892743198871751</v>
      </c>
    </row>
    <row r="342" spans="1:8" x14ac:dyDescent="0.3">
      <c r="A342" s="71" t="s">
        <v>538</v>
      </c>
      <c r="B342" s="72" t="s">
        <v>539</v>
      </c>
      <c r="C342" s="73">
        <v>9248919</v>
      </c>
      <c r="D342" s="73">
        <v>9248919</v>
      </c>
      <c r="E342" s="73">
        <v>6121494</v>
      </c>
      <c r="F342" s="73">
        <v>6121494</v>
      </c>
      <c r="G342" s="73">
        <v>3127425</v>
      </c>
      <c r="H342" s="57">
        <f t="shared" si="8"/>
        <v>0.66186048337108372</v>
      </c>
    </row>
    <row r="343" spans="1:8" x14ac:dyDescent="0.3">
      <c r="A343" s="71" t="s">
        <v>540</v>
      </c>
      <c r="B343" s="72" t="s">
        <v>541</v>
      </c>
      <c r="C343" s="73">
        <v>4609750</v>
      </c>
      <c r="D343" s="73">
        <v>4609750</v>
      </c>
      <c r="E343" s="73">
        <v>2452531</v>
      </c>
      <c r="F343" s="73">
        <v>2452531</v>
      </c>
      <c r="G343" s="73">
        <v>2157219</v>
      </c>
      <c r="H343" s="57">
        <f t="shared" si="8"/>
        <v>0.53203123813655839</v>
      </c>
    </row>
    <row r="344" spans="1:8" x14ac:dyDescent="0.3">
      <c r="A344" s="71" t="s">
        <v>542</v>
      </c>
      <c r="B344" s="72" t="s">
        <v>543</v>
      </c>
      <c r="C344" s="73">
        <v>8643397</v>
      </c>
      <c r="D344" s="73">
        <v>8643397</v>
      </c>
      <c r="E344" s="73">
        <v>6254738</v>
      </c>
      <c r="F344" s="73">
        <v>6254738</v>
      </c>
      <c r="G344" s="73">
        <v>2388659</v>
      </c>
      <c r="H344" s="57">
        <f t="shared" si="8"/>
        <v>0.72364349340889933</v>
      </c>
    </row>
    <row r="345" spans="1:8" x14ac:dyDescent="0.3">
      <c r="A345" s="71" t="s">
        <v>544</v>
      </c>
      <c r="B345" s="72" t="s">
        <v>545</v>
      </c>
      <c r="C345" s="73">
        <v>4873539</v>
      </c>
      <c r="D345" s="73">
        <v>4873539</v>
      </c>
      <c r="E345" s="73">
        <v>2217022</v>
      </c>
      <c r="F345" s="73">
        <v>2217022</v>
      </c>
      <c r="G345" s="73">
        <v>2656517</v>
      </c>
      <c r="H345" s="57">
        <f t="shared" si="8"/>
        <v>0.45491007664040445</v>
      </c>
    </row>
    <row r="346" spans="1:8" x14ac:dyDescent="0.3">
      <c r="A346" s="71" t="s">
        <v>546</v>
      </c>
      <c r="B346" s="72" t="s">
        <v>547</v>
      </c>
      <c r="C346" s="73">
        <v>4744061</v>
      </c>
      <c r="D346" s="73">
        <v>4744061</v>
      </c>
      <c r="E346" s="73">
        <v>2566153</v>
      </c>
      <c r="F346" s="73">
        <v>2566153</v>
      </c>
      <c r="G346" s="73">
        <v>2177908</v>
      </c>
      <c r="H346" s="57">
        <f t="shared" si="8"/>
        <v>0.54091905647924843</v>
      </c>
    </row>
    <row r="347" spans="1:8" x14ac:dyDescent="0.3">
      <c r="A347" s="71" t="s">
        <v>548</v>
      </c>
      <c r="B347" s="72" t="s">
        <v>549</v>
      </c>
      <c r="C347" s="73">
        <v>5710300</v>
      </c>
      <c r="D347" s="73">
        <v>5710300</v>
      </c>
      <c r="E347" s="74">
        <v>0</v>
      </c>
      <c r="F347" s="74">
        <v>0</v>
      </c>
      <c r="G347" s="73">
        <v>5710300</v>
      </c>
      <c r="H347" s="57">
        <f t="shared" si="8"/>
        <v>0</v>
      </c>
    </row>
    <row r="348" spans="1:8" x14ac:dyDescent="0.3">
      <c r="A348" s="71" t="s">
        <v>550</v>
      </c>
      <c r="B348" s="72" t="s">
        <v>551</v>
      </c>
      <c r="C348" s="73">
        <v>10228119</v>
      </c>
      <c r="D348" s="73">
        <v>10228119</v>
      </c>
      <c r="E348" s="73">
        <v>4734276</v>
      </c>
      <c r="F348" s="73">
        <v>4734276</v>
      </c>
      <c r="G348" s="73">
        <v>5493843</v>
      </c>
      <c r="H348" s="57">
        <f t="shared" si="8"/>
        <v>0.4628686858258102</v>
      </c>
    </row>
    <row r="349" spans="1:8" x14ac:dyDescent="0.3">
      <c r="A349" s="71" t="s">
        <v>552</v>
      </c>
      <c r="B349" s="72" t="s">
        <v>553</v>
      </c>
      <c r="C349" s="73">
        <v>4822867</v>
      </c>
      <c r="D349" s="73">
        <v>4822867</v>
      </c>
      <c r="E349" s="73">
        <v>2089300</v>
      </c>
      <c r="F349" s="73">
        <v>2089300</v>
      </c>
      <c r="G349" s="73">
        <v>2733567</v>
      </c>
      <c r="H349" s="57">
        <f t="shared" si="8"/>
        <v>0.43320705298321516</v>
      </c>
    </row>
    <row r="350" spans="1:8" x14ac:dyDescent="0.3">
      <c r="A350" s="71" t="s">
        <v>554</v>
      </c>
      <c r="B350" s="72" t="s">
        <v>555</v>
      </c>
      <c r="C350" s="73">
        <v>7014903</v>
      </c>
      <c r="D350" s="73">
        <v>7014903</v>
      </c>
      <c r="E350" s="73">
        <v>3605089</v>
      </c>
      <c r="F350" s="73">
        <v>3605089</v>
      </c>
      <c r="G350" s="73">
        <v>3409814</v>
      </c>
      <c r="H350" s="57">
        <f t="shared" si="8"/>
        <v>0.51391858162543369</v>
      </c>
    </row>
    <row r="351" spans="1:8" x14ac:dyDescent="0.3">
      <c r="A351" s="71" t="s">
        <v>556</v>
      </c>
      <c r="B351" s="72" t="s">
        <v>557</v>
      </c>
      <c r="C351" s="73">
        <v>6240193</v>
      </c>
      <c r="D351" s="73">
        <v>6240193</v>
      </c>
      <c r="E351" s="73">
        <v>2281845</v>
      </c>
      <c r="F351" s="73">
        <v>2281845</v>
      </c>
      <c r="G351" s="73">
        <v>3958348</v>
      </c>
      <c r="H351" s="57">
        <f t="shared" si="8"/>
        <v>0.36566897850755575</v>
      </c>
    </row>
    <row r="352" spans="1:8" x14ac:dyDescent="0.3">
      <c r="A352" s="71" t="s">
        <v>558</v>
      </c>
      <c r="B352" s="72" t="s">
        <v>559</v>
      </c>
      <c r="C352" s="73">
        <v>5365038</v>
      </c>
      <c r="D352" s="73">
        <v>5365038</v>
      </c>
      <c r="E352" s="73">
        <v>2591463</v>
      </c>
      <c r="F352" s="73">
        <v>2591463</v>
      </c>
      <c r="G352" s="73">
        <v>2773575</v>
      </c>
      <c r="H352" s="57">
        <f t="shared" si="8"/>
        <v>0.48302789281268838</v>
      </c>
    </row>
    <row r="353" spans="1:8" x14ac:dyDescent="0.3">
      <c r="A353" s="71" t="s">
        <v>560</v>
      </c>
      <c r="B353" s="72" t="s">
        <v>561</v>
      </c>
      <c r="C353" s="73">
        <v>6641376</v>
      </c>
      <c r="D353" s="73">
        <v>6641376</v>
      </c>
      <c r="E353" s="73">
        <v>3613613</v>
      </c>
      <c r="F353" s="73">
        <v>3613613</v>
      </c>
      <c r="G353" s="73">
        <v>3027763</v>
      </c>
      <c r="H353" s="57">
        <f t="shared" si="8"/>
        <v>0.5441060707901495</v>
      </c>
    </row>
    <row r="354" spans="1:8" x14ac:dyDescent="0.3">
      <c r="A354" s="71" t="s">
        <v>562</v>
      </c>
      <c r="B354" s="72" t="s">
        <v>563</v>
      </c>
      <c r="C354" s="73">
        <v>6080033</v>
      </c>
      <c r="D354" s="73">
        <v>6080033</v>
      </c>
      <c r="E354" s="73">
        <v>1801596</v>
      </c>
      <c r="F354" s="73">
        <v>1801596</v>
      </c>
      <c r="G354" s="73">
        <v>4278437</v>
      </c>
      <c r="H354" s="57">
        <f t="shared" si="8"/>
        <v>0.29631352329831107</v>
      </c>
    </row>
    <row r="355" spans="1:8" x14ac:dyDescent="0.3">
      <c r="A355" s="71" t="s">
        <v>564</v>
      </c>
      <c r="B355" s="72" t="s">
        <v>565</v>
      </c>
      <c r="C355" s="73">
        <v>6078361</v>
      </c>
      <c r="D355" s="73">
        <v>6078361</v>
      </c>
      <c r="E355" s="73">
        <v>2326149</v>
      </c>
      <c r="F355" s="73">
        <v>2326149</v>
      </c>
      <c r="G355" s="73">
        <v>3752212</v>
      </c>
      <c r="H355" s="57">
        <f t="shared" si="8"/>
        <v>0.38269345963492463</v>
      </c>
    </row>
    <row r="356" spans="1:8" x14ac:dyDescent="0.3">
      <c r="A356" s="71" t="s">
        <v>566</v>
      </c>
      <c r="B356" s="72" t="s">
        <v>567</v>
      </c>
      <c r="C356" s="73">
        <v>7640299</v>
      </c>
      <c r="D356" s="73">
        <v>7640299</v>
      </c>
      <c r="E356" s="73">
        <v>4729303</v>
      </c>
      <c r="F356" s="73">
        <v>4729303</v>
      </c>
      <c r="G356" s="73">
        <v>2910996</v>
      </c>
      <c r="H356" s="57">
        <f t="shared" si="8"/>
        <v>0.61899449223125957</v>
      </c>
    </row>
    <row r="357" spans="1:8" x14ac:dyDescent="0.3">
      <c r="A357" s="71" t="s">
        <v>568</v>
      </c>
      <c r="B357" s="72" t="s">
        <v>569</v>
      </c>
      <c r="C357" s="73">
        <v>8738601</v>
      </c>
      <c r="D357" s="73">
        <v>8738601</v>
      </c>
      <c r="E357" s="73">
        <v>5397968</v>
      </c>
      <c r="F357" s="73">
        <v>5397968</v>
      </c>
      <c r="G357" s="73">
        <v>3340633</v>
      </c>
      <c r="H357" s="57">
        <f t="shared" si="8"/>
        <v>0.61771535283508194</v>
      </c>
    </row>
    <row r="358" spans="1:8" x14ac:dyDescent="0.3">
      <c r="A358" s="71" t="s">
        <v>570</v>
      </c>
      <c r="B358" s="72" t="s">
        <v>571</v>
      </c>
      <c r="C358" s="73">
        <v>7450743</v>
      </c>
      <c r="D358" s="73">
        <v>7450743</v>
      </c>
      <c r="E358" s="73">
        <v>4434757</v>
      </c>
      <c r="F358" s="73">
        <v>4434757</v>
      </c>
      <c r="G358" s="73">
        <v>3015986</v>
      </c>
      <c r="H358" s="57">
        <f t="shared" ref="H358:H389" si="9">+E358/D358</f>
        <v>0.59521003475760736</v>
      </c>
    </row>
    <row r="359" spans="1:8" x14ac:dyDescent="0.3">
      <c r="A359" s="71" t="s">
        <v>572</v>
      </c>
      <c r="B359" s="72" t="s">
        <v>573</v>
      </c>
      <c r="C359" s="73">
        <v>7672515</v>
      </c>
      <c r="D359" s="73">
        <v>7672515</v>
      </c>
      <c r="E359" s="73">
        <v>4975453</v>
      </c>
      <c r="F359" s="73">
        <v>4975453</v>
      </c>
      <c r="G359" s="73">
        <v>2697062</v>
      </c>
      <c r="H359" s="57">
        <f t="shared" si="9"/>
        <v>0.64847745491537001</v>
      </c>
    </row>
    <row r="360" spans="1:8" x14ac:dyDescent="0.3">
      <c r="A360" s="71" t="s">
        <v>574</v>
      </c>
      <c r="B360" s="72" t="s">
        <v>575</v>
      </c>
      <c r="C360" s="73">
        <v>9143081</v>
      </c>
      <c r="D360" s="73">
        <v>9143081</v>
      </c>
      <c r="E360" s="73">
        <v>5341945</v>
      </c>
      <c r="F360" s="73">
        <v>5341945</v>
      </c>
      <c r="G360" s="73">
        <v>3801136</v>
      </c>
      <c r="H360" s="57">
        <f t="shared" si="9"/>
        <v>0.58426092911131378</v>
      </c>
    </row>
    <row r="361" spans="1:8" x14ac:dyDescent="0.3">
      <c r="A361" s="71" t="s">
        <v>576</v>
      </c>
      <c r="B361" s="72" t="s">
        <v>577</v>
      </c>
      <c r="C361" s="73">
        <v>8038669</v>
      </c>
      <c r="D361" s="73">
        <v>8038669</v>
      </c>
      <c r="E361" s="73">
        <v>4349862</v>
      </c>
      <c r="F361" s="73">
        <v>4349862</v>
      </c>
      <c r="G361" s="73">
        <v>3688807</v>
      </c>
      <c r="H361" s="57">
        <f t="shared" si="9"/>
        <v>0.54111719241083323</v>
      </c>
    </row>
    <row r="362" spans="1:8" x14ac:dyDescent="0.3">
      <c r="A362" s="71" t="s">
        <v>578</v>
      </c>
      <c r="B362" s="72" t="s">
        <v>579</v>
      </c>
      <c r="C362" s="73">
        <v>9416009</v>
      </c>
      <c r="D362" s="73">
        <v>9416009</v>
      </c>
      <c r="E362" s="73">
        <v>6340273</v>
      </c>
      <c r="F362" s="73">
        <v>6340273</v>
      </c>
      <c r="G362" s="73">
        <v>3075736</v>
      </c>
      <c r="H362" s="57">
        <f t="shared" si="9"/>
        <v>0.67335035469910876</v>
      </c>
    </row>
    <row r="363" spans="1:8" x14ac:dyDescent="0.3">
      <c r="A363" s="71" t="s">
        <v>580</v>
      </c>
      <c r="B363" s="72" t="s">
        <v>581</v>
      </c>
      <c r="C363" s="73">
        <v>7351233</v>
      </c>
      <c r="D363" s="73">
        <v>7351233</v>
      </c>
      <c r="E363" s="73">
        <v>3770383</v>
      </c>
      <c r="F363" s="73">
        <v>3770383</v>
      </c>
      <c r="G363" s="73">
        <v>3580850</v>
      </c>
      <c r="H363" s="57">
        <f t="shared" si="9"/>
        <v>0.51289123878946563</v>
      </c>
    </row>
    <row r="364" spans="1:8" x14ac:dyDescent="0.3">
      <c r="A364" s="71" t="s">
        <v>582</v>
      </c>
      <c r="B364" s="72" t="s">
        <v>583</v>
      </c>
      <c r="C364" s="73">
        <v>4271632</v>
      </c>
      <c r="D364" s="73">
        <v>4271632</v>
      </c>
      <c r="E364" s="73">
        <v>2271632</v>
      </c>
      <c r="F364" s="73">
        <v>2271632</v>
      </c>
      <c r="G364" s="73">
        <v>2000000</v>
      </c>
      <c r="H364" s="57">
        <f t="shared" si="9"/>
        <v>0.53179487371571332</v>
      </c>
    </row>
    <row r="365" spans="1:8" x14ac:dyDescent="0.3">
      <c r="A365" s="71" t="s">
        <v>584</v>
      </c>
      <c r="B365" s="72" t="s">
        <v>585</v>
      </c>
      <c r="C365" s="73">
        <v>7107463</v>
      </c>
      <c r="D365" s="73">
        <v>7107463</v>
      </c>
      <c r="E365" s="73">
        <v>5107463</v>
      </c>
      <c r="F365" s="73">
        <v>5107463</v>
      </c>
      <c r="G365" s="73">
        <v>2000000</v>
      </c>
      <c r="H365" s="57">
        <f t="shared" si="9"/>
        <v>0.71860564029668528</v>
      </c>
    </row>
    <row r="366" spans="1:8" x14ac:dyDescent="0.3">
      <c r="A366" s="71" t="s">
        <v>586</v>
      </c>
      <c r="B366" s="72" t="s">
        <v>587</v>
      </c>
      <c r="C366" s="73">
        <v>4755365</v>
      </c>
      <c r="D366" s="73">
        <v>4755365</v>
      </c>
      <c r="E366" s="73">
        <v>2755365</v>
      </c>
      <c r="F366" s="73">
        <v>2755365</v>
      </c>
      <c r="G366" s="73">
        <v>2000000</v>
      </c>
      <c r="H366" s="57">
        <f t="shared" si="9"/>
        <v>0.57942239975270038</v>
      </c>
    </row>
    <row r="367" spans="1:8" x14ac:dyDescent="0.3">
      <c r="A367" s="71" t="s">
        <v>588</v>
      </c>
      <c r="B367" s="72" t="s">
        <v>589</v>
      </c>
      <c r="C367" s="73">
        <v>5598578</v>
      </c>
      <c r="D367" s="73">
        <v>5598578</v>
      </c>
      <c r="E367" s="73">
        <v>2865600</v>
      </c>
      <c r="F367" s="73">
        <v>2865600</v>
      </c>
      <c r="G367" s="73">
        <v>2732978</v>
      </c>
      <c r="H367" s="57">
        <f t="shared" si="9"/>
        <v>0.51184425759541086</v>
      </c>
    </row>
    <row r="368" spans="1:8" x14ac:dyDescent="0.3">
      <c r="A368" s="71" t="s">
        <v>590</v>
      </c>
      <c r="B368" s="72" t="s">
        <v>591</v>
      </c>
      <c r="C368" s="73">
        <v>6175189</v>
      </c>
      <c r="D368" s="73">
        <v>6175189</v>
      </c>
      <c r="E368" s="74">
        <v>0</v>
      </c>
      <c r="F368" s="74">
        <v>0</v>
      </c>
      <c r="G368" s="73">
        <v>6175189</v>
      </c>
      <c r="H368" s="57">
        <f t="shared" si="9"/>
        <v>0</v>
      </c>
    </row>
    <row r="369" spans="1:8" x14ac:dyDescent="0.3">
      <c r="A369" s="71" t="s">
        <v>592</v>
      </c>
      <c r="B369" s="72" t="s">
        <v>593</v>
      </c>
      <c r="C369" s="73">
        <v>4797950</v>
      </c>
      <c r="D369" s="73">
        <v>4797950</v>
      </c>
      <c r="E369" s="74">
        <v>0</v>
      </c>
      <c r="F369" s="74">
        <v>0</v>
      </c>
      <c r="G369" s="73">
        <v>4797950</v>
      </c>
      <c r="H369" s="57">
        <f t="shared" si="9"/>
        <v>0</v>
      </c>
    </row>
    <row r="370" spans="1:8" x14ac:dyDescent="0.3">
      <c r="A370" s="71" t="s">
        <v>594</v>
      </c>
      <c r="B370" s="72" t="s">
        <v>595</v>
      </c>
      <c r="C370" s="73">
        <v>4868635</v>
      </c>
      <c r="D370" s="73">
        <v>4868635</v>
      </c>
      <c r="E370" s="74">
        <v>0</v>
      </c>
      <c r="F370" s="74">
        <v>0</v>
      </c>
      <c r="G370" s="73">
        <v>4868635</v>
      </c>
      <c r="H370" s="57">
        <f t="shared" si="9"/>
        <v>0</v>
      </c>
    </row>
    <row r="371" spans="1:8" x14ac:dyDescent="0.3">
      <c r="A371" s="71" t="s">
        <v>596</v>
      </c>
      <c r="B371" s="72" t="s">
        <v>597</v>
      </c>
      <c r="C371" s="73">
        <v>4848637</v>
      </c>
      <c r="D371" s="73">
        <v>4848637</v>
      </c>
      <c r="E371" s="74">
        <v>0</v>
      </c>
      <c r="F371" s="74">
        <v>0</v>
      </c>
      <c r="G371" s="73">
        <v>4848637</v>
      </c>
      <c r="H371" s="57">
        <f t="shared" si="9"/>
        <v>0</v>
      </c>
    </row>
    <row r="372" spans="1:8" x14ac:dyDescent="0.3">
      <c r="A372" s="71" t="s">
        <v>598</v>
      </c>
      <c r="B372" s="72" t="s">
        <v>599</v>
      </c>
      <c r="C372" s="73">
        <v>4644946</v>
      </c>
      <c r="D372" s="73">
        <v>4644946</v>
      </c>
      <c r="E372" s="74">
        <v>0</v>
      </c>
      <c r="F372" s="74">
        <v>0</v>
      </c>
      <c r="G372" s="73">
        <v>4644946</v>
      </c>
      <c r="H372" s="57">
        <f t="shared" si="9"/>
        <v>0</v>
      </c>
    </row>
    <row r="373" spans="1:8" x14ac:dyDescent="0.3">
      <c r="A373" s="71" t="s">
        <v>600</v>
      </c>
      <c r="B373" s="72" t="s">
        <v>601</v>
      </c>
      <c r="C373" s="73">
        <v>1065943356</v>
      </c>
      <c r="D373" s="73">
        <v>1065943356</v>
      </c>
      <c r="E373" s="73">
        <v>799457517</v>
      </c>
      <c r="F373" s="73">
        <v>799457517</v>
      </c>
      <c r="G373" s="73">
        <v>266485839</v>
      </c>
      <c r="H373" s="57">
        <f t="shared" si="9"/>
        <v>0.75</v>
      </c>
    </row>
    <row r="374" spans="1:8" x14ac:dyDescent="0.3">
      <c r="A374" s="71" t="s">
        <v>602</v>
      </c>
      <c r="B374" s="72" t="s">
        <v>603</v>
      </c>
      <c r="C374" s="73">
        <v>1494961526</v>
      </c>
      <c r="D374" s="73">
        <v>1329961526</v>
      </c>
      <c r="E374" s="73">
        <v>963528040.79999995</v>
      </c>
      <c r="F374" s="73">
        <v>962928040.79999995</v>
      </c>
      <c r="G374" s="73">
        <v>359373485.19999999</v>
      </c>
      <c r="H374" s="57">
        <f t="shared" si="9"/>
        <v>0.7244781311064783</v>
      </c>
    </row>
    <row r="375" spans="1:8" x14ac:dyDescent="0.3">
      <c r="A375" s="71" t="s">
        <v>604</v>
      </c>
      <c r="B375" s="72" t="s">
        <v>605</v>
      </c>
      <c r="C375" s="73">
        <v>100000000</v>
      </c>
      <c r="D375" s="73">
        <v>100000000</v>
      </c>
      <c r="E375" s="73">
        <v>76940000</v>
      </c>
      <c r="F375" s="73">
        <v>76340000</v>
      </c>
      <c r="G375" s="73">
        <v>22000000</v>
      </c>
      <c r="H375" s="57">
        <f t="shared" si="9"/>
        <v>0.76939999999999997</v>
      </c>
    </row>
    <row r="376" spans="1:8" x14ac:dyDescent="0.3">
      <c r="A376" s="71" t="s">
        <v>606</v>
      </c>
      <c r="B376" s="72" t="s">
        <v>607</v>
      </c>
      <c r="C376" s="73">
        <v>1394961526</v>
      </c>
      <c r="D376" s="73">
        <v>1229961526</v>
      </c>
      <c r="E376" s="73">
        <v>886588040.79999995</v>
      </c>
      <c r="F376" s="73">
        <v>886588040.79999995</v>
      </c>
      <c r="G376" s="73">
        <v>337373485.19999999</v>
      </c>
      <c r="H376" s="57">
        <f t="shared" si="9"/>
        <v>0.72082583240087461</v>
      </c>
    </row>
    <row r="377" spans="1:8" x14ac:dyDescent="0.3">
      <c r="A377" s="71" t="s">
        <v>608</v>
      </c>
      <c r="B377" s="72" t="s">
        <v>609</v>
      </c>
      <c r="C377" s="73">
        <v>257400000</v>
      </c>
      <c r="D377" s="73">
        <v>342223848</v>
      </c>
      <c r="E377" s="73">
        <v>106498820.23999999</v>
      </c>
      <c r="F377" s="73">
        <v>105106888.45999999</v>
      </c>
      <c r="G377" s="73">
        <v>214626739.09</v>
      </c>
      <c r="H377" s="57">
        <f t="shared" si="9"/>
        <v>0.31119637296580216</v>
      </c>
    </row>
    <row r="378" spans="1:8" x14ac:dyDescent="0.3">
      <c r="A378" s="71" t="s">
        <v>610</v>
      </c>
      <c r="B378" s="72" t="s">
        <v>611</v>
      </c>
      <c r="C378" s="73">
        <v>133100000</v>
      </c>
      <c r="D378" s="73">
        <v>213175000</v>
      </c>
      <c r="E378" s="73">
        <v>23350391.690000001</v>
      </c>
      <c r="F378" s="73">
        <v>21958459.940000001</v>
      </c>
      <c r="G378" s="73">
        <v>168726319.63999999</v>
      </c>
      <c r="H378" s="57">
        <f t="shared" si="9"/>
        <v>0.10953625748797936</v>
      </c>
    </row>
    <row r="379" spans="1:8" x14ac:dyDescent="0.3">
      <c r="A379" s="71" t="s">
        <v>612</v>
      </c>
      <c r="B379" s="72" t="s">
        <v>613</v>
      </c>
      <c r="C379" s="73">
        <v>124300000</v>
      </c>
      <c r="D379" s="73">
        <v>129048848</v>
      </c>
      <c r="E379" s="73">
        <v>83148428.549999997</v>
      </c>
      <c r="F379" s="73">
        <v>83148428.519999996</v>
      </c>
      <c r="G379" s="73">
        <v>45900419.450000003</v>
      </c>
      <c r="H379" s="57">
        <f t="shared" si="9"/>
        <v>0.64431748007545175</v>
      </c>
    </row>
    <row r="380" spans="1:8" x14ac:dyDescent="0.3">
      <c r="A380" s="71" t="s">
        <v>614</v>
      </c>
      <c r="B380" s="72" t="s">
        <v>615</v>
      </c>
      <c r="C380" s="73">
        <v>3022370193</v>
      </c>
      <c r="D380" s="73">
        <v>3017870193</v>
      </c>
      <c r="E380" s="73">
        <v>1829878318</v>
      </c>
      <c r="F380" s="73">
        <v>1829878318</v>
      </c>
      <c r="G380" s="73">
        <v>1174505022.6600001</v>
      </c>
      <c r="H380" s="57">
        <f t="shared" si="9"/>
        <v>0.60634758984810977</v>
      </c>
    </row>
    <row r="381" spans="1:8" x14ac:dyDescent="0.3">
      <c r="A381" s="71" t="s">
        <v>616</v>
      </c>
      <c r="B381" s="72" t="s">
        <v>617</v>
      </c>
      <c r="C381" s="73">
        <v>74782500</v>
      </c>
      <c r="D381" s="73">
        <v>74782500</v>
      </c>
      <c r="E381" s="73">
        <v>56086875</v>
      </c>
      <c r="F381" s="73">
        <v>56086875</v>
      </c>
      <c r="G381" s="73">
        <v>15579688</v>
      </c>
      <c r="H381" s="57">
        <f t="shared" si="9"/>
        <v>0.75</v>
      </c>
    </row>
    <row r="382" spans="1:8" x14ac:dyDescent="0.3">
      <c r="A382" s="71" t="s">
        <v>618</v>
      </c>
      <c r="B382" s="72" t="s">
        <v>619</v>
      </c>
      <c r="C382" s="73">
        <v>120000000</v>
      </c>
      <c r="D382" s="73">
        <v>120000000</v>
      </c>
      <c r="E382" s="73">
        <v>90000000</v>
      </c>
      <c r="F382" s="73">
        <v>90000000</v>
      </c>
      <c r="G382" s="73">
        <v>20000000</v>
      </c>
      <c r="H382" s="57">
        <f t="shared" si="9"/>
        <v>0.75</v>
      </c>
    </row>
    <row r="383" spans="1:8" x14ac:dyDescent="0.3">
      <c r="A383" s="71" t="s">
        <v>620</v>
      </c>
      <c r="B383" s="72" t="s">
        <v>621</v>
      </c>
      <c r="C383" s="73">
        <v>862500000</v>
      </c>
      <c r="D383" s="73">
        <v>862500000</v>
      </c>
      <c r="E383" s="73">
        <v>571578750</v>
      </c>
      <c r="F383" s="73">
        <v>571578750</v>
      </c>
      <c r="G383" s="73">
        <v>290883668</v>
      </c>
      <c r="H383" s="57">
        <f t="shared" si="9"/>
        <v>0.66269999999999996</v>
      </c>
    </row>
    <row r="384" spans="1:8" x14ac:dyDescent="0.3">
      <c r="A384" s="71" t="s">
        <v>622</v>
      </c>
      <c r="B384" s="72" t="s">
        <v>623</v>
      </c>
      <c r="C384" s="73">
        <v>1877500000</v>
      </c>
      <c r="D384" s="73">
        <v>1877500000</v>
      </c>
      <c r="E384" s="73">
        <v>1048125000</v>
      </c>
      <c r="F384" s="73">
        <v>1048125000</v>
      </c>
      <c r="G384" s="73">
        <v>829041666.65999997</v>
      </c>
      <c r="H384" s="57">
        <f t="shared" si="9"/>
        <v>0.55825565912117181</v>
      </c>
    </row>
    <row r="385" spans="1:8" x14ac:dyDescent="0.3">
      <c r="A385" s="71" t="s">
        <v>624</v>
      </c>
      <c r="B385" s="72" t="s">
        <v>625</v>
      </c>
      <c r="C385" s="73">
        <v>54000000</v>
      </c>
      <c r="D385" s="73">
        <v>54000000</v>
      </c>
      <c r="E385" s="73">
        <v>40500000</v>
      </c>
      <c r="F385" s="73">
        <v>40500000</v>
      </c>
      <c r="G385" s="73">
        <v>13500000</v>
      </c>
      <c r="H385" s="57">
        <f t="shared" si="9"/>
        <v>0.75</v>
      </c>
    </row>
    <row r="386" spans="1:8" x14ac:dyDescent="0.3">
      <c r="A386" s="71" t="s">
        <v>626</v>
      </c>
      <c r="B386" s="72" t="s">
        <v>627</v>
      </c>
      <c r="C386" s="73">
        <v>10000000</v>
      </c>
      <c r="D386" s="73">
        <v>5500000</v>
      </c>
      <c r="E386" s="74">
        <v>0</v>
      </c>
      <c r="F386" s="74">
        <v>0</v>
      </c>
      <c r="G386" s="73">
        <v>5500000</v>
      </c>
      <c r="H386" s="57">
        <f t="shared" si="9"/>
        <v>0</v>
      </c>
    </row>
    <row r="387" spans="1:8" x14ac:dyDescent="0.3">
      <c r="A387" s="71" t="s">
        <v>628</v>
      </c>
      <c r="B387" s="72" t="s">
        <v>629</v>
      </c>
      <c r="C387" s="73">
        <v>9160549</v>
      </c>
      <c r="D387" s="73">
        <v>9160549</v>
      </c>
      <c r="E387" s="73">
        <v>9160549</v>
      </c>
      <c r="F387" s="73">
        <v>9160549</v>
      </c>
      <c r="G387" s="74">
        <v>0</v>
      </c>
      <c r="H387" s="57">
        <f t="shared" si="9"/>
        <v>1</v>
      </c>
    </row>
    <row r="388" spans="1:8" x14ac:dyDescent="0.3">
      <c r="A388" s="71" t="s">
        <v>630</v>
      </c>
      <c r="B388" s="72" t="s">
        <v>631</v>
      </c>
      <c r="C388" s="73">
        <v>14427144</v>
      </c>
      <c r="D388" s="73">
        <v>14427144</v>
      </c>
      <c r="E388" s="73">
        <v>14427144</v>
      </c>
      <c r="F388" s="73">
        <v>14427144</v>
      </c>
      <c r="G388" s="74">
        <v>0</v>
      </c>
      <c r="H388" s="57">
        <f t="shared" si="9"/>
        <v>1</v>
      </c>
    </row>
    <row r="389" spans="1:8" x14ac:dyDescent="0.3">
      <c r="A389" s="71" t="s">
        <v>632</v>
      </c>
      <c r="B389" s="72" t="s">
        <v>633</v>
      </c>
      <c r="C389" s="73">
        <v>110318524</v>
      </c>
      <c r="D389" s="73">
        <v>143118524</v>
      </c>
      <c r="E389" s="73">
        <v>11990417.310000001</v>
      </c>
      <c r="F389" s="73">
        <v>11990417.310000001</v>
      </c>
      <c r="G389" s="73">
        <v>131128106.64</v>
      </c>
      <c r="H389" s="57">
        <f t="shared" si="9"/>
        <v>8.377963225780613E-2</v>
      </c>
    </row>
    <row r="390" spans="1:8" x14ac:dyDescent="0.3">
      <c r="A390" s="71" t="s">
        <v>634</v>
      </c>
      <c r="B390" s="72" t="s">
        <v>635</v>
      </c>
      <c r="C390" s="73">
        <v>110318524</v>
      </c>
      <c r="D390" s="73">
        <v>143118524</v>
      </c>
      <c r="E390" s="73">
        <v>11990417.310000001</v>
      </c>
      <c r="F390" s="73">
        <v>11990417.310000001</v>
      </c>
      <c r="G390" s="73">
        <v>131128106.64</v>
      </c>
      <c r="H390" s="57">
        <f t="shared" ref="H390:H409" si="10">+E390/D390</f>
        <v>8.377963225780613E-2</v>
      </c>
    </row>
    <row r="391" spans="1:8" x14ac:dyDescent="0.3">
      <c r="A391" s="71" t="s">
        <v>775</v>
      </c>
      <c r="B391" s="72" t="s">
        <v>776</v>
      </c>
      <c r="C391" s="74">
        <v>0</v>
      </c>
      <c r="D391" s="74">
        <v>0</v>
      </c>
      <c r="E391" s="74">
        <v>0</v>
      </c>
      <c r="F391" s="74">
        <v>0</v>
      </c>
      <c r="G391" s="74">
        <v>0</v>
      </c>
      <c r="H391" s="57" t="e">
        <f t="shared" si="10"/>
        <v>#DIV/0!</v>
      </c>
    </row>
    <row r="392" spans="1:8" x14ac:dyDescent="0.3">
      <c r="A392" s="71" t="s">
        <v>636</v>
      </c>
      <c r="B392" s="72" t="s">
        <v>637</v>
      </c>
      <c r="C392" s="73">
        <v>270934854</v>
      </c>
      <c r="D392" s="73">
        <v>284830736.80000001</v>
      </c>
      <c r="E392" s="73">
        <v>256485977.78</v>
      </c>
      <c r="F392" s="73">
        <v>256485977.78</v>
      </c>
      <c r="G392" s="73">
        <v>26197910.010000002</v>
      </c>
      <c r="H392" s="57">
        <f t="shared" si="10"/>
        <v>0.90048560299900893</v>
      </c>
    </row>
    <row r="393" spans="1:8" x14ac:dyDescent="0.3">
      <c r="A393" s="71" t="s">
        <v>638</v>
      </c>
      <c r="B393" s="72" t="s">
        <v>639</v>
      </c>
      <c r="C393" s="73">
        <v>1196419</v>
      </c>
      <c r="D393" s="73">
        <v>1196419</v>
      </c>
      <c r="E393" s="73">
        <v>1128794.94</v>
      </c>
      <c r="F393" s="73">
        <v>1128794.94</v>
      </c>
      <c r="G393" s="74">
        <v>0</v>
      </c>
      <c r="H393" s="57">
        <f t="shared" si="10"/>
        <v>0.94347794543550378</v>
      </c>
    </row>
    <row r="394" spans="1:8" x14ac:dyDescent="0.3">
      <c r="A394" s="71" t="s">
        <v>640</v>
      </c>
      <c r="B394" s="72" t="s">
        <v>641</v>
      </c>
      <c r="C394" s="73">
        <v>4039854</v>
      </c>
      <c r="D394" s="73">
        <v>4039854</v>
      </c>
      <c r="E394" s="73">
        <v>3964584</v>
      </c>
      <c r="F394" s="73">
        <v>3964584</v>
      </c>
      <c r="G394" s="73">
        <v>75270</v>
      </c>
      <c r="H394" s="57">
        <f t="shared" si="10"/>
        <v>0.9813681385515417</v>
      </c>
    </row>
    <row r="395" spans="1:8" x14ac:dyDescent="0.3">
      <c r="A395" s="71" t="s">
        <v>642</v>
      </c>
      <c r="B395" s="72" t="s">
        <v>643</v>
      </c>
      <c r="C395" s="73">
        <v>6020000</v>
      </c>
      <c r="D395" s="73">
        <v>6020000</v>
      </c>
      <c r="E395" s="74">
        <v>0</v>
      </c>
      <c r="F395" s="74">
        <v>0</v>
      </c>
      <c r="G395" s="73">
        <v>6020000</v>
      </c>
      <c r="H395" s="57">
        <f t="shared" si="10"/>
        <v>0</v>
      </c>
    </row>
    <row r="396" spans="1:8" x14ac:dyDescent="0.3">
      <c r="A396" s="71" t="s">
        <v>644</v>
      </c>
      <c r="B396" s="72" t="s">
        <v>645</v>
      </c>
      <c r="C396" s="73">
        <v>7768950</v>
      </c>
      <c r="D396" s="73">
        <v>7699950</v>
      </c>
      <c r="E396" s="73">
        <v>7643550</v>
      </c>
      <c r="F396" s="73">
        <v>7643550</v>
      </c>
      <c r="G396" s="73">
        <v>56400</v>
      </c>
      <c r="H396" s="57">
        <f t="shared" si="10"/>
        <v>0.99267527711218906</v>
      </c>
    </row>
    <row r="397" spans="1:8" x14ac:dyDescent="0.3">
      <c r="A397" s="71" t="s">
        <v>646</v>
      </c>
      <c r="B397" s="72" t="s">
        <v>647</v>
      </c>
      <c r="C397" s="73">
        <v>15537900</v>
      </c>
      <c r="D397" s="73">
        <v>15537900</v>
      </c>
      <c r="E397" s="73">
        <v>15248100</v>
      </c>
      <c r="F397" s="73">
        <v>15248100</v>
      </c>
      <c r="G397" s="73">
        <v>289800</v>
      </c>
      <c r="H397" s="57">
        <f t="shared" si="10"/>
        <v>0.98134883092309777</v>
      </c>
    </row>
    <row r="398" spans="1:8" x14ac:dyDescent="0.3">
      <c r="A398" s="71" t="s">
        <v>648</v>
      </c>
      <c r="B398" s="72" t="s">
        <v>649</v>
      </c>
      <c r="C398" s="73">
        <v>2589650</v>
      </c>
      <c r="D398" s="73">
        <v>2589650</v>
      </c>
      <c r="E398" s="73">
        <v>2541750</v>
      </c>
      <c r="F398" s="73">
        <v>2541750</v>
      </c>
      <c r="G398" s="73">
        <v>47900</v>
      </c>
      <c r="H398" s="57">
        <f t="shared" si="10"/>
        <v>0.98150329195064967</v>
      </c>
    </row>
    <row r="399" spans="1:8" x14ac:dyDescent="0.3">
      <c r="A399" s="71" t="s">
        <v>650</v>
      </c>
      <c r="B399" s="72" t="s">
        <v>651</v>
      </c>
      <c r="C399" s="73">
        <v>77689500</v>
      </c>
      <c r="D399" s="73">
        <v>75864000</v>
      </c>
      <c r="E399" s="73">
        <v>75864000</v>
      </c>
      <c r="F399" s="73">
        <v>75864000</v>
      </c>
      <c r="G399" s="74">
        <v>0</v>
      </c>
      <c r="H399" s="57">
        <f t="shared" si="10"/>
        <v>1</v>
      </c>
    </row>
    <row r="400" spans="1:8" x14ac:dyDescent="0.3">
      <c r="A400" s="71" t="s">
        <v>652</v>
      </c>
      <c r="B400" s="72" t="s">
        <v>653</v>
      </c>
      <c r="C400" s="73">
        <v>3453557</v>
      </c>
      <c r="D400" s="73">
        <v>3362541.8</v>
      </c>
      <c r="E400" s="73">
        <v>3362541.8</v>
      </c>
      <c r="F400" s="73">
        <v>3362541.8</v>
      </c>
      <c r="G400" s="74">
        <v>0</v>
      </c>
      <c r="H400" s="57">
        <f t="shared" si="10"/>
        <v>1</v>
      </c>
    </row>
    <row r="401" spans="1:9" x14ac:dyDescent="0.3">
      <c r="A401" s="71" t="s">
        <v>654</v>
      </c>
      <c r="B401" s="72" t="s">
        <v>655</v>
      </c>
      <c r="C401" s="73">
        <v>276316</v>
      </c>
      <c r="D401" s="73">
        <v>276316</v>
      </c>
      <c r="E401" s="73">
        <v>275944</v>
      </c>
      <c r="F401" s="73">
        <v>275944</v>
      </c>
      <c r="G401" s="74">
        <v>372</v>
      </c>
      <c r="H401" s="57">
        <f t="shared" si="10"/>
        <v>0.99865371531145497</v>
      </c>
    </row>
    <row r="402" spans="1:9" x14ac:dyDescent="0.3">
      <c r="A402" s="71" t="s">
        <v>656</v>
      </c>
      <c r="B402" s="72" t="s">
        <v>657</v>
      </c>
      <c r="C402" s="73">
        <v>3186564</v>
      </c>
      <c r="D402" s="73">
        <v>20809064</v>
      </c>
      <c r="E402" s="73">
        <v>20807331.489999998</v>
      </c>
      <c r="F402" s="73">
        <v>20807331.489999998</v>
      </c>
      <c r="G402" s="73">
        <v>1732.51</v>
      </c>
      <c r="H402" s="57">
        <f t="shared" si="10"/>
        <v>0.99991674253104312</v>
      </c>
    </row>
    <row r="403" spans="1:9" x14ac:dyDescent="0.3">
      <c r="A403" s="71" t="s">
        <v>658</v>
      </c>
      <c r="B403" s="72" t="s">
        <v>659</v>
      </c>
      <c r="C403" s="73">
        <v>25896500</v>
      </c>
      <c r="D403" s="73">
        <v>25244000</v>
      </c>
      <c r="E403" s="73">
        <v>25244000</v>
      </c>
      <c r="F403" s="73">
        <v>25244000</v>
      </c>
      <c r="G403" s="74">
        <v>0</v>
      </c>
      <c r="H403" s="57">
        <f t="shared" si="10"/>
        <v>1</v>
      </c>
    </row>
    <row r="404" spans="1:9" x14ac:dyDescent="0.3">
      <c r="A404" s="71" t="s">
        <v>660</v>
      </c>
      <c r="B404" s="72" t="s">
        <v>661</v>
      </c>
      <c r="C404" s="73">
        <v>6733090</v>
      </c>
      <c r="D404" s="73">
        <v>6733090</v>
      </c>
      <c r="E404" s="73">
        <v>5840524</v>
      </c>
      <c r="F404" s="73">
        <v>5840524</v>
      </c>
      <c r="G404" s="74">
        <v>0</v>
      </c>
      <c r="H404" s="57">
        <f t="shared" si="10"/>
        <v>0.86743590238657142</v>
      </c>
    </row>
    <row r="405" spans="1:9" x14ac:dyDescent="0.3">
      <c r="A405" s="71" t="s">
        <v>662</v>
      </c>
      <c r="B405" s="72" t="s">
        <v>663</v>
      </c>
      <c r="C405" s="73">
        <v>26621602</v>
      </c>
      <c r="D405" s="73">
        <v>25464000</v>
      </c>
      <c r="E405" s="73">
        <v>25464000</v>
      </c>
      <c r="F405" s="73">
        <v>25464000</v>
      </c>
      <c r="G405" s="74">
        <v>0</v>
      </c>
      <c r="H405" s="57">
        <f t="shared" si="10"/>
        <v>1</v>
      </c>
    </row>
    <row r="406" spans="1:9" x14ac:dyDescent="0.3">
      <c r="A406" s="71" t="s">
        <v>664</v>
      </c>
      <c r="B406" s="72" t="s">
        <v>665</v>
      </c>
      <c r="C406" s="73">
        <v>1786859</v>
      </c>
      <c r="D406" s="73">
        <v>1761859</v>
      </c>
      <c r="E406" s="73">
        <v>1758016.5</v>
      </c>
      <c r="F406" s="73">
        <v>1758016.5</v>
      </c>
      <c r="G406" s="73">
        <v>3842.5</v>
      </c>
      <c r="H406" s="57">
        <f t="shared" si="10"/>
        <v>0.99781906497625517</v>
      </c>
    </row>
    <row r="407" spans="1:9" x14ac:dyDescent="0.3">
      <c r="A407" s="71" t="s">
        <v>666</v>
      </c>
      <c r="B407" s="72" t="s">
        <v>667</v>
      </c>
      <c r="C407" s="73">
        <v>14243075</v>
      </c>
      <c r="D407" s="73">
        <v>14243075</v>
      </c>
      <c r="E407" s="73">
        <v>12679500</v>
      </c>
      <c r="F407" s="73">
        <v>12679500</v>
      </c>
      <c r="G407" s="73">
        <v>1563575</v>
      </c>
      <c r="H407" s="57">
        <f t="shared" si="10"/>
        <v>0.89022209038427447</v>
      </c>
    </row>
    <row r="408" spans="1:9" x14ac:dyDescent="0.3">
      <c r="A408" s="71" t="s">
        <v>668</v>
      </c>
      <c r="B408" s="72" t="s">
        <v>669</v>
      </c>
      <c r="C408" s="73">
        <v>1432158</v>
      </c>
      <c r="D408" s="73">
        <v>1432158</v>
      </c>
      <c r="E408" s="73">
        <v>393341.05</v>
      </c>
      <c r="F408" s="73">
        <v>393341.05</v>
      </c>
      <c r="G408" s="73">
        <v>532158</v>
      </c>
      <c r="H408" s="57">
        <f t="shared" si="10"/>
        <v>0.2746492007166807</v>
      </c>
      <c r="I408" s="50"/>
    </row>
    <row r="409" spans="1:9" x14ac:dyDescent="0.3">
      <c r="A409" s="71" t="s">
        <v>670</v>
      </c>
      <c r="B409" s="72" t="s">
        <v>671</v>
      </c>
      <c r="C409" s="73">
        <v>71778156</v>
      </c>
      <c r="D409" s="73">
        <v>71778156</v>
      </c>
      <c r="E409" s="73">
        <v>54270000</v>
      </c>
      <c r="F409" s="73">
        <v>54270000</v>
      </c>
      <c r="G409" s="73">
        <v>17508156</v>
      </c>
      <c r="H409" s="57">
        <f t="shared" si="10"/>
        <v>0.7560796072833077</v>
      </c>
    </row>
    <row r="410" spans="1:9" x14ac:dyDescent="0.3">
      <c r="A410" s="71" t="s">
        <v>672</v>
      </c>
      <c r="B410" s="72" t="s">
        <v>673</v>
      </c>
      <c r="C410" s="73">
        <v>253786</v>
      </c>
      <c r="D410" s="73">
        <v>278786</v>
      </c>
      <c r="E410" s="74">
        <v>0</v>
      </c>
      <c r="F410" s="74">
        <v>0</v>
      </c>
      <c r="G410" s="73">
        <v>28786</v>
      </c>
    </row>
    <row r="411" spans="1:9" x14ac:dyDescent="0.3">
      <c r="A411" s="71" t="s">
        <v>674</v>
      </c>
      <c r="B411" s="72" t="s">
        <v>675</v>
      </c>
      <c r="C411" s="73">
        <v>430918</v>
      </c>
      <c r="D411" s="73">
        <v>499918</v>
      </c>
      <c r="E411" s="74">
        <v>0</v>
      </c>
      <c r="F411" s="74">
        <v>0</v>
      </c>
      <c r="G411" s="73">
        <v>69918</v>
      </c>
    </row>
    <row r="412" spans="1:9" x14ac:dyDescent="0.3">
      <c r="C412" s="54"/>
      <c r="D412" s="55"/>
      <c r="E412" s="53"/>
      <c r="F412" s="53"/>
      <c r="G412" s="53"/>
    </row>
    <row r="413" spans="1:9" x14ac:dyDescent="0.3">
      <c r="C413" s="54"/>
      <c r="D413" s="55"/>
      <c r="E413" s="53"/>
      <c r="F413" s="53"/>
      <c r="G413" s="53"/>
    </row>
    <row r="414" spans="1:9" x14ac:dyDescent="0.3">
      <c r="C414" s="54"/>
      <c r="D414" s="55"/>
      <c r="E414" s="53"/>
      <c r="F414" s="53"/>
      <c r="G414" s="53"/>
    </row>
    <row r="415" spans="1:9" x14ac:dyDescent="0.3">
      <c r="C415" s="54"/>
      <c r="D415" s="55"/>
      <c r="E415" s="53"/>
      <c r="F415" s="53"/>
      <c r="G415" s="53"/>
    </row>
    <row r="416" spans="1:9" x14ac:dyDescent="0.3">
      <c r="C416" s="54"/>
      <c r="D416" s="55"/>
      <c r="E416" s="53"/>
      <c r="F416" s="53"/>
      <c r="G416" s="53"/>
    </row>
    <row r="417" spans="3:7" x14ac:dyDescent="0.3">
      <c r="C417" s="54"/>
      <c r="D417" s="55"/>
      <c r="E417" s="53"/>
      <c r="F417" s="53"/>
      <c r="G417" s="53"/>
    </row>
    <row r="418" spans="3:7" x14ac:dyDescent="0.3">
      <c r="C418" s="54"/>
      <c r="D418" s="56"/>
      <c r="E418" s="53"/>
      <c r="F418" s="53"/>
      <c r="G418" s="53"/>
    </row>
    <row r="419" spans="3:7" x14ac:dyDescent="0.3">
      <c r="C419" s="54"/>
      <c r="D419" s="54"/>
      <c r="E419" s="53"/>
      <c r="F419" s="53"/>
      <c r="G419" s="53"/>
    </row>
    <row r="420" spans="3:7" x14ac:dyDescent="0.3">
      <c r="C420" s="54"/>
      <c r="D420" s="54"/>
      <c r="E420" s="53"/>
      <c r="F420" s="53"/>
      <c r="G420" s="53"/>
    </row>
    <row r="421" spans="3:7" x14ac:dyDescent="0.3">
      <c r="C421" s="54"/>
      <c r="D421" s="54"/>
      <c r="E421" s="53"/>
      <c r="F421" s="53"/>
      <c r="G421" s="53"/>
    </row>
    <row r="422" spans="3:7" x14ac:dyDescent="0.3">
      <c r="C422" s="54"/>
      <c r="D422" s="54"/>
      <c r="E422" s="53"/>
      <c r="F422" s="53"/>
      <c r="G422" s="53"/>
    </row>
    <row r="423" spans="3:7" x14ac:dyDescent="0.3">
      <c r="C423" s="54"/>
      <c r="D423" s="54"/>
      <c r="E423" s="53"/>
      <c r="F423" s="53"/>
      <c r="G423" s="53"/>
    </row>
    <row r="424" spans="3:7" x14ac:dyDescent="0.3">
      <c r="C424" s="54"/>
      <c r="D424" s="54"/>
      <c r="E424" s="53"/>
      <c r="F424" s="53"/>
      <c r="G424" s="53"/>
    </row>
    <row r="425" spans="3:7" x14ac:dyDescent="0.3">
      <c r="C425" s="54"/>
      <c r="D425" s="54"/>
      <c r="E425" s="53"/>
      <c r="F425" s="53"/>
      <c r="G425" s="53"/>
    </row>
    <row r="426" spans="3:7" x14ac:dyDescent="0.3">
      <c r="C426" s="54"/>
      <c r="D426" s="54"/>
      <c r="E426" s="53"/>
      <c r="F426" s="53"/>
      <c r="G426" s="53"/>
    </row>
    <row r="427" spans="3:7" x14ac:dyDescent="0.3">
      <c r="C427" s="54"/>
      <c r="D427" s="54"/>
      <c r="E427" s="53"/>
      <c r="F427" s="53"/>
      <c r="G427" s="53"/>
    </row>
    <row r="428" spans="3:7" x14ac:dyDescent="0.3">
      <c r="C428" s="54"/>
      <c r="D428" s="54"/>
      <c r="E428" s="53"/>
      <c r="F428" s="53"/>
      <c r="G428" s="53"/>
    </row>
    <row r="429" spans="3:7" x14ac:dyDescent="0.3">
      <c r="C429" s="54"/>
      <c r="D429" s="54"/>
      <c r="E429" s="53"/>
      <c r="F429" s="53"/>
      <c r="G429" s="53"/>
    </row>
    <row r="430" spans="3:7" x14ac:dyDescent="0.3">
      <c r="C430" s="54"/>
      <c r="D430" s="54"/>
      <c r="E430" s="53"/>
      <c r="F430" s="53"/>
      <c r="G430" s="53"/>
    </row>
    <row r="431" spans="3:7" x14ac:dyDescent="0.3">
      <c r="C431" s="54"/>
      <c r="D431" s="54"/>
      <c r="E431" s="53"/>
      <c r="F431" s="53"/>
      <c r="G431" s="53"/>
    </row>
    <row r="432" spans="3:7" x14ac:dyDescent="0.3">
      <c r="C432" s="54"/>
      <c r="D432" s="54"/>
      <c r="E432" s="53"/>
      <c r="F432" s="53"/>
      <c r="G432" s="53"/>
    </row>
    <row r="433" spans="3:7" x14ac:dyDescent="0.3">
      <c r="C433" s="54"/>
      <c r="D433" s="54"/>
      <c r="E433" s="53"/>
      <c r="F433" s="53"/>
      <c r="G433" s="53"/>
    </row>
    <row r="434" spans="3:7" x14ac:dyDescent="0.3">
      <c r="C434" s="54"/>
      <c r="D434" s="54"/>
      <c r="E434" s="53"/>
      <c r="F434" s="53"/>
      <c r="G434" s="53"/>
    </row>
    <row r="435" spans="3:7" x14ac:dyDescent="0.3">
      <c r="C435" s="54"/>
      <c r="D435" s="54"/>
      <c r="E435" s="53"/>
      <c r="F435" s="53"/>
      <c r="G435" s="53"/>
    </row>
    <row r="436" spans="3:7" x14ac:dyDescent="0.3">
      <c r="C436" s="54"/>
      <c r="D436" s="54"/>
      <c r="E436" s="53"/>
      <c r="F436" s="53"/>
      <c r="G436" s="53"/>
    </row>
    <row r="437" spans="3:7" x14ac:dyDescent="0.3">
      <c r="C437" s="54"/>
      <c r="D437" s="54"/>
      <c r="E437" s="53"/>
      <c r="F437" s="53"/>
      <c r="G437" s="53"/>
    </row>
    <row r="438" spans="3:7" x14ac:dyDescent="0.3">
      <c r="C438" s="54"/>
      <c r="D438" s="54"/>
      <c r="E438" s="53"/>
      <c r="F438" s="53"/>
      <c r="G438" s="53"/>
    </row>
    <row r="439" spans="3:7" x14ac:dyDescent="0.3">
      <c r="C439" s="54"/>
      <c r="D439" s="54"/>
      <c r="E439" s="53"/>
      <c r="F439" s="53"/>
      <c r="G439" s="53"/>
    </row>
    <row r="440" spans="3:7" x14ac:dyDescent="0.3">
      <c r="C440" s="54"/>
      <c r="D440" s="54"/>
      <c r="E440" s="53"/>
      <c r="F440" s="53"/>
      <c r="G440" s="53"/>
    </row>
    <row r="441" spans="3:7" x14ac:dyDescent="0.3">
      <c r="C441" s="54"/>
      <c r="D441" s="54"/>
      <c r="E441" s="53"/>
      <c r="F441" s="53"/>
      <c r="G441" s="53"/>
    </row>
    <row r="442" spans="3:7" x14ac:dyDescent="0.3">
      <c r="C442" s="54"/>
      <c r="D442" s="54"/>
      <c r="E442" s="53"/>
      <c r="F442" s="53"/>
      <c r="G442" s="53"/>
    </row>
    <row r="443" spans="3:7" x14ac:dyDescent="0.3">
      <c r="C443" s="54"/>
      <c r="D443" s="54"/>
      <c r="E443" s="53"/>
      <c r="F443" s="53"/>
      <c r="G443" s="53"/>
    </row>
    <row r="444" spans="3:7" x14ac:dyDescent="0.3">
      <c r="C444" s="54"/>
      <c r="D444" s="54"/>
      <c r="E444" s="53"/>
      <c r="F444" s="53"/>
      <c r="G444" s="53"/>
    </row>
    <row r="445" spans="3:7" x14ac:dyDescent="0.3">
      <c r="C445" s="54"/>
      <c r="D445" s="54"/>
      <c r="E445" s="53"/>
      <c r="F445" s="53"/>
      <c r="G445" s="53"/>
    </row>
    <row r="446" spans="3:7" x14ac:dyDescent="0.3">
      <c r="C446" s="54"/>
      <c r="D446" s="54"/>
      <c r="E446" s="53"/>
      <c r="F446" s="53"/>
      <c r="G446" s="53"/>
    </row>
    <row r="447" spans="3:7" x14ac:dyDescent="0.3">
      <c r="C447" s="54"/>
      <c r="D447" s="54"/>
      <c r="E447" s="53"/>
      <c r="F447" s="53"/>
      <c r="G447" s="53"/>
    </row>
    <row r="448" spans="3:7" x14ac:dyDescent="0.3">
      <c r="C448" s="54"/>
      <c r="D448" s="54"/>
      <c r="E448" s="53"/>
      <c r="F448" s="53"/>
      <c r="G448" s="53"/>
    </row>
    <row r="449" spans="3:7" x14ac:dyDescent="0.3">
      <c r="C449" s="54"/>
      <c r="D449" s="54"/>
      <c r="E449" s="53"/>
      <c r="F449" s="53"/>
      <c r="G449" s="53"/>
    </row>
    <row r="450" spans="3:7" x14ac:dyDescent="0.3">
      <c r="C450" s="54"/>
      <c r="D450" s="54"/>
      <c r="E450" s="53"/>
      <c r="F450" s="53"/>
      <c r="G450" s="53"/>
    </row>
    <row r="451" spans="3:7" x14ac:dyDescent="0.3">
      <c r="C451" s="54"/>
      <c r="D451" s="54"/>
      <c r="E451" s="53"/>
      <c r="F451" s="53"/>
      <c r="G451" s="53"/>
    </row>
    <row r="452" spans="3:7" x14ac:dyDescent="0.3">
      <c r="C452" s="54"/>
      <c r="D452" s="54"/>
      <c r="E452" s="53"/>
      <c r="F452" s="53"/>
      <c r="G452" s="53"/>
    </row>
    <row r="453" spans="3:7" x14ac:dyDescent="0.3">
      <c r="C453" s="54"/>
      <c r="D453" s="54"/>
      <c r="E453" s="53"/>
      <c r="F453" s="53"/>
      <c r="G453" s="53"/>
    </row>
    <row r="454" spans="3:7" x14ac:dyDescent="0.3">
      <c r="C454" s="54"/>
      <c r="D454" s="54"/>
      <c r="E454" s="53"/>
      <c r="F454" s="53"/>
      <c r="G454" s="53"/>
    </row>
    <row r="455" spans="3:7" x14ac:dyDescent="0.3">
      <c r="C455" s="54"/>
      <c r="D455" s="54"/>
      <c r="E455" s="53"/>
      <c r="F455" s="53"/>
      <c r="G455" s="53"/>
    </row>
    <row r="456" spans="3:7" x14ac:dyDescent="0.3">
      <c r="C456" s="54"/>
      <c r="D456" s="54"/>
      <c r="E456" s="53"/>
      <c r="F456" s="53"/>
      <c r="G456" s="53"/>
    </row>
    <row r="457" spans="3:7" x14ac:dyDescent="0.3">
      <c r="C457" s="54"/>
      <c r="D457" s="54"/>
      <c r="E457" s="53"/>
      <c r="F457" s="53"/>
      <c r="G457" s="53"/>
    </row>
    <row r="458" spans="3:7" x14ac:dyDescent="0.3">
      <c r="C458" s="54"/>
      <c r="D458" s="54"/>
      <c r="E458" s="53"/>
      <c r="F458" s="53"/>
      <c r="G458" s="53"/>
    </row>
    <row r="459" spans="3:7" x14ac:dyDescent="0.3">
      <c r="C459" s="54"/>
      <c r="D459" s="54"/>
      <c r="E459" s="53"/>
      <c r="F459" s="53"/>
      <c r="G459" s="53"/>
    </row>
    <row r="460" spans="3:7" x14ac:dyDescent="0.3">
      <c r="C460" s="54"/>
      <c r="D460" s="54"/>
      <c r="E460" s="53"/>
      <c r="F460" s="53"/>
      <c r="G460" s="53"/>
    </row>
    <row r="461" spans="3:7" x14ac:dyDescent="0.3">
      <c r="C461" s="54"/>
      <c r="D461" s="54"/>
      <c r="E461" s="53"/>
      <c r="F461" s="53"/>
      <c r="G461" s="53"/>
    </row>
    <row r="462" spans="3:7" x14ac:dyDescent="0.3">
      <c r="C462" s="54"/>
      <c r="D462" s="54"/>
      <c r="E462" s="53"/>
      <c r="F462" s="53"/>
      <c r="G462" s="53"/>
    </row>
    <row r="463" spans="3:7" x14ac:dyDescent="0.3">
      <c r="C463" s="54"/>
      <c r="D463" s="54"/>
      <c r="E463" s="53"/>
      <c r="F463" s="53"/>
      <c r="G463" s="53"/>
    </row>
    <row r="464" spans="3:7" x14ac:dyDescent="0.3">
      <c r="C464" s="54"/>
      <c r="D464" s="54"/>
      <c r="E464" s="53"/>
      <c r="F464" s="53"/>
      <c r="G464" s="53"/>
    </row>
    <row r="465" spans="3:7" x14ac:dyDescent="0.3">
      <c r="C465" s="54"/>
      <c r="D465" s="54"/>
      <c r="E465" s="53"/>
      <c r="F465" s="53"/>
      <c r="G465" s="53"/>
    </row>
    <row r="466" spans="3:7" x14ac:dyDescent="0.3">
      <c r="C466" s="54"/>
      <c r="D466" s="54"/>
      <c r="E466" s="53"/>
      <c r="F466" s="53"/>
      <c r="G466" s="53"/>
    </row>
    <row r="467" spans="3:7" x14ac:dyDescent="0.3">
      <c r="C467" s="54"/>
      <c r="D467" s="54"/>
      <c r="E467" s="53"/>
      <c r="F467" s="53"/>
      <c r="G467" s="53"/>
    </row>
    <row r="468" spans="3:7" x14ac:dyDescent="0.3">
      <c r="C468" s="54"/>
      <c r="D468" s="54"/>
      <c r="E468" s="53"/>
      <c r="F468" s="53"/>
      <c r="G468" s="53"/>
    </row>
    <row r="469" spans="3:7" x14ac:dyDescent="0.3">
      <c r="C469" s="54"/>
      <c r="D469" s="54"/>
      <c r="E469" s="53"/>
      <c r="F469" s="53"/>
      <c r="G469" s="53"/>
    </row>
    <row r="470" spans="3:7" x14ac:dyDescent="0.3">
      <c r="C470" s="54"/>
      <c r="D470" s="54"/>
      <c r="E470" s="53"/>
      <c r="F470" s="53"/>
      <c r="G470" s="53"/>
    </row>
    <row r="471" spans="3:7" x14ac:dyDescent="0.3">
      <c r="C471" s="54"/>
      <c r="D471" s="54"/>
      <c r="E471" s="53"/>
      <c r="F471" s="53"/>
      <c r="G471" s="53"/>
    </row>
    <row r="472" spans="3:7" x14ac:dyDescent="0.3">
      <c r="C472" s="54"/>
      <c r="D472" s="54"/>
      <c r="E472" s="53"/>
      <c r="F472" s="53"/>
      <c r="G472" s="53"/>
    </row>
    <row r="473" spans="3:7" x14ac:dyDescent="0.3">
      <c r="C473" s="54"/>
      <c r="D473" s="54"/>
      <c r="E473" s="53"/>
      <c r="F473" s="53"/>
      <c r="G473" s="53"/>
    </row>
    <row r="474" spans="3:7" x14ac:dyDescent="0.3">
      <c r="C474" s="54"/>
      <c r="D474" s="54"/>
      <c r="E474" s="53"/>
      <c r="F474" s="53"/>
      <c r="G474" s="53"/>
    </row>
    <row r="475" spans="3:7" x14ac:dyDescent="0.3">
      <c r="C475" s="54"/>
      <c r="D475" s="54"/>
      <c r="E475" s="53"/>
      <c r="F475" s="53"/>
      <c r="G475" s="53"/>
    </row>
    <row r="476" spans="3:7" x14ac:dyDescent="0.3">
      <c r="C476" s="54"/>
      <c r="D476" s="54"/>
      <c r="E476" s="53"/>
      <c r="F476" s="53"/>
      <c r="G476" s="53"/>
    </row>
    <row r="477" spans="3:7" x14ac:dyDescent="0.3">
      <c r="C477" s="54"/>
      <c r="D477" s="54"/>
      <c r="E477" s="53"/>
      <c r="F477" s="53"/>
      <c r="G477" s="53"/>
    </row>
    <row r="478" spans="3:7" x14ac:dyDescent="0.3">
      <c r="C478" s="54"/>
      <c r="D478" s="54"/>
      <c r="E478" s="53"/>
      <c r="F478" s="53"/>
      <c r="G478" s="53"/>
    </row>
    <row r="479" spans="3:7" x14ac:dyDescent="0.3">
      <c r="C479" s="54"/>
      <c r="D479" s="54"/>
      <c r="E479" s="53"/>
      <c r="F479" s="53"/>
      <c r="G479" s="53"/>
    </row>
    <row r="480" spans="3:7" x14ac:dyDescent="0.3">
      <c r="C480" s="54"/>
      <c r="D480" s="54"/>
      <c r="E480" s="53"/>
      <c r="F480" s="53"/>
      <c r="G480" s="53"/>
    </row>
    <row r="481" spans="3:7" x14ac:dyDescent="0.3">
      <c r="C481" s="54"/>
      <c r="D481" s="54"/>
      <c r="E481" s="53"/>
      <c r="F481" s="53"/>
      <c r="G481" s="53"/>
    </row>
    <row r="482" spans="3:7" x14ac:dyDescent="0.3">
      <c r="C482" s="54"/>
      <c r="D482" s="54"/>
      <c r="E482" s="53"/>
      <c r="F482" s="53"/>
      <c r="G482" s="53"/>
    </row>
    <row r="483" spans="3:7" x14ac:dyDescent="0.3">
      <c r="C483" s="54"/>
      <c r="D483" s="54"/>
      <c r="E483" s="53"/>
      <c r="F483" s="53"/>
      <c r="G483" s="53"/>
    </row>
    <row r="484" spans="3:7" x14ac:dyDescent="0.3">
      <c r="C484" s="54"/>
      <c r="D484" s="54"/>
      <c r="E484" s="53"/>
      <c r="F484" s="53"/>
      <c r="G484" s="53"/>
    </row>
    <row r="485" spans="3:7" x14ac:dyDescent="0.3">
      <c r="C485" s="54"/>
      <c r="D485" s="54"/>
      <c r="E485" s="53"/>
      <c r="F485" s="53"/>
      <c r="G485" s="53"/>
    </row>
    <row r="486" spans="3:7" x14ac:dyDescent="0.3">
      <c r="C486" s="54"/>
      <c r="D486" s="54"/>
      <c r="E486" s="53"/>
      <c r="F486" s="53"/>
      <c r="G486" s="53"/>
    </row>
    <row r="487" spans="3:7" x14ac:dyDescent="0.3">
      <c r="C487" s="54"/>
      <c r="D487" s="54"/>
      <c r="E487" s="53"/>
      <c r="F487" s="53"/>
      <c r="G487" s="53"/>
    </row>
    <row r="488" spans="3:7" x14ac:dyDescent="0.3">
      <c r="C488" s="54"/>
      <c r="D488" s="54"/>
      <c r="E488" s="53"/>
      <c r="F488" s="53"/>
      <c r="G488" s="53"/>
    </row>
    <row r="489" spans="3:7" x14ac:dyDescent="0.3">
      <c r="C489" s="54"/>
      <c r="D489" s="54"/>
      <c r="E489" s="53"/>
      <c r="F489" s="53"/>
      <c r="G489" s="53"/>
    </row>
    <row r="490" spans="3:7" x14ac:dyDescent="0.3">
      <c r="C490" s="54"/>
      <c r="D490" s="54"/>
      <c r="E490" s="53"/>
      <c r="F490" s="53"/>
      <c r="G490" s="53"/>
    </row>
    <row r="491" spans="3:7" x14ac:dyDescent="0.3">
      <c r="C491" s="54"/>
      <c r="D491" s="54"/>
      <c r="E491" s="53"/>
      <c r="F491" s="53"/>
      <c r="G491" s="53"/>
    </row>
    <row r="492" spans="3:7" x14ac:dyDescent="0.3">
      <c r="C492" s="54"/>
      <c r="D492" s="54"/>
      <c r="E492" s="53"/>
      <c r="F492" s="53"/>
      <c r="G492" s="53"/>
    </row>
    <row r="493" spans="3:7" x14ac:dyDescent="0.3">
      <c r="C493" s="54"/>
      <c r="D493" s="54"/>
      <c r="E493" s="53"/>
      <c r="F493" s="53"/>
      <c r="G493" s="53"/>
    </row>
    <row r="494" spans="3:7" x14ac:dyDescent="0.3">
      <c r="C494" s="54"/>
      <c r="D494" s="54"/>
      <c r="E494" s="53"/>
      <c r="F494" s="53"/>
      <c r="G494" s="53"/>
    </row>
    <row r="495" spans="3:7" x14ac:dyDescent="0.3">
      <c r="C495" s="54"/>
      <c r="D495" s="54"/>
      <c r="E495" s="53"/>
      <c r="F495" s="53"/>
      <c r="G495" s="53"/>
    </row>
    <row r="496" spans="3:7" x14ac:dyDescent="0.3">
      <c r="C496" s="54"/>
      <c r="D496" s="54"/>
      <c r="E496" s="53"/>
      <c r="F496" s="53"/>
      <c r="G496" s="53"/>
    </row>
    <row r="497" spans="3:7" x14ac:dyDescent="0.3">
      <c r="C497" s="54"/>
      <c r="D497" s="54"/>
      <c r="E497" s="53"/>
      <c r="F497" s="53"/>
      <c r="G497" s="53"/>
    </row>
    <row r="498" spans="3:7" x14ac:dyDescent="0.3">
      <c r="C498" s="54"/>
      <c r="D498" s="54"/>
      <c r="E498" s="53"/>
      <c r="F498" s="53"/>
      <c r="G498" s="53"/>
    </row>
    <row r="499" spans="3:7" x14ac:dyDescent="0.3">
      <c r="C499" s="54"/>
      <c r="D499" s="54"/>
      <c r="E499" s="53"/>
      <c r="F499" s="53"/>
      <c r="G499" s="53"/>
    </row>
    <row r="500" spans="3:7" x14ac:dyDescent="0.3">
      <c r="C500" s="54"/>
      <c r="D500" s="54"/>
      <c r="E500" s="53"/>
      <c r="F500" s="53"/>
      <c r="G500" s="53"/>
    </row>
    <row r="501" spans="3:7" x14ac:dyDescent="0.3">
      <c r="C501" s="54"/>
      <c r="D501" s="54"/>
      <c r="E501" s="53"/>
      <c r="F501" s="53"/>
      <c r="G501" s="53"/>
    </row>
    <row r="502" spans="3:7" x14ac:dyDescent="0.3">
      <c r="C502" s="54"/>
      <c r="D502" s="54"/>
      <c r="E502" s="53"/>
      <c r="F502" s="53"/>
      <c r="G502" s="53"/>
    </row>
    <row r="503" spans="3:7" x14ac:dyDescent="0.3">
      <c r="C503" s="54"/>
      <c r="D503" s="54"/>
      <c r="E503" s="53"/>
      <c r="F503" s="53"/>
      <c r="G503" s="53"/>
    </row>
    <row r="504" spans="3:7" x14ac:dyDescent="0.3">
      <c r="C504" s="54"/>
      <c r="D504" s="54"/>
      <c r="E504" s="53"/>
      <c r="F504" s="53"/>
      <c r="G504" s="53"/>
    </row>
    <row r="505" spans="3:7" x14ac:dyDescent="0.3">
      <c r="C505" s="54"/>
      <c r="D505" s="54"/>
      <c r="E505" s="53"/>
      <c r="F505" s="53"/>
      <c r="G505" s="53"/>
    </row>
    <row r="506" spans="3:7" x14ac:dyDescent="0.3">
      <c r="C506" s="54"/>
      <c r="D506" s="54"/>
      <c r="E506" s="53"/>
      <c r="F506" s="53"/>
      <c r="G506" s="53"/>
    </row>
    <row r="507" spans="3:7" x14ac:dyDescent="0.3">
      <c r="C507" s="54"/>
      <c r="D507" s="54"/>
      <c r="E507" s="53"/>
      <c r="F507" s="53"/>
      <c r="G507" s="53"/>
    </row>
    <row r="508" spans="3:7" x14ac:dyDescent="0.3">
      <c r="C508" s="54"/>
      <c r="D508" s="54"/>
      <c r="E508" s="53"/>
      <c r="F508" s="53"/>
      <c r="G508" s="53"/>
    </row>
    <row r="509" spans="3:7" x14ac:dyDescent="0.3">
      <c r="C509" s="54"/>
      <c r="D509" s="54"/>
      <c r="E509" s="53"/>
      <c r="F509" s="53"/>
      <c r="G509" s="53"/>
    </row>
    <row r="510" spans="3:7" x14ac:dyDescent="0.3">
      <c r="C510" s="54"/>
      <c r="D510" s="54"/>
      <c r="E510" s="53"/>
      <c r="F510" s="53"/>
      <c r="G510" s="53"/>
    </row>
    <row r="511" spans="3:7" x14ac:dyDescent="0.3">
      <c r="C511" s="54"/>
      <c r="D511" s="54"/>
      <c r="E511" s="53"/>
      <c r="F511" s="53"/>
      <c r="G511" s="53"/>
    </row>
    <row r="512" spans="3:7" x14ac:dyDescent="0.3">
      <c r="C512" s="54"/>
      <c r="D512" s="54"/>
      <c r="E512" s="53"/>
      <c r="F512" s="53"/>
      <c r="G512" s="53"/>
    </row>
    <row r="513" spans="3:7" x14ac:dyDescent="0.3">
      <c r="C513" s="54"/>
      <c r="D513" s="54"/>
      <c r="E513" s="53"/>
      <c r="F513" s="53"/>
      <c r="G513" s="53"/>
    </row>
    <row r="514" spans="3:7" x14ac:dyDescent="0.3">
      <c r="C514" s="54"/>
      <c r="D514" s="54"/>
      <c r="E514" s="53"/>
      <c r="F514" s="53"/>
      <c r="G514" s="53"/>
    </row>
    <row r="515" spans="3:7" x14ac:dyDescent="0.3">
      <c r="C515" s="54"/>
      <c r="D515" s="54"/>
      <c r="E515" s="53"/>
      <c r="F515" s="53"/>
      <c r="G515" s="53"/>
    </row>
    <row r="516" spans="3:7" x14ac:dyDescent="0.3">
      <c r="C516" s="54"/>
      <c r="D516" s="54"/>
      <c r="E516" s="53"/>
      <c r="F516" s="53"/>
      <c r="G516" s="53"/>
    </row>
    <row r="517" spans="3:7" x14ac:dyDescent="0.3">
      <c r="C517" s="54"/>
      <c r="D517" s="54"/>
      <c r="E517" s="53"/>
      <c r="F517" s="53"/>
      <c r="G517" s="53"/>
    </row>
    <row r="518" spans="3:7" x14ac:dyDescent="0.3">
      <c r="C518" s="54"/>
      <c r="D518" s="54"/>
      <c r="E518" s="53"/>
      <c r="F518" s="53"/>
      <c r="G518" s="53"/>
    </row>
    <row r="519" spans="3:7" x14ac:dyDescent="0.3">
      <c r="C519" s="54"/>
      <c r="D519" s="54"/>
      <c r="E519" s="53"/>
      <c r="F519" s="53"/>
      <c r="G519" s="53"/>
    </row>
    <row r="520" spans="3:7" x14ac:dyDescent="0.3">
      <c r="C520" s="54"/>
      <c r="D520" s="54"/>
      <c r="E520" s="53"/>
      <c r="F520" s="53"/>
      <c r="G520" s="53"/>
    </row>
    <row r="521" spans="3:7" x14ac:dyDescent="0.3">
      <c r="C521" s="54"/>
      <c r="D521" s="54"/>
      <c r="E521" s="53"/>
      <c r="F521" s="53"/>
      <c r="G521" s="53"/>
    </row>
    <row r="522" spans="3:7" x14ac:dyDescent="0.3">
      <c r="C522" s="54"/>
      <c r="D522" s="54"/>
      <c r="E522" s="53"/>
      <c r="F522" s="53"/>
      <c r="G522" s="53"/>
    </row>
    <row r="523" spans="3:7" x14ac:dyDescent="0.3">
      <c r="C523" s="54"/>
      <c r="D523" s="54"/>
      <c r="E523" s="53"/>
      <c r="F523" s="53"/>
      <c r="G523" s="53"/>
    </row>
    <row r="524" spans="3:7" x14ac:dyDescent="0.3">
      <c r="C524" s="54"/>
      <c r="D524" s="54"/>
      <c r="E524" s="53"/>
      <c r="F524" s="53"/>
      <c r="G524" s="53"/>
    </row>
    <row r="525" spans="3:7" x14ac:dyDescent="0.3">
      <c r="C525" s="54"/>
      <c r="D525" s="54"/>
      <c r="E525" s="53"/>
      <c r="F525" s="53"/>
      <c r="G525" s="53"/>
    </row>
    <row r="526" spans="3:7" x14ac:dyDescent="0.3">
      <c r="C526" s="54"/>
      <c r="D526" s="54"/>
      <c r="E526" s="53"/>
      <c r="F526" s="53"/>
      <c r="G526" s="53"/>
    </row>
    <row r="527" spans="3:7" x14ac:dyDescent="0.3">
      <c r="C527" s="54"/>
      <c r="D527" s="54"/>
      <c r="E527" s="53"/>
      <c r="F527" s="53"/>
      <c r="G527" s="53"/>
    </row>
    <row r="528" spans="3:7" x14ac:dyDescent="0.3">
      <c r="C528" s="54"/>
      <c r="D528" s="54"/>
      <c r="E528" s="53"/>
      <c r="F528" s="53"/>
      <c r="G528" s="53"/>
    </row>
    <row r="529" spans="3:7" x14ac:dyDescent="0.3">
      <c r="C529" s="54"/>
      <c r="D529" s="54"/>
      <c r="E529" s="53"/>
      <c r="F529" s="53"/>
      <c r="G529" s="53"/>
    </row>
    <row r="530" spans="3:7" x14ac:dyDescent="0.3">
      <c r="C530" s="54"/>
      <c r="D530" s="54"/>
      <c r="E530" s="53"/>
      <c r="F530" s="53"/>
      <c r="G530" s="53"/>
    </row>
    <row r="531" spans="3:7" x14ac:dyDescent="0.3">
      <c r="C531" s="54"/>
      <c r="D531" s="54"/>
      <c r="E531" s="53"/>
      <c r="F531" s="53"/>
      <c r="G531" s="53"/>
    </row>
    <row r="532" spans="3:7" x14ac:dyDescent="0.3">
      <c r="C532" s="54"/>
      <c r="D532" s="54"/>
      <c r="E532" s="53"/>
      <c r="F532" s="53"/>
      <c r="G532" s="53"/>
    </row>
    <row r="533" spans="3:7" x14ac:dyDescent="0.3">
      <c r="C533" s="54"/>
      <c r="D533" s="54"/>
      <c r="E533" s="53"/>
      <c r="F533" s="53"/>
      <c r="G533" s="53"/>
    </row>
    <row r="534" spans="3:7" x14ac:dyDescent="0.3">
      <c r="C534" s="54"/>
      <c r="D534" s="54"/>
      <c r="E534" s="53"/>
      <c r="F534" s="53"/>
      <c r="G534" s="53"/>
    </row>
    <row r="535" spans="3:7" x14ac:dyDescent="0.3">
      <c r="C535" s="54"/>
      <c r="D535" s="54"/>
      <c r="E535" s="53"/>
      <c r="F535" s="53"/>
      <c r="G535" s="53"/>
    </row>
    <row r="536" spans="3:7" x14ac:dyDescent="0.3">
      <c r="C536" s="54"/>
      <c r="D536" s="54"/>
      <c r="E536" s="53"/>
      <c r="F536" s="53"/>
      <c r="G536" s="53"/>
    </row>
    <row r="537" spans="3:7" x14ac:dyDescent="0.3">
      <c r="C537" s="54"/>
      <c r="D537" s="54"/>
      <c r="E537" s="53"/>
      <c r="F537" s="53"/>
      <c r="G537" s="53"/>
    </row>
    <row r="538" spans="3:7" x14ac:dyDescent="0.3">
      <c r="C538" s="54"/>
      <c r="D538" s="54"/>
      <c r="E538" s="53"/>
      <c r="F538" s="53"/>
      <c r="G538" s="53"/>
    </row>
    <row r="539" spans="3:7" x14ac:dyDescent="0.3">
      <c r="C539" s="54"/>
      <c r="D539" s="54"/>
      <c r="E539" s="53"/>
      <c r="F539" s="53"/>
      <c r="G539" s="53"/>
    </row>
    <row r="540" spans="3:7" x14ac:dyDescent="0.3">
      <c r="C540" s="54"/>
      <c r="D540" s="54"/>
      <c r="E540" s="53"/>
      <c r="F540" s="53"/>
      <c r="G540" s="53"/>
    </row>
    <row r="541" spans="3:7" x14ac:dyDescent="0.3">
      <c r="C541" s="54"/>
      <c r="D541" s="54"/>
      <c r="E541" s="53"/>
      <c r="F541" s="53"/>
      <c r="G541" s="53"/>
    </row>
    <row r="542" spans="3:7" x14ac:dyDescent="0.3">
      <c r="C542" s="54"/>
      <c r="D542" s="54"/>
      <c r="E542" s="53"/>
      <c r="F542" s="53"/>
      <c r="G542" s="53"/>
    </row>
    <row r="543" spans="3:7" x14ac:dyDescent="0.3">
      <c r="C543" s="54"/>
      <c r="D543" s="54"/>
      <c r="E543" s="53"/>
      <c r="F543" s="53"/>
      <c r="G543" s="53"/>
    </row>
    <row r="544" spans="3:7" x14ac:dyDescent="0.3">
      <c r="C544" s="54"/>
      <c r="D544" s="54"/>
      <c r="E544" s="53"/>
      <c r="F544" s="53"/>
      <c r="G544" s="53"/>
    </row>
    <row r="545" spans="3:7" x14ac:dyDescent="0.3">
      <c r="C545" s="54"/>
      <c r="D545" s="54"/>
      <c r="E545" s="53"/>
      <c r="F545" s="53"/>
      <c r="G545" s="53"/>
    </row>
    <row r="546" spans="3:7" x14ac:dyDescent="0.3">
      <c r="C546" s="54"/>
      <c r="D546" s="54"/>
      <c r="E546" s="53"/>
      <c r="F546" s="53"/>
      <c r="G546" s="53"/>
    </row>
    <row r="547" spans="3:7" x14ac:dyDescent="0.3">
      <c r="C547" s="54"/>
      <c r="D547" s="54"/>
      <c r="E547" s="53"/>
      <c r="F547" s="53"/>
      <c r="G547" s="53"/>
    </row>
    <row r="548" spans="3:7" x14ac:dyDescent="0.3">
      <c r="C548" s="54"/>
      <c r="D548" s="54"/>
      <c r="E548" s="53"/>
      <c r="F548" s="53"/>
      <c r="G548" s="53"/>
    </row>
    <row r="549" spans="3:7" x14ac:dyDescent="0.3">
      <c r="C549" s="54"/>
      <c r="D549" s="54"/>
      <c r="E549" s="53"/>
      <c r="F549" s="53"/>
      <c r="G549" s="53"/>
    </row>
    <row r="550" spans="3:7" x14ac:dyDescent="0.3">
      <c r="C550" s="54"/>
      <c r="D550" s="54"/>
      <c r="E550" s="53"/>
      <c r="F550" s="53"/>
      <c r="G550" s="53"/>
    </row>
    <row r="551" spans="3:7" x14ac:dyDescent="0.3">
      <c r="C551" s="54"/>
      <c r="D551" s="54"/>
      <c r="E551" s="53"/>
      <c r="F551" s="53"/>
      <c r="G551" s="53"/>
    </row>
    <row r="552" spans="3:7" x14ac:dyDescent="0.3">
      <c r="C552" s="54"/>
      <c r="D552" s="54"/>
      <c r="E552" s="53"/>
      <c r="F552" s="53"/>
      <c r="G552" s="53"/>
    </row>
    <row r="553" spans="3:7" x14ac:dyDescent="0.3">
      <c r="C553" s="54"/>
      <c r="D553" s="54"/>
      <c r="E553" s="53"/>
      <c r="F553" s="53"/>
      <c r="G553" s="53"/>
    </row>
    <row r="554" spans="3:7" x14ac:dyDescent="0.3">
      <c r="C554" s="54"/>
      <c r="D554" s="54"/>
      <c r="E554" s="53"/>
      <c r="F554" s="53"/>
      <c r="G554" s="53"/>
    </row>
    <row r="555" spans="3:7" x14ac:dyDescent="0.3">
      <c r="C555" s="54"/>
      <c r="D555" s="54"/>
      <c r="E555" s="53"/>
      <c r="F555" s="53"/>
      <c r="G555" s="53"/>
    </row>
    <row r="556" spans="3:7" x14ac:dyDescent="0.3">
      <c r="C556" s="54"/>
      <c r="D556" s="54"/>
      <c r="E556" s="53"/>
      <c r="F556" s="53"/>
      <c r="G556" s="53"/>
    </row>
    <row r="557" spans="3:7" x14ac:dyDescent="0.3">
      <c r="C557" s="54"/>
      <c r="D557" s="54"/>
      <c r="E557" s="53"/>
      <c r="F557" s="53"/>
      <c r="G557" s="53"/>
    </row>
    <row r="558" spans="3:7" x14ac:dyDescent="0.3">
      <c r="C558" s="54"/>
      <c r="D558" s="54"/>
      <c r="E558" s="53"/>
      <c r="F558" s="53"/>
      <c r="G558" s="53"/>
    </row>
    <row r="559" spans="3:7" x14ac:dyDescent="0.3">
      <c r="C559" s="54"/>
      <c r="D559" s="54"/>
      <c r="E559" s="53"/>
      <c r="F559" s="53"/>
      <c r="G559" s="53"/>
    </row>
    <row r="560" spans="3:7" x14ac:dyDescent="0.3">
      <c r="C560" s="54"/>
      <c r="D560" s="54"/>
      <c r="E560" s="53"/>
      <c r="F560" s="53"/>
      <c r="G560" s="53"/>
    </row>
    <row r="561" spans="3:7" x14ac:dyDescent="0.3">
      <c r="C561" s="54"/>
      <c r="D561" s="54"/>
      <c r="E561" s="53"/>
      <c r="F561" s="53"/>
      <c r="G561" s="53"/>
    </row>
    <row r="562" spans="3:7" x14ac:dyDescent="0.3">
      <c r="C562" s="54"/>
      <c r="D562" s="54"/>
      <c r="E562" s="53"/>
      <c r="F562" s="53"/>
      <c r="G562" s="53"/>
    </row>
    <row r="563" spans="3:7" x14ac:dyDescent="0.3">
      <c r="C563" s="54"/>
      <c r="D563" s="54"/>
      <c r="E563" s="53"/>
      <c r="F563" s="53"/>
      <c r="G563" s="53"/>
    </row>
    <row r="564" spans="3:7" x14ac:dyDescent="0.3">
      <c r="C564" s="54"/>
      <c r="D564" s="54"/>
      <c r="E564" s="53"/>
      <c r="F564" s="53"/>
      <c r="G564" s="53"/>
    </row>
    <row r="565" spans="3:7" x14ac:dyDescent="0.3">
      <c r="C565" s="54"/>
      <c r="D565" s="54"/>
      <c r="E565" s="53"/>
      <c r="F565" s="53"/>
      <c r="G565" s="53"/>
    </row>
    <row r="566" spans="3:7" x14ac:dyDescent="0.3">
      <c r="C566" s="54"/>
      <c r="D566" s="54"/>
      <c r="E566" s="53"/>
      <c r="F566" s="53"/>
      <c r="G566" s="53"/>
    </row>
    <row r="567" spans="3:7" x14ac:dyDescent="0.3">
      <c r="C567" s="54"/>
      <c r="D567" s="54"/>
      <c r="E567" s="53"/>
      <c r="F567" s="53"/>
      <c r="G567" s="53"/>
    </row>
    <row r="568" spans="3:7" x14ac:dyDescent="0.3">
      <c r="C568" s="54"/>
      <c r="D568" s="54"/>
      <c r="E568" s="53"/>
      <c r="F568" s="53"/>
      <c r="G568" s="53"/>
    </row>
    <row r="569" spans="3:7" x14ac:dyDescent="0.3">
      <c r="C569" s="54"/>
      <c r="D569" s="54"/>
      <c r="E569" s="53"/>
      <c r="F569" s="53"/>
      <c r="G569" s="53"/>
    </row>
    <row r="570" spans="3:7" x14ac:dyDescent="0.3">
      <c r="C570" s="54"/>
      <c r="D570" s="54"/>
      <c r="E570" s="53"/>
      <c r="F570" s="53"/>
      <c r="G570" s="53"/>
    </row>
    <row r="571" spans="3:7" x14ac:dyDescent="0.3">
      <c r="C571" s="54"/>
      <c r="D571" s="54"/>
      <c r="E571" s="53"/>
      <c r="F571" s="53"/>
      <c r="G571" s="53"/>
    </row>
    <row r="572" spans="3:7" x14ac:dyDescent="0.3">
      <c r="C572" s="54"/>
      <c r="D572" s="54"/>
      <c r="E572" s="53"/>
      <c r="F572" s="53"/>
      <c r="G572" s="53"/>
    </row>
    <row r="573" spans="3:7" x14ac:dyDescent="0.3">
      <c r="C573" s="54"/>
      <c r="D573" s="54"/>
      <c r="E573" s="53"/>
      <c r="F573" s="53"/>
      <c r="G573" s="53"/>
    </row>
    <row r="574" spans="3:7" x14ac:dyDescent="0.3">
      <c r="C574" s="54"/>
      <c r="D574" s="54"/>
      <c r="E574" s="53"/>
      <c r="F574" s="53"/>
      <c r="G574" s="53"/>
    </row>
    <row r="575" spans="3:7" x14ac:dyDescent="0.3">
      <c r="C575" s="54"/>
      <c r="D575" s="54"/>
      <c r="E575" s="53"/>
      <c r="F575" s="53"/>
      <c r="G575" s="53"/>
    </row>
    <row r="576" spans="3:7" x14ac:dyDescent="0.3">
      <c r="C576" s="54"/>
      <c r="D576" s="54"/>
      <c r="E576" s="53"/>
      <c r="F576" s="53"/>
      <c r="G576" s="53"/>
    </row>
    <row r="577" spans="3:7" x14ac:dyDescent="0.3">
      <c r="C577" s="54"/>
      <c r="D577" s="54"/>
      <c r="E577" s="53"/>
      <c r="F577" s="53"/>
      <c r="G577" s="53"/>
    </row>
    <row r="578" spans="3:7" x14ac:dyDescent="0.3">
      <c r="C578" s="54"/>
      <c r="D578" s="54"/>
      <c r="E578" s="53"/>
      <c r="F578" s="53"/>
      <c r="G578" s="53"/>
    </row>
    <row r="579" spans="3:7" x14ac:dyDescent="0.3">
      <c r="C579" s="54"/>
      <c r="D579" s="54"/>
      <c r="E579" s="53"/>
      <c r="F579" s="53"/>
      <c r="G579" s="53"/>
    </row>
    <row r="580" spans="3:7" x14ac:dyDescent="0.3">
      <c r="C580" s="54"/>
      <c r="D580" s="54"/>
      <c r="E580" s="53"/>
      <c r="F580" s="53"/>
      <c r="G580" s="53"/>
    </row>
    <row r="581" spans="3:7" x14ac:dyDescent="0.3">
      <c r="C581" s="54"/>
      <c r="D581" s="54"/>
      <c r="E581" s="53"/>
      <c r="F581" s="53"/>
      <c r="G581" s="53"/>
    </row>
    <row r="582" spans="3:7" x14ac:dyDescent="0.3">
      <c r="C582" s="54"/>
      <c r="D582" s="54"/>
      <c r="E582" s="53"/>
      <c r="F582" s="53"/>
      <c r="G582" s="53"/>
    </row>
    <row r="583" spans="3:7" x14ac:dyDescent="0.3">
      <c r="C583" s="54"/>
      <c r="D583" s="54"/>
      <c r="E583" s="53"/>
      <c r="F583" s="53"/>
      <c r="G583" s="53"/>
    </row>
    <row r="584" spans="3:7" x14ac:dyDescent="0.3">
      <c r="C584" s="54"/>
      <c r="D584" s="54"/>
      <c r="E584" s="53"/>
      <c r="F584" s="53"/>
      <c r="G584" s="53"/>
    </row>
    <row r="585" spans="3:7" x14ac:dyDescent="0.3">
      <c r="C585" s="54"/>
      <c r="D585" s="54"/>
      <c r="E585" s="53"/>
      <c r="F585" s="53"/>
      <c r="G585" s="53"/>
    </row>
    <row r="586" spans="3:7" x14ac:dyDescent="0.3">
      <c r="C586" s="54"/>
      <c r="D586" s="54"/>
      <c r="E586" s="53"/>
      <c r="F586" s="53"/>
      <c r="G586" s="53"/>
    </row>
    <row r="587" spans="3:7" x14ac:dyDescent="0.3">
      <c r="C587" s="54"/>
      <c r="D587" s="54"/>
      <c r="E587" s="53"/>
      <c r="F587" s="53"/>
      <c r="G587" s="53"/>
    </row>
    <row r="588" spans="3:7" x14ac:dyDescent="0.3">
      <c r="C588" s="54"/>
      <c r="D588" s="54"/>
      <c r="E588" s="53"/>
      <c r="F588" s="53"/>
      <c r="G588" s="53"/>
    </row>
    <row r="589" spans="3:7" x14ac:dyDescent="0.3">
      <c r="C589" s="54"/>
      <c r="D589" s="54"/>
      <c r="E589" s="53"/>
      <c r="F589" s="53"/>
      <c r="G589" s="53"/>
    </row>
    <row r="590" spans="3:7" x14ac:dyDescent="0.3">
      <c r="C590" s="54"/>
      <c r="D590" s="54"/>
      <c r="E590" s="53"/>
      <c r="F590" s="53"/>
      <c r="G590" s="53"/>
    </row>
    <row r="591" spans="3:7" x14ac:dyDescent="0.3">
      <c r="C591" s="54"/>
      <c r="D591" s="54"/>
      <c r="E591" s="53"/>
      <c r="F591" s="53"/>
      <c r="G591" s="53"/>
    </row>
    <row r="592" spans="3:7" x14ac:dyDescent="0.3">
      <c r="C592" s="54"/>
      <c r="D592" s="54"/>
      <c r="E592" s="53"/>
      <c r="F592" s="53"/>
      <c r="G592" s="53"/>
    </row>
    <row r="593" spans="3:7" x14ac:dyDescent="0.3">
      <c r="C593" s="54"/>
      <c r="D593" s="54"/>
      <c r="E593" s="53"/>
      <c r="F593" s="53"/>
      <c r="G593" s="53"/>
    </row>
    <row r="594" spans="3:7" x14ac:dyDescent="0.3">
      <c r="C594" s="54"/>
      <c r="D594" s="54"/>
      <c r="E594" s="53"/>
      <c r="F594" s="53"/>
      <c r="G594" s="53"/>
    </row>
    <row r="595" spans="3:7" x14ac:dyDescent="0.3">
      <c r="C595" s="54"/>
      <c r="D595" s="54"/>
      <c r="E595" s="53"/>
      <c r="F595" s="53"/>
      <c r="G595" s="53"/>
    </row>
    <row r="596" spans="3:7" x14ac:dyDescent="0.3">
      <c r="C596" s="54"/>
      <c r="D596" s="54"/>
      <c r="E596" s="53"/>
      <c r="F596" s="53"/>
      <c r="G596" s="53"/>
    </row>
    <row r="597" spans="3:7" x14ac:dyDescent="0.3">
      <c r="C597" s="54"/>
      <c r="D597" s="54"/>
      <c r="E597" s="53"/>
      <c r="F597" s="53"/>
      <c r="G597" s="53"/>
    </row>
    <row r="598" spans="3:7" x14ac:dyDescent="0.3">
      <c r="C598" s="54"/>
      <c r="D598" s="54"/>
      <c r="E598" s="53"/>
      <c r="F598" s="53"/>
      <c r="G598" s="53"/>
    </row>
    <row r="599" spans="3:7" x14ac:dyDescent="0.3">
      <c r="C599" s="54"/>
      <c r="D599" s="54"/>
      <c r="E599" s="53"/>
      <c r="F599" s="53"/>
      <c r="G599" s="53"/>
    </row>
    <row r="600" spans="3:7" x14ac:dyDescent="0.3">
      <c r="C600" s="54"/>
      <c r="D600" s="54"/>
      <c r="E600" s="53"/>
      <c r="F600" s="53"/>
      <c r="G600" s="53"/>
    </row>
    <row r="601" spans="3:7" x14ac:dyDescent="0.3">
      <c r="C601" s="54"/>
      <c r="D601" s="54"/>
      <c r="E601" s="53"/>
      <c r="F601" s="53"/>
      <c r="G601" s="53"/>
    </row>
    <row r="602" spans="3:7" x14ac:dyDescent="0.3">
      <c r="C602" s="54"/>
      <c r="D602" s="54"/>
      <c r="E602" s="53"/>
      <c r="F602" s="53"/>
      <c r="G602" s="53"/>
    </row>
    <row r="603" spans="3:7" x14ac:dyDescent="0.3">
      <c r="C603" s="54"/>
      <c r="D603" s="54"/>
      <c r="E603" s="53"/>
      <c r="F603" s="53"/>
      <c r="G603" s="53"/>
    </row>
    <row r="604" spans="3:7" x14ac:dyDescent="0.3">
      <c r="C604" s="54"/>
      <c r="D604" s="54"/>
      <c r="E604" s="53"/>
      <c r="F604" s="53"/>
      <c r="G604" s="53"/>
    </row>
    <row r="605" spans="3:7" x14ac:dyDescent="0.3">
      <c r="C605" s="54"/>
      <c r="D605" s="54"/>
      <c r="E605" s="53"/>
      <c r="F605" s="53"/>
      <c r="G605" s="53"/>
    </row>
    <row r="606" spans="3:7" x14ac:dyDescent="0.3">
      <c r="C606" s="54"/>
      <c r="D606" s="54"/>
      <c r="E606" s="53"/>
      <c r="F606" s="53"/>
      <c r="G606" s="53"/>
    </row>
    <row r="607" spans="3:7" x14ac:dyDescent="0.3">
      <c r="C607" s="54"/>
      <c r="D607" s="54"/>
      <c r="E607" s="53"/>
      <c r="F607" s="53"/>
      <c r="G607" s="53"/>
    </row>
    <row r="608" spans="3:7" x14ac:dyDescent="0.3">
      <c r="C608" s="54"/>
      <c r="D608" s="54"/>
      <c r="E608" s="53"/>
      <c r="F608" s="53"/>
      <c r="G608" s="53"/>
    </row>
    <row r="609" spans="3:7" x14ac:dyDescent="0.3">
      <c r="C609" s="54"/>
      <c r="D609" s="54"/>
      <c r="E609" s="53"/>
      <c r="F609" s="53"/>
      <c r="G609" s="53"/>
    </row>
    <row r="610" spans="3:7" x14ac:dyDescent="0.3">
      <c r="C610" s="54"/>
      <c r="D610" s="54"/>
      <c r="E610" s="53"/>
      <c r="F610" s="53"/>
      <c r="G610" s="53"/>
    </row>
    <row r="611" spans="3:7" x14ac:dyDescent="0.3">
      <c r="C611" s="54"/>
      <c r="D611" s="54"/>
      <c r="E611" s="53"/>
      <c r="F611" s="53"/>
      <c r="G611" s="53"/>
    </row>
    <row r="612" spans="3:7" x14ac:dyDescent="0.3">
      <c r="C612" s="54"/>
      <c r="D612" s="54"/>
      <c r="E612" s="53"/>
      <c r="F612" s="53"/>
      <c r="G612" s="53"/>
    </row>
    <row r="613" spans="3:7" x14ac:dyDescent="0.3">
      <c r="C613" s="54"/>
      <c r="D613" s="54"/>
      <c r="E613" s="53"/>
      <c r="F613" s="53"/>
      <c r="G613" s="53"/>
    </row>
    <row r="614" spans="3:7" x14ac:dyDescent="0.3">
      <c r="C614" s="54"/>
      <c r="D614" s="54"/>
      <c r="E614" s="53"/>
      <c r="F614" s="53"/>
      <c r="G614" s="53"/>
    </row>
    <row r="615" spans="3:7" x14ac:dyDescent="0.3">
      <c r="C615" s="54"/>
      <c r="D615" s="54"/>
      <c r="E615" s="53"/>
      <c r="F615" s="53"/>
      <c r="G615" s="53"/>
    </row>
    <row r="616" spans="3:7" x14ac:dyDescent="0.3">
      <c r="C616" s="54"/>
      <c r="D616" s="54"/>
      <c r="E616" s="53"/>
      <c r="F616" s="53"/>
      <c r="G616" s="53"/>
    </row>
    <row r="617" spans="3:7" x14ac:dyDescent="0.3">
      <c r="C617" s="54"/>
      <c r="D617" s="54"/>
      <c r="E617" s="53"/>
      <c r="F617" s="53"/>
      <c r="G617" s="53"/>
    </row>
    <row r="618" spans="3:7" x14ac:dyDescent="0.3">
      <c r="C618" s="54"/>
      <c r="D618" s="54"/>
      <c r="E618" s="53"/>
      <c r="F618" s="53"/>
      <c r="G618" s="53"/>
    </row>
    <row r="619" spans="3:7" x14ac:dyDescent="0.3">
      <c r="C619" s="54"/>
      <c r="D619" s="54"/>
      <c r="E619" s="53"/>
      <c r="F619" s="53"/>
      <c r="G619" s="53"/>
    </row>
    <row r="620" spans="3:7" x14ac:dyDescent="0.3">
      <c r="C620" s="54"/>
      <c r="D620" s="54"/>
      <c r="E620" s="53"/>
      <c r="F620" s="53"/>
      <c r="G620" s="53"/>
    </row>
    <row r="621" spans="3:7" x14ac:dyDescent="0.3">
      <c r="C621" s="54"/>
      <c r="D621" s="54"/>
      <c r="E621" s="53"/>
      <c r="F621" s="53"/>
      <c r="G621" s="53"/>
    </row>
    <row r="622" spans="3:7" x14ac:dyDescent="0.3">
      <c r="C622" s="54"/>
      <c r="D622" s="54"/>
      <c r="E622" s="53"/>
      <c r="F622" s="53"/>
      <c r="G622" s="53"/>
    </row>
    <row r="623" spans="3:7" x14ac:dyDescent="0.3">
      <c r="C623" s="54"/>
      <c r="D623" s="54"/>
      <c r="E623" s="53"/>
      <c r="F623" s="53"/>
      <c r="G623" s="53"/>
    </row>
    <row r="624" spans="3:7" x14ac:dyDescent="0.3">
      <c r="C624" s="54"/>
      <c r="D624" s="54"/>
      <c r="E624" s="53"/>
      <c r="F624" s="53"/>
      <c r="G624" s="53"/>
    </row>
    <row r="625" spans="3:7" x14ac:dyDescent="0.3">
      <c r="C625" s="54"/>
      <c r="D625" s="54"/>
      <c r="E625" s="53"/>
      <c r="F625" s="53"/>
      <c r="G625" s="53"/>
    </row>
    <row r="626" spans="3:7" x14ac:dyDescent="0.3">
      <c r="C626" s="54"/>
      <c r="D626" s="54"/>
      <c r="E626" s="53"/>
      <c r="F626" s="53"/>
      <c r="G626" s="53"/>
    </row>
    <row r="627" spans="3:7" x14ac:dyDescent="0.3">
      <c r="C627" s="54"/>
      <c r="D627" s="54"/>
      <c r="E627" s="53"/>
      <c r="F627" s="53"/>
      <c r="G627" s="53"/>
    </row>
    <row r="628" spans="3:7" x14ac:dyDescent="0.3">
      <c r="C628" s="54"/>
      <c r="D628" s="54"/>
      <c r="E628" s="53"/>
      <c r="F628" s="53"/>
      <c r="G628" s="53"/>
    </row>
    <row r="629" spans="3:7" x14ac:dyDescent="0.3">
      <c r="C629" s="54"/>
      <c r="D629" s="54"/>
      <c r="E629" s="53"/>
      <c r="F629" s="53"/>
      <c r="G629" s="53"/>
    </row>
    <row r="630" spans="3:7" x14ac:dyDescent="0.3">
      <c r="C630" s="54"/>
      <c r="D630" s="54"/>
      <c r="E630" s="53"/>
      <c r="F630" s="53"/>
      <c r="G630" s="53"/>
    </row>
    <row r="631" spans="3:7" x14ac:dyDescent="0.3">
      <c r="C631" s="54"/>
      <c r="D631" s="54"/>
      <c r="E631" s="53"/>
      <c r="F631" s="53"/>
      <c r="G631" s="53"/>
    </row>
    <row r="632" spans="3:7" x14ac:dyDescent="0.3">
      <c r="C632" s="54"/>
      <c r="D632" s="54"/>
      <c r="E632" s="53"/>
      <c r="F632" s="53"/>
      <c r="G632" s="53"/>
    </row>
    <row r="633" spans="3:7" x14ac:dyDescent="0.3">
      <c r="C633" s="54"/>
      <c r="D633" s="54"/>
      <c r="E633" s="53"/>
      <c r="F633" s="53"/>
      <c r="G633" s="53"/>
    </row>
    <row r="634" spans="3:7" x14ac:dyDescent="0.3">
      <c r="C634" s="54"/>
      <c r="D634" s="54"/>
      <c r="E634" s="53"/>
      <c r="F634" s="53"/>
      <c r="G634" s="53"/>
    </row>
    <row r="635" spans="3:7" x14ac:dyDescent="0.3">
      <c r="C635" s="54"/>
      <c r="D635" s="54"/>
      <c r="E635" s="53"/>
      <c r="F635" s="53"/>
      <c r="G635" s="53"/>
    </row>
    <row r="636" spans="3:7" x14ac:dyDescent="0.3">
      <c r="C636" s="54"/>
      <c r="D636" s="54"/>
      <c r="E636" s="53"/>
      <c r="F636" s="53"/>
      <c r="G636" s="53"/>
    </row>
    <row r="637" spans="3:7" x14ac:dyDescent="0.3">
      <c r="C637" s="54"/>
      <c r="D637" s="54"/>
      <c r="E637" s="53"/>
      <c r="F637" s="53"/>
      <c r="G637" s="53"/>
    </row>
    <row r="638" spans="3:7" x14ac:dyDescent="0.3">
      <c r="C638" s="54"/>
      <c r="D638" s="54"/>
      <c r="E638" s="53"/>
      <c r="F638" s="53"/>
      <c r="G638" s="53"/>
    </row>
    <row r="639" spans="3:7" x14ac:dyDescent="0.3">
      <c r="C639" s="54"/>
      <c r="D639" s="54"/>
      <c r="E639" s="53"/>
      <c r="F639" s="53"/>
      <c r="G639" s="53"/>
    </row>
    <row r="640" spans="3:7" x14ac:dyDescent="0.3">
      <c r="C640" s="54"/>
      <c r="D640" s="54"/>
      <c r="E640" s="53"/>
      <c r="F640" s="53"/>
      <c r="G640" s="53"/>
    </row>
    <row r="641" spans="3:7" x14ac:dyDescent="0.3">
      <c r="C641" s="54"/>
      <c r="D641" s="54"/>
      <c r="E641" s="53"/>
      <c r="F641" s="53"/>
      <c r="G641" s="53"/>
    </row>
    <row r="642" spans="3:7" x14ac:dyDescent="0.3">
      <c r="C642" s="54"/>
      <c r="D642" s="54"/>
      <c r="E642" s="53"/>
      <c r="F642" s="53"/>
      <c r="G642" s="53"/>
    </row>
    <row r="643" spans="3:7" x14ac:dyDescent="0.3">
      <c r="C643" s="54"/>
      <c r="D643" s="54"/>
      <c r="E643" s="53"/>
      <c r="F643" s="53"/>
      <c r="G643" s="53"/>
    </row>
    <row r="644" spans="3:7" x14ac:dyDescent="0.3">
      <c r="C644" s="54"/>
      <c r="D644" s="54"/>
      <c r="E644" s="53"/>
      <c r="F644" s="53"/>
      <c r="G644" s="53"/>
    </row>
    <row r="645" spans="3:7" x14ac:dyDescent="0.3">
      <c r="C645" s="54"/>
      <c r="D645" s="54"/>
      <c r="E645" s="53"/>
      <c r="F645" s="53"/>
      <c r="G645" s="53"/>
    </row>
    <row r="646" spans="3:7" x14ac:dyDescent="0.3">
      <c r="C646" s="54"/>
      <c r="D646" s="54"/>
      <c r="E646" s="53"/>
      <c r="F646" s="53"/>
      <c r="G646" s="53"/>
    </row>
    <row r="647" spans="3:7" x14ac:dyDescent="0.3">
      <c r="C647" s="54"/>
      <c r="D647" s="54"/>
      <c r="E647" s="53"/>
      <c r="F647" s="53"/>
      <c r="G647" s="53"/>
    </row>
    <row r="648" spans="3:7" x14ac:dyDescent="0.3">
      <c r="C648" s="54"/>
      <c r="D648" s="54"/>
      <c r="E648" s="53"/>
      <c r="F648" s="53"/>
      <c r="G648" s="53"/>
    </row>
    <row r="649" spans="3:7" x14ac:dyDescent="0.3">
      <c r="C649" s="54"/>
      <c r="D649" s="54"/>
      <c r="E649" s="53"/>
      <c r="F649" s="53"/>
      <c r="G649" s="53"/>
    </row>
    <row r="650" spans="3:7" x14ac:dyDescent="0.3">
      <c r="C650" s="54"/>
      <c r="D650" s="54"/>
      <c r="E650" s="53"/>
      <c r="F650" s="53"/>
      <c r="G650" s="53"/>
    </row>
    <row r="651" spans="3:7" x14ac:dyDescent="0.3">
      <c r="C651" s="54"/>
      <c r="D651" s="54"/>
      <c r="E651" s="53"/>
      <c r="F651" s="53"/>
      <c r="G651" s="53"/>
    </row>
    <row r="652" spans="3:7" x14ac:dyDescent="0.3">
      <c r="C652" s="54"/>
      <c r="D652" s="54"/>
      <c r="E652" s="53"/>
      <c r="F652" s="53"/>
      <c r="G652" s="53"/>
    </row>
    <row r="653" spans="3:7" x14ac:dyDescent="0.3">
      <c r="C653" s="54"/>
      <c r="D653" s="54"/>
      <c r="E653" s="53"/>
      <c r="F653" s="53"/>
      <c r="G653" s="53"/>
    </row>
    <row r="654" spans="3:7" x14ac:dyDescent="0.3">
      <c r="C654" s="54"/>
      <c r="D654" s="54"/>
      <c r="E654" s="53"/>
      <c r="F654" s="53"/>
      <c r="G654" s="53"/>
    </row>
    <row r="655" spans="3:7" x14ac:dyDescent="0.3">
      <c r="C655" s="54"/>
      <c r="D655" s="54"/>
      <c r="E655" s="53"/>
      <c r="F655" s="53"/>
      <c r="G655" s="53"/>
    </row>
    <row r="656" spans="3:7" x14ac:dyDescent="0.3">
      <c r="C656" s="54"/>
      <c r="D656" s="54"/>
      <c r="E656" s="53"/>
      <c r="F656" s="53"/>
      <c r="G656" s="53"/>
    </row>
    <row r="657" spans="3:7" x14ac:dyDescent="0.3">
      <c r="C657" s="54"/>
      <c r="D657" s="54"/>
      <c r="E657" s="53"/>
      <c r="F657" s="53"/>
      <c r="G657" s="53"/>
    </row>
    <row r="658" spans="3:7" x14ac:dyDescent="0.3">
      <c r="C658" s="54"/>
      <c r="D658" s="54"/>
      <c r="E658" s="53"/>
      <c r="F658" s="53"/>
      <c r="G658" s="53"/>
    </row>
    <row r="659" spans="3:7" x14ac:dyDescent="0.3">
      <c r="C659" s="54"/>
      <c r="D659" s="54"/>
      <c r="E659" s="53"/>
      <c r="F659" s="53"/>
      <c r="G659" s="53"/>
    </row>
    <row r="660" spans="3:7" x14ac:dyDescent="0.3">
      <c r="C660" s="54"/>
      <c r="D660" s="54"/>
      <c r="E660" s="53"/>
      <c r="F660" s="53"/>
      <c r="G660" s="53"/>
    </row>
    <row r="661" spans="3:7" x14ac:dyDescent="0.3">
      <c r="C661" s="54"/>
      <c r="D661" s="54"/>
      <c r="E661" s="53"/>
      <c r="F661" s="53"/>
      <c r="G661" s="53"/>
    </row>
    <row r="662" spans="3:7" x14ac:dyDescent="0.3">
      <c r="C662" s="54"/>
      <c r="D662" s="54"/>
      <c r="E662" s="53"/>
      <c r="F662" s="53"/>
      <c r="G662" s="53"/>
    </row>
    <row r="663" spans="3:7" x14ac:dyDescent="0.3">
      <c r="C663" s="54"/>
      <c r="D663" s="54"/>
      <c r="E663" s="53"/>
      <c r="F663" s="53"/>
      <c r="G663" s="53"/>
    </row>
    <row r="664" spans="3:7" x14ac:dyDescent="0.3">
      <c r="C664" s="54"/>
      <c r="D664" s="54"/>
      <c r="E664" s="53"/>
      <c r="F664" s="53"/>
      <c r="G664" s="53"/>
    </row>
    <row r="665" spans="3:7" x14ac:dyDescent="0.3">
      <c r="C665" s="54"/>
      <c r="D665" s="54"/>
      <c r="E665" s="53"/>
      <c r="F665" s="53"/>
      <c r="G665" s="53"/>
    </row>
    <row r="666" spans="3:7" x14ac:dyDescent="0.3">
      <c r="C666" s="54"/>
      <c r="D666" s="54"/>
      <c r="E666" s="53"/>
      <c r="F666" s="53"/>
      <c r="G666" s="53"/>
    </row>
    <row r="667" spans="3:7" x14ac:dyDescent="0.3">
      <c r="C667" s="54"/>
      <c r="D667" s="54"/>
      <c r="E667" s="53"/>
      <c r="F667" s="53"/>
      <c r="G667" s="53"/>
    </row>
    <row r="668" spans="3:7" x14ac:dyDescent="0.3">
      <c r="C668" s="54"/>
      <c r="D668" s="54"/>
      <c r="E668" s="53"/>
      <c r="F668" s="53"/>
      <c r="G668" s="53"/>
    </row>
    <row r="669" spans="3:7" x14ac:dyDescent="0.3">
      <c r="C669" s="54"/>
      <c r="D669" s="54"/>
      <c r="E669" s="53"/>
      <c r="F669" s="53"/>
      <c r="G669" s="53"/>
    </row>
    <row r="670" spans="3:7" x14ac:dyDescent="0.3">
      <c r="C670" s="54"/>
      <c r="D670" s="54"/>
      <c r="E670" s="53"/>
      <c r="F670" s="53"/>
      <c r="G670" s="53"/>
    </row>
    <row r="671" spans="3:7" x14ac:dyDescent="0.3">
      <c r="C671" s="54"/>
      <c r="D671" s="54"/>
      <c r="E671" s="53"/>
      <c r="F671" s="53"/>
      <c r="G671" s="53"/>
    </row>
    <row r="672" spans="3:7" x14ac:dyDescent="0.3">
      <c r="C672" s="54"/>
      <c r="D672" s="54"/>
      <c r="E672" s="53"/>
      <c r="F672" s="53"/>
      <c r="G672" s="53"/>
    </row>
    <row r="673" spans="3:7" x14ac:dyDescent="0.3">
      <c r="C673" s="54"/>
      <c r="D673" s="54"/>
      <c r="E673" s="53"/>
      <c r="F673" s="53"/>
      <c r="G673" s="53"/>
    </row>
    <row r="674" spans="3:7" x14ac:dyDescent="0.3">
      <c r="C674" s="54"/>
      <c r="D674" s="54"/>
      <c r="E674" s="53"/>
      <c r="F674" s="53"/>
      <c r="G674" s="53"/>
    </row>
    <row r="675" spans="3:7" x14ac:dyDescent="0.3">
      <c r="C675" s="54"/>
      <c r="D675" s="54"/>
      <c r="E675" s="53"/>
      <c r="F675" s="53"/>
      <c r="G675" s="53"/>
    </row>
    <row r="676" spans="3:7" x14ac:dyDescent="0.3">
      <c r="C676" s="54"/>
      <c r="D676" s="54"/>
      <c r="E676" s="53"/>
      <c r="F676" s="53"/>
      <c r="G676" s="53"/>
    </row>
    <row r="677" spans="3:7" x14ac:dyDescent="0.3">
      <c r="C677" s="54"/>
      <c r="D677" s="54"/>
      <c r="E677" s="53"/>
      <c r="F677" s="53"/>
      <c r="G677" s="53"/>
    </row>
    <row r="678" spans="3:7" x14ac:dyDescent="0.3">
      <c r="C678" s="54"/>
      <c r="D678" s="54"/>
      <c r="E678" s="53"/>
      <c r="F678" s="53"/>
      <c r="G678" s="53"/>
    </row>
    <row r="679" spans="3:7" x14ac:dyDescent="0.3">
      <c r="C679" s="54"/>
      <c r="D679" s="54"/>
      <c r="E679" s="53"/>
      <c r="F679" s="53"/>
      <c r="G679" s="53"/>
    </row>
    <row r="680" spans="3:7" x14ac:dyDescent="0.3">
      <c r="C680" s="54"/>
      <c r="D680" s="54"/>
      <c r="E680" s="53"/>
      <c r="F680" s="53"/>
      <c r="G680" s="53"/>
    </row>
    <row r="681" spans="3:7" x14ac:dyDescent="0.3">
      <c r="C681" s="54"/>
      <c r="D681" s="54"/>
      <c r="E681" s="53"/>
      <c r="F681" s="53"/>
      <c r="G681" s="53"/>
    </row>
    <row r="682" spans="3:7" x14ac:dyDescent="0.3">
      <c r="C682" s="54"/>
      <c r="D682" s="54"/>
      <c r="E682" s="53"/>
      <c r="F682" s="53"/>
      <c r="G682" s="53"/>
    </row>
    <row r="683" spans="3:7" x14ac:dyDescent="0.3">
      <c r="C683" s="54"/>
      <c r="D683" s="54"/>
      <c r="E683" s="53"/>
      <c r="F683" s="53"/>
      <c r="G683" s="53"/>
    </row>
    <row r="684" spans="3:7" x14ac:dyDescent="0.3">
      <c r="C684" s="54"/>
      <c r="D684" s="54"/>
      <c r="E684" s="53"/>
      <c r="F684" s="53"/>
      <c r="G684" s="53"/>
    </row>
    <row r="685" spans="3:7" x14ac:dyDescent="0.3">
      <c r="C685" s="54"/>
      <c r="D685" s="54"/>
      <c r="E685" s="53"/>
      <c r="F685" s="53"/>
      <c r="G685" s="53"/>
    </row>
    <row r="686" spans="3:7" x14ac:dyDescent="0.3">
      <c r="C686" s="54"/>
      <c r="D686" s="54"/>
      <c r="E686" s="53"/>
      <c r="F686" s="53"/>
      <c r="G686" s="53"/>
    </row>
    <row r="687" spans="3:7" x14ac:dyDescent="0.3">
      <c r="C687" s="54"/>
      <c r="D687" s="54"/>
      <c r="E687" s="53"/>
      <c r="F687" s="53"/>
      <c r="G687" s="53"/>
    </row>
    <row r="688" spans="3:7" x14ac:dyDescent="0.3">
      <c r="C688" s="54"/>
      <c r="D688" s="54"/>
      <c r="E688" s="53"/>
      <c r="F688" s="53"/>
      <c r="G688" s="53"/>
    </row>
    <row r="689" spans="3:7" x14ac:dyDescent="0.3">
      <c r="C689" s="54"/>
      <c r="D689" s="54"/>
      <c r="E689" s="53"/>
      <c r="F689" s="53"/>
      <c r="G689" s="53"/>
    </row>
    <row r="690" spans="3:7" x14ac:dyDescent="0.3">
      <c r="C690" s="54"/>
      <c r="D690" s="54"/>
      <c r="E690" s="53"/>
      <c r="F690" s="53"/>
      <c r="G690" s="53"/>
    </row>
    <row r="691" spans="3:7" x14ac:dyDescent="0.3">
      <c r="C691" s="54"/>
      <c r="D691" s="54"/>
      <c r="E691" s="53"/>
      <c r="F691" s="53"/>
      <c r="G691" s="53"/>
    </row>
    <row r="692" spans="3:7" x14ac:dyDescent="0.3">
      <c r="C692" s="54"/>
      <c r="D692" s="54"/>
      <c r="E692" s="53"/>
      <c r="F692" s="53"/>
      <c r="G692" s="53"/>
    </row>
    <row r="693" spans="3:7" x14ac:dyDescent="0.3">
      <c r="C693" s="54"/>
      <c r="D693" s="54"/>
      <c r="E693" s="53"/>
      <c r="F693" s="53"/>
      <c r="G693" s="53"/>
    </row>
    <row r="694" spans="3:7" x14ac:dyDescent="0.3">
      <c r="C694" s="54"/>
      <c r="D694" s="54"/>
      <c r="E694" s="53"/>
      <c r="F694" s="53"/>
      <c r="G694" s="53"/>
    </row>
    <row r="695" spans="3:7" x14ac:dyDescent="0.3">
      <c r="C695" s="54"/>
      <c r="D695" s="54"/>
      <c r="E695" s="53"/>
      <c r="F695" s="53"/>
      <c r="G695" s="53"/>
    </row>
    <row r="696" spans="3:7" x14ac:dyDescent="0.3">
      <c r="C696" s="54"/>
      <c r="D696" s="54"/>
      <c r="E696" s="53"/>
      <c r="F696" s="53"/>
      <c r="G696" s="53"/>
    </row>
    <row r="697" spans="3:7" x14ac:dyDescent="0.3">
      <c r="C697" s="54"/>
      <c r="D697" s="54"/>
      <c r="E697" s="53"/>
      <c r="F697" s="53"/>
      <c r="G697" s="53"/>
    </row>
    <row r="698" spans="3:7" x14ac:dyDescent="0.3">
      <c r="C698" s="54"/>
      <c r="D698" s="54"/>
      <c r="E698" s="53"/>
      <c r="F698" s="53"/>
      <c r="G698" s="53"/>
    </row>
    <row r="699" spans="3:7" x14ac:dyDescent="0.3">
      <c r="C699" s="54"/>
      <c r="D699" s="54"/>
      <c r="E699" s="53"/>
      <c r="F699" s="53"/>
      <c r="G699" s="53"/>
    </row>
    <row r="700" spans="3:7" x14ac:dyDescent="0.3">
      <c r="C700" s="54"/>
      <c r="D700" s="54"/>
      <c r="E700" s="53"/>
      <c r="F700" s="53"/>
      <c r="G700" s="53"/>
    </row>
    <row r="701" spans="3:7" x14ac:dyDescent="0.3">
      <c r="C701" s="54"/>
      <c r="D701" s="54"/>
      <c r="E701" s="53"/>
      <c r="F701" s="53"/>
      <c r="G701" s="53"/>
    </row>
    <row r="702" spans="3:7" x14ac:dyDescent="0.3">
      <c r="C702" s="54"/>
      <c r="D702" s="54"/>
      <c r="E702" s="53"/>
      <c r="F702" s="53"/>
      <c r="G702" s="53"/>
    </row>
    <row r="703" spans="3:7" x14ac:dyDescent="0.3">
      <c r="C703" s="54"/>
      <c r="D703" s="54"/>
      <c r="E703" s="53"/>
      <c r="F703" s="53"/>
      <c r="G703" s="53"/>
    </row>
    <row r="704" spans="3:7" x14ac:dyDescent="0.3">
      <c r="C704" s="54"/>
      <c r="D704" s="54"/>
      <c r="E704" s="53"/>
      <c r="F704" s="53"/>
      <c r="G704" s="53"/>
    </row>
    <row r="705" spans="3:7" x14ac:dyDescent="0.3">
      <c r="C705" s="54"/>
      <c r="D705" s="54"/>
      <c r="E705" s="53"/>
      <c r="F705" s="53"/>
      <c r="G705" s="53"/>
    </row>
    <row r="706" spans="3:7" x14ac:dyDescent="0.3">
      <c r="C706" s="54"/>
      <c r="D706" s="54"/>
      <c r="E706" s="53"/>
      <c r="F706" s="53"/>
      <c r="G706" s="53"/>
    </row>
    <row r="707" spans="3:7" x14ac:dyDescent="0.3">
      <c r="C707" s="54"/>
      <c r="D707" s="54"/>
      <c r="E707" s="53"/>
      <c r="F707" s="53"/>
      <c r="G707" s="53"/>
    </row>
    <row r="708" spans="3:7" x14ac:dyDescent="0.3">
      <c r="C708" s="54"/>
      <c r="D708" s="54"/>
      <c r="E708" s="53"/>
      <c r="F708" s="53"/>
      <c r="G708" s="53"/>
    </row>
    <row r="709" spans="3:7" x14ac:dyDescent="0.3">
      <c r="C709" s="54"/>
      <c r="D709" s="54"/>
      <c r="E709" s="53"/>
      <c r="F709" s="53"/>
      <c r="G709" s="53"/>
    </row>
    <row r="710" spans="3:7" x14ac:dyDescent="0.3">
      <c r="C710" s="54"/>
      <c r="D710" s="54"/>
      <c r="E710" s="53"/>
      <c r="F710" s="53"/>
      <c r="G710" s="53"/>
    </row>
    <row r="711" spans="3:7" x14ac:dyDescent="0.3">
      <c r="C711" s="54"/>
      <c r="D711" s="54"/>
      <c r="E711" s="53"/>
      <c r="F711" s="53"/>
      <c r="G711" s="53"/>
    </row>
    <row r="712" spans="3:7" x14ac:dyDescent="0.3">
      <c r="C712" s="54"/>
      <c r="D712" s="54"/>
      <c r="E712" s="53"/>
      <c r="F712" s="53"/>
      <c r="G712" s="53"/>
    </row>
    <row r="713" spans="3:7" x14ac:dyDescent="0.3">
      <c r="C713" s="54"/>
      <c r="D713" s="54"/>
      <c r="E713" s="53"/>
      <c r="F713" s="53"/>
      <c r="G713" s="53"/>
    </row>
    <row r="714" spans="3:7" x14ac:dyDescent="0.3">
      <c r="C714" s="54"/>
      <c r="D714" s="54"/>
      <c r="E714" s="53"/>
      <c r="F714" s="53"/>
      <c r="G714" s="53"/>
    </row>
    <row r="715" spans="3:7" x14ac:dyDescent="0.3">
      <c r="C715" s="54"/>
      <c r="D715" s="54"/>
      <c r="E715" s="53"/>
      <c r="F715" s="53"/>
      <c r="G715" s="53"/>
    </row>
    <row r="716" spans="3:7" x14ac:dyDescent="0.3">
      <c r="C716" s="54"/>
      <c r="D716" s="54"/>
      <c r="E716" s="53"/>
      <c r="F716" s="53"/>
      <c r="G716" s="53"/>
    </row>
    <row r="717" spans="3:7" x14ac:dyDescent="0.3">
      <c r="C717" s="54"/>
      <c r="D717" s="54"/>
      <c r="E717" s="53"/>
      <c r="F717" s="53"/>
      <c r="G717" s="53"/>
    </row>
    <row r="718" spans="3:7" x14ac:dyDescent="0.3">
      <c r="C718" s="54"/>
      <c r="D718" s="54"/>
      <c r="E718" s="53"/>
      <c r="F718" s="53"/>
      <c r="G718" s="53"/>
    </row>
    <row r="719" spans="3:7" x14ac:dyDescent="0.3">
      <c r="C719" s="54"/>
      <c r="D719" s="54"/>
      <c r="E719" s="53"/>
      <c r="F719" s="53"/>
      <c r="G719" s="53"/>
    </row>
    <row r="720" spans="3:7" x14ac:dyDescent="0.3">
      <c r="C720" s="54"/>
      <c r="D720" s="54"/>
      <c r="E720" s="53"/>
      <c r="F720" s="53"/>
      <c r="G720" s="53"/>
    </row>
    <row r="721" spans="3:7" x14ac:dyDescent="0.3">
      <c r="C721" s="54"/>
      <c r="D721" s="54"/>
      <c r="E721" s="53"/>
      <c r="F721" s="53"/>
      <c r="G721" s="53"/>
    </row>
    <row r="722" spans="3:7" x14ac:dyDescent="0.3">
      <c r="C722" s="54"/>
      <c r="D722" s="54"/>
      <c r="E722" s="53"/>
      <c r="F722" s="53"/>
      <c r="G722" s="53"/>
    </row>
    <row r="723" spans="3:7" x14ac:dyDescent="0.3">
      <c r="C723" s="54"/>
      <c r="D723" s="54"/>
      <c r="E723" s="53"/>
      <c r="F723" s="53"/>
      <c r="G723" s="53"/>
    </row>
    <row r="724" spans="3:7" x14ac:dyDescent="0.3">
      <c r="C724" s="54"/>
      <c r="D724" s="54"/>
      <c r="E724" s="53"/>
      <c r="F724" s="53"/>
      <c r="G724" s="53"/>
    </row>
    <row r="725" spans="3:7" x14ac:dyDescent="0.3">
      <c r="C725" s="54"/>
      <c r="D725" s="54"/>
      <c r="E725" s="53"/>
      <c r="F725" s="53"/>
      <c r="G725" s="53"/>
    </row>
    <row r="726" spans="3:7" x14ac:dyDescent="0.3">
      <c r="C726" s="54"/>
      <c r="D726" s="54"/>
      <c r="E726" s="53"/>
      <c r="F726" s="53"/>
      <c r="G726" s="53"/>
    </row>
    <row r="727" spans="3:7" x14ac:dyDescent="0.3">
      <c r="C727" s="54"/>
      <c r="D727" s="54"/>
      <c r="E727" s="53"/>
      <c r="F727" s="53"/>
      <c r="G727" s="53"/>
    </row>
    <row r="728" spans="3:7" x14ac:dyDescent="0.3">
      <c r="C728" s="54"/>
      <c r="D728" s="54"/>
      <c r="E728" s="53"/>
      <c r="F728" s="53"/>
      <c r="G728" s="53"/>
    </row>
    <row r="729" spans="3:7" x14ac:dyDescent="0.3">
      <c r="C729" s="54"/>
      <c r="D729" s="54"/>
      <c r="E729" s="53"/>
      <c r="F729" s="53"/>
      <c r="G729" s="53"/>
    </row>
    <row r="730" spans="3:7" x14ac:dyDescent="0.3">
      <c r="C730" s="54"/>
      <c r="D730" s="54"/>
      <c r="E730" s="53"/>
      <c r="F730" s="53"/>
      <c r="G730" s="53"/>
    </row>
    <row r="731" spans="3:7" x14ac:dyDescent="0.3">
      <c r="C731" s="54"/>
      <c r="D731" s="54"/>
      <c r="E731" s="53"/>
      <c r="F731" s="53"/>
      <c r="G731" s="53"/>
    </row>
    <row r="732" spans="3:7" x14ac:dyDescent="0.3">
      <c r="C732" s="54"/>
      <c r="D732" s="54"/>
      <c r="E732" s="53"/>
      <c r="F732" s="53"/>
      <c r="G732" s="53"/>
    </row>
    <row r="733" spans="3:7" x14ac:dyDescent="0.3">
      <c r="C733" s="54"/>
      <c r="D733" s="54"/>
      <c r="E733" s="53"/>
      <c r="F733" s="53"/>
      <c r="G733" s="53"/>
    </row>
    <row r="734" spans="3:7" x14ac:dyDescent="0.3">
      <c r="C734" s="54"/>
      <c r="D734" s="54"/>
      <c r="E734" s="53"/>
      <c r="F734" s="53"/>
      <c r="G734" s="53"/>
    </row>
    <row r="735" spans="3:7" x14ac:dyDescent="0.3">
      <c r="C735" s="54"/>
      <c r="D735" s="54"/>
      <c r="E735" s="53"/>
      <c r="F735" s="53"/>
      <c r="G735" s="53"/>
    </row>
    <row r="736" spans="3:7" x14ac:dyDescent="0.3">
      <c r="C736" s="54"/>
      <c r="D736" s="54"/>
      <c r="E736" s="53"/>
      <c r="F736" s="53"/>
      <c r="G736" s="53"/>
    </row>
    <row r="737" spans="3:7" x14ac:dyDescent="0.3">
      <c r="C737" s="54"/>
      <c r="D737" s="54"/>
      <c r="E737" s="53"/>
      <c r="F737" s="53"/>
      <c r="G737" s="53"/>
    </row>
    <row r="738" spans="3:7" x14ac:dyDescent="0.3">
      <c r="C738" s="54"/>
      <c r="D738" s="54"/>
      <c r="E738" s="53"/>
      <c r="F738" s="53"/>
      <c r="G738" s="53"/>
    </row>
    <row r="739" spans="3:7" x14ac:dyDescent="0.3">
      <c r="C739" s="54"/>
      <c r="D739" s="54"/>
      <c r="E739" s="53"/>
      <c r="F739" s="53"/>
      <c r="G739" s="53"/>
    </row>
    <row r="740" spans="3:7" x14ac:dyDescent="0.3">
      <c r="C740" s="54"/>
      <c r="D740" s="54"/>
      <c r="E740" s="53"/>
      <c r="F740" s="53"/>
      <c r="G740" s="53"/>
    </row>
    <row r="741" spans="3:7" x14ac:dyDescent="0.3">
      <c r="C741" s="54"/>
      <c r="D741" s="54"/>
      <c r="E741" s="53"/>
      <c r="F741" s="53"/>
      <c r="G741" s="53"/>
    </row>
    <row r="742" spans="3:7" x14ac:dyDescent="0.3">
      <c r="C742" s="54"/>
      <c r="D742" s="54"/>
      <c r="E742" s="53"/>
      <c r="F742" s="53"/>
      <c r="G742" s="53"/>
    </row>
    <row r="743" spans="3:7" x14ac:dyDescent="0.3">
      <c r="C743" s="54"/>
      <c r="D743" s="54"/>
      <c r="E743" s="53"/>
      <c r="F743" s="53"/>
      <c r="G743" s="53"/>
    </row>
    <row r="744" spans="3:7" x14ac:dyDescent="0.3">
      <c r="C744" s="54"/>
      <c r="D744" s="54"/>
      <c r="E744" s="53"/>
      <c r="F744" s="53"/>
      <c r="G744" s="53"/>
    </row>
    <row r="745" spans="3:7" x14ac:dyDescent="0.3">
      <c r="C745" s="54"/>
      <c r="D745" s="54"/>
      <c r="E745" s="53"/>
      <c r="F745" s="53"/>
      <c r="G745" s="53"/>
    </row>
    <row r="746" spans="3:7" x14ac:dyDescent="0.3">
      <c r="C746" s="54"/>
      <c r="D746" s="54"/>
      <c r="E746" s="53"/>
      <c r="F746" s="53"/>
      <c r="G746" s="53"/>
    </row>
    <row r="747" spans="3:7" x14ac:dyDescent="0.3">
      <c r="C747" s="54"/>
      <c r="D747" s="54"/>
      <c r="E747" s="53"/>
      <c r="F747" s="53"/>
      <c r="G747" s="53"/>
    </row>
    <row r="748" spans="3:7" x14ac:dyDescent="0.3">
      <c r="C748" s="54"/>
      <c r="D748" s="54"/>
      <c r="E748" s="53"/>
      <c r="F748" s="53"/>
      <c r="G748" s="53"/>
    </row>
    <row r="749" spans="3:7" x14ac:dyDescent="0.3">
      <c r="C749" s="54"/>
      <c r="D749" s="54"/>
      <c r="E749" s="53"/>
      <c r="F749" s="53"/>
      <c r="G749" s="53"/>
    </row>
    <row r="750" spans="3:7" x14ac:dyDescent="0.3">
      <c r="C750" s="54"/>
      <c r="D750" s="54"/>
      <c r="E750" s="53"/>
      <c r="F750" s="53"/>
      <c r="G750" s="53"/>
    </row>
    <row r="751" spans="3:7" x14ac:dyDescent="0.3">
      <c r="C751" s="54"/>
      <c r="D751" s="54"/>
      <c r="E751" s="53"/>
      <c r="F751" s="53"/>
      <c r="G751" s="53"/>
    </row>
    <row r="752" spans="3:7" x14ac:dyDescent="0.3">
      <c r="C752" s="54"/>
      <c r="D752" s="54"/>
      <c r="E752" s="53"/>
      <c r="F752" s="53"/>
      <c r="G752" s="53"/>
    </row>
    <row r="753" spans="3:7" x14ac:dyDescent="0.3">
      <c r="C753" s="54"/>
      <c r="D753" s="54"/>
      <c r="E753" s="53"/>
      <c r="F753" s="53"/>
      <c r="G753" s="53"/>
    </row>
    <row r="754" spans="3:7" x14ac:dyDescent="0.3">
      <c r="C754" s="54"/>
      <c r="D754" s="54"/>
      <c r="E754" s="53"/>
      <c r="F754" s="53"/>
      <c r="G754" s="53"/>
    </row>
    <row r="755" spans="3:7" x14ac:dyDescent="0.3">
      <c r="C755" s="54"/>
      <c r="D755" s="54"/>
      <c r="E755" s="53"/>
      <c r="F755" s="53"/>
      <c r="G755" s="53"/>
    </row>
    <row r="756" spans="3:7" x14ac:dyDescent="0.3">
      <c r="C756" s="54"/>
      <c r="D756" s="54"/>
      <c r="E756" s="53"/>
      <c r="F756" s="53"/>
      <c r="G756" s="53"/>
    </row>
    <row r="757" spans="3:7" x14ac:dyDescent="0.3">
      <c r="C757" s="54"/>
      <c r="D757" s="54"/>
      <c r="E757" s="53"/>
      <c r="F757" s="53"/>
      <c r="G757" s="53"/>
    </row>
    <row r="758" spans="3:7" x14ac:dyDescent="0.3">
      <c r="C758" s="54"/>
      <c r="D758" s="54"/>
      <c r="E758" s="53"/>
      <c r="F758" s="53"/>
      <c r="G758" s="53"/>
    </row>
    <row r="759" spans="3:7" x14ac:dyDescent="0.3">
      <c r="C759" s="54"/>
      <c r="D759" s="54"/>
      <c r="E759" s="53"/>
      <c r="F759" s="53"/>
      <c r="G759" s="53"/>
    </row>
    <row r="760" spans="3:7" x14ac:dyDescent="0.3">
      <c r="C760" s="54"/>
      <c r="D760" s="54"/>
      <c r="E760" s="53"/>
      <c r="F760" s="53"/>
      <c r="G760" s="53"/>
    </row>
    <row r="761" spans="3:7" x14ac:dyDescent="0.3">
      <c r="C761" s="54"/>
      <c r="D761" s="54"/>
      <c r="E761" s="53"/>
      <c r="F761" s="53"/>
      <c r="G761" s="53"/>
    </row>
    <row r="762" spans="3:7" x14ac:dyDescent="0.3">
      <c r="C762" s="54"/>
      <c r="D762" s="54"/>
      <c r="E762" s="53"/>
      <c r="F762" s="53"/>
      <c r="G762" s="53"/>
    </row>
    <row r="763" spans="3:7" x14ac:dyDescent="0.3">
      <c r="C763" s="54"/>
      <c r="D763" s="54"/>
      <c r="E763" s="53"/>
      <c r="F763" s="53"/>
      <c r="G763" s="53"/>
    </row>
    <row r="764" spans="3:7" x14ac:dyDescent="0.3">
      <c r="C764" s="54"/>
      <c r="D764" s="54"/>
      <c r="E764" s="53"/>
      <c r="F764" s="53"/>
      <c r="G764" s="53"/>
    </row>
    <row r="765" spans="3:7" x14ac:dyDescent="0.3">
      <c r="C765" s="54"/>
      <c r="D765" s="54"/>
      <c r="E765" s="53"/>
      <c r="F765" s="53"/>
      <c r="G765" s="53"/>
    </row>
    <row r="766" spans="3:7" x14ac:dyDescent="0.3">
      <c r="C766" s="54"/>
      <c r="D766" s="54"/>
      <c r="E766" s="53"/>
      <c r="F766" s="53"/>
      <c r="G766" s="53"/>
    </row>
    <row r="767" spans="3:7" x14ac:dyDescent="0.3">
      <c r="C767" s="54"/>
      <c r="D767" s="54"/>
      <c r="E767" s="53"/>
      <c r="F767" s="53"/>
      <c r="G767" s="53"/>
    </row>
    <row r="768" spans="3:7" x14ac:dyDescent="0.3">
      <c r="C768" s="54"/>
      <c r="D768" s="54"/>
      <c r="E768" s="53"/>
      <c r="F768" s="53"/>
      <c r="G768" s="53"/>
    </row>
    <row r="769" spans="3:7" x14ac:dyDescent="0.3">
      <c r="C769" s="54"/>
      <c r="D769" s="54"/>
      <c r="E769" s="53"/>
      <c r="F769" s="53"/>
      <c r="G769" s="53"/>
    </row>
    <row r="770" spans="3:7" x14ac:dyDescent="0.3">
      <c r="C770" s="54"/>
      <c r="D770" s="54"/>
      <c r="E770" s="53"/>
      <c r="F770" s="53"/>
      <c r="G770" s="53"/>
    </row>
    <row r="771" spans="3:7" x14ac:dyDescent="0.3">
      <c r="C771" s="54"/>
      <c r="D771" s="54"/>
      <c r="E771" s="53"/>
      <c r="F771" s="53"/>
      <c r="G771" s="53"/>
    </row>
    <row r="772" spans="3:7" x14ac:dyDescent="0.3">
      <c r="C772" s="54"/>
      <c r="D772" s="54"/>
      <c r="E772" s="53"/>
      <c r="F772" s="53"/>
      <c r="G772" s="53"/>
    </row>
    <row r="773" spans="3:7" x14ac:dyDescent="0.3">
      <c r="C773" s="54"/>
      <c r="D773" s="54"/>
      <c r="E773" s="53"/>
      <c r="F773" s="53"/>
      <c r="G773" s="53"/>
    </row>
    <row r="774" spans="3:7" x14ac:dyDescent="0.3">
      <c r="C774" s="54"/>
      <c r="D774" s="54"/>
      <c r="E774" s="53"/>
      <c r="F774" s="53"/>
      <c r="G774" s="53"/>
    </row>
    <row r="775" spans="3:7" x14ac:dyDescent="0.3">
      <c r="C775" s="54"/>
      <c r="D775" s="54"/>
      <c r="E775" s="53"/>
      <c r="F775" s="53"/>
      <c r="G775" s="53"/>
    </row>
    <row r="776" spans="3:7" x14ac:dyDescent="0.3">
      <c r="C776" s="54"/>
      <c r="D776" s="54"/>
      <c r="E776" s="53"/>
      <c r="F776" s="53"/>
      <c r="G776" s="53"/>
    </row>
    <row r="777" spans="3:7" x14ac:dyDescent="0.3">
      <c r="C777" s="54"/>
      <c r="D777" s="54"/>
      <c r="E777" s="53"/>
      <c r="F777" s="53"/>
      <c r="G777" s="53"/>
    </row>
    <row r="778" spans="3:7" x14ac:dyDescent="0.3">
      <c r="C778" s="54"/>
      <c r="D778" s="54"/>
      <c r="E778" s="53"/>
      <c r="F778" s="53"/>
      <c r="G778" s="53"/>
    </row>
    <row r="779" spans="3:7" x14ac:dyDescent="0.3">
      <c r="C779" s="54"/>
      <c r="D779" s="54"/>
      <c r="E779" s="53"/>
      <c r="F779" s="53"/>
      <c r="G779" s="53"/>
    </row>
    <row r="780" spans="3:7" x14ac:dyDescent="0.3">
      <c r="C780" s="54"/>
      <c r="D780" s="54"/>
      <c r="E780" s="53"/>
      <c r="F780" s="53"/>
      <c r="G780" s="53"/>
    </row>
    <row r="781" spans="3:7" x14ac:dyDescent="0.3">
      <c r="C781" s="54"/>
      <c r="D781" s="54"/>
      <c r="E781" s="53"/>
      <c r="F781" s="53"/>
      <c r="G781" s="53"/>
    </row>
    <row r="782" spans="3:7" x14ac:dyDescent="0.3">
      <c r="C782" s="54"/>
      <c r="D782" s="54"/>
      <c r="E782" s="53"/>
      <c r="F782" s="53"/>
      <c r="G782" s="53"/>
    </row>
    <row r="783" spans="3:7" x14ac:dyDescent="0.3">
      <c r="C783" s="54"/>
      <c r="D783" s="54"/>
      <c r="E783" s="53"/>
      <c r="F783" s="53"/>
      <c r="G783" s="53"/>
    </row>
    <row r="784" spans="3:7" x14ac:dyDescent="0.3">
      <c r="C784" s="54"/>
      <c r="D784" s="54"/>
      <c r="E784" s="53"/>
      <c r="F784" s="53"/>
      <c r="G784" s="53"/>
    </row>
    <row r="785" spans="3:7" x14ac:dyDescent="0.3">
      <c r="C785" s="54"/>
      <c r="D785" s="54"/>
      <c r="E785" s="53"/>
      <c r="F785" s="53"/>
      <c r="G785" s="53"/>
    </row>
    <row r="786" spans="3:7" x14ac:dyDescent="0.3">
      <c r="C786" s="54"/>
      <c r="D786" s="54"/>
      <c r="E786" s="53"/>
      <c r="F786" s="53"/>
      <c r="G786" s="53"/>
    </row>
    <row r="787" spans="3:7" x14ac:dyDescent="0.3">
      <c r="C787" s="54"/>
      <c r="D787" s="54"/>
      <c r="E787" s="53"/>
      <c r="F787" s="53"/>
      <c r="G787" s="53"/>
    </row>
    <row r="788" spans="3:7" x14ac:dyDescent="0.3">
      <c r="C788" s="54"/>
      <c r="D788" s="54"/>
      <c r="E788" s="53"/>
      <c r="F788" s="53"/>
      <c r="G788" s="53"/>
    </row>
    <row r="789" spans="3:7" x14ac:dyDescent="0.3">
      <c r="C789" s="54"/>
      <c r="D789" s="54"/>
      <c r="E789" s="53"/>
      <c r="F789" s="53"/>
      <c r="G789" s="53"/>
    </row>
    <row r="790" spans="3:7" x14ac:dyDescent="0.3">
      <c r="C790" s="54"/>
      <c r="D790" s="54"/>
      <c r="E790" s="53"/>
      <c r="F790" s="53"/>
      <c r="G790" s="53"/>
    </row>
    <row r="791" spans="3:7" x14ac:dyDescent="0.3">
      <c r="C791" s="54"/>
      <c r="D791" s="54"/>
      <c r="E791" s="53"/>
      <c r="F791" s="53"/>
      <c r="G791" s="53"/>
    </row>
    <row r="792" spans="3:7" x14ac:dyDescent="0.3">
      <c r="C792" s="54"/>
      <c r="D792" s="54"/>
      <c r="E792" s="53"/>
      <c r="F792" s="53"/>
      <c r="G792" s="53"/>
    </row>
    <row r="793" spans="3:7" x14ac:dyDescent="0.3">
      <c r="C793" s="54"/>
      <c r="D793" s="54"/>
      <c r="E793" s="53"/>
      <c r="F793" s="53"/>
      <c r="G793" s="53"/>
    </row>
    <row r="794" spans="3:7" x14ac:dyDescent="0.3">
      <c r="C794" s="54"/>
      <c r="D794" s="54"/>
      <c r="E794" s="53"/>
      <c r="F794" s="53"/>
      <c r="G794" s="53"/>
    </row>
    <row r="795" spans="3:7" x14ac:dyDescent="0.3">
      <c r="C795" s="54"/>
      <c r="D795" s="54"/>
      <c r="E795" s="53"/>
      <c r="F795" s="53"/>
      <c r="G795" s="53"/>
    </row>
    <row r="796" spans="3:7" x14ac:dyDescent="0.3">
      <c r="C796" s="54"/>
      <c r="D796" s="54"/>
      <c r="E796" s="53"/>
      <c r="F796" s="53"/>
      <c r="G796" s="53"/>
    </row>
    <row r="797" spans="3:7" x14ac:dyDescent="0.3">
      <c r="C797" s="54"/>
      <c r="D797" s="54"/>
      <c r="E797" s="53"/>
      <c r="F797" s="53"/>
      <c r="G797" s="53"/>
    </row>
    <row r="798" spans="3:7" x14ac:dyDescent="0.3">
      <c r="C798" s="54"/>
      <c r="D798" s="54"/>
      <c r="E798" s="53"/>
      <c r="F798" s="53"/>
      <c r="G798" s="53"/>
    </row>
    <row r="799" spans="3:7" x14ac:dyDescent="0.3">
      <c r="C799" s="54"/>
      <c r="D799" s="54"/>
      <c r="E799" s="53"/>
      <c r="F799" s="53"/>
      <c r="G799" s="53"/>
    </row>
    <row r="800" spans="3:7" x14ac:dyDescent="0.3">
      <c r="C800" s="54"/>
      <c r="D800" s="54"/>
      <c r="E800" s="53"/>
      <c r="F800" s="53"/>
      <c r="G800" s="53"/>
    </row>
    <row r="801" spans="3:7" x14ac:dyDescent="0.3">
      <c r="C801" s="54"/>
      <c r="D801" s="54"/>
      <c r="E801" s="53"/>
      <c r="F801" s="53"/>
      <c r="G801" s="53"/>
    </row>
    <row r="802" spans="3:7" x14ac:dyDescent="0.3">
      <c r="C802" s="54"/>
      <c r="D802" s="54"/>
      <c r="E802" s="53"/>
      <c r="F802" s="53"/>
      <c r="G802" s="53"/>
    </row>
    <row r="803" spans="3:7" x14ac:dyDescent="0.3">
      <c r="C803" s="54"/>
      <c r="D803" s="54"/>
      <c r="E803" s="53"/>
      <c r="F803" s="53"/>
      <c r="G803" s="53"/>
    </row>
    <row r="804" spans="3:7" x14ac:dyDescent="0.3">
      <c r="C804" s="54"/>
      <c r="D804" s="54"/>
      <c r="E804" s="53"/>
      <c r="F804" s="53"/>
      <c r="G804" s="53"/>
    </row>
    <row r="805" spans="3:7" x14ac:dyDescent="0.3">
      <c r="C805" s="54"/>
      <c r="D805" s="54"/>
      <c r="E805" s="53"/>
      <c r="F805" s="53"/>
      <c r="G805" s="53"/>
    </row>
    <row r="806" spans="3:7" x14ac:dyDescent="0.3">
      <c r="C806" s="54"/>
      <c r="D806" s="54"/>
      <c r="E806" s="53"/>
      <c r="F806" s="53"/>
      <c r="G806" s="53"/>
    </row>
    <row r="807" spans="3:7" x14ac:dyDescent="0.3">
      <c r="C807" s="54"/>
      <c r="D807" s="54"/>
      <c r="E807" s="53"/>
      <c r="F807" s="53"/>
      <c r="G807" s="53"/>
    </row>
    <row r="808" spans="3:7" x14ac:dyDescent="0.3">
      <c r="C808" s="54"/>
      <c r="D808" s="54"/>
      <c r="E808" s="53"/>
      <c r="F808" s="53"/>
      <c r="G808" s="53"/>
    </row>
    <row r="809" spans="3:7" x14ac:dyDescent="0.3">
      <c r="C809" s="54"/>
      <c r="D809" s="54"/>
      <c r="E809" s="53"/>
      <c r="F809" s="53"/>
      <c r="G809" s="53"/>
    </row>
    <row r="810" spans="3:7" x14ac:dyDescent="0.3">
      <c r="C810" s="54"/>
      <c r="D810" s="54"/>
      <c r="E810" s="53"/>
      <c r="F810" s="53"/>
      <c r="G810" s="53"/>
    </row>
    <row r="811" spans="3:7" x14ac:dyDescent="0.3">
      <c r="C811" s="54"/>
      <c r="D811" s="54"/>
      <c r="E811" s="53"/>
      <c r="F811" s="53"/>
      <c r="G811" s="53"/>
    </row>
    <row r="812" spans="3:7" x14ac:dyDescent="0.3">
      <c r="C812" s="54"/>
      <c r="D812" s="54"/>
      <c r="E812" s="53"/>
      <c r="F812" s="53"/>
      <c r="G812" s="53"/>
    </row>
    <row r="813" spans="3:7" x14ac:dyDescent="0.3">
      <c r="C813" s="54"/>
      <c r="D813" s="54"/>
      <c r="E813" s="53"/>
      <c r="F813" s="53"/>
      <c r="G813" s="53"/>
    </row>
    <row r="814" spans="3:7" x14ac:dyDescent="0.3">
      <c r="C814" s="54"/>
      <c r="D814" s="54"/>
      <c r="E814" s="53"/>
      <c r="F814" s="53"/>
      <c r="G814" s="53"/>
    </row>
    <row r="815" spans="3:7" x14ac:dyDescent="0.3">
      <c r="C815" s="54"/>
      <c r="D815" s="54"/>
      <c r="E815" s="53"/>
      <c r="F815" s="53"/>
      <c r="G815" s="53"/>
    </row>
    <row r="816" spans="3:7" x14ac:dyDescent="0.3">
      <c r="C816" s="54"/>
      <c r="D816" s="54"/>
      <c r="E816" s="53"/>
      <c r="F816" s="53"/>
      <c r="G816" s="53"/>
    </row>
    <row r="817" spans="3:7" x14ac:dyDescent="0.3">
      <c r="C817" s="54"/>
      <c r="D817" s="54"/>
      <c r="E817" s="53"/>
      <c r="F817" s="53"/>
      <c r="G817" s="53"/>
    </row>
    <row r="818" spans="3:7" x14ac:dyDescent="0.3">
      <c r="C818" s="54"/>
      <c r="D818" s="54"/>
      <c r="E818" s="53"/>
      <c r="F818" s="53"/>
      <c r="G818" s="53"/>
    </row>
    <row r="819" spans="3:7" x14ac:dyDescent="0.3">
      <c r="C819" s="54"/>
      <c r="D819" s="54"/>
      <c r="E819" s="53"/>
      <c r="F819" s="53"/>
      <c r="G819" s="53"/>
    </row>
    <row r="820" spans="3:7" x14ac:dyDescent="0.3">
      <c r="C820" s="54"/>
      <c r="D820" s="54"/>
      <c r="E820" s="53"/>
      <c r="F820" s="53"/>
      <c r="G820" s="53"/>
    </row>
    <row r="821" spans="3:7" x14ac:dyDescent="0.3">
      <c r="C821" s="54"/>
      <c r="D821" s="54"/>
      <c r="E821" s="53"/>
      <c r="F821" s="53"/>
      <c r="G821" s="53"/>
    </row>
    <row r="822" spans="3:7" x14ac:dyDescent="0.3">
      <c r="C822" s="54"/>
      <c r="D822" s="54"/>
      <c r="E822" s="53"/>
      <c r="F822" s="53"/>
      <c r="G822" s="53"/>
    </row>
    <row r="823" spans="3:7" x14ac:dyDescent="0.3">
      <c r="C823" s="54"/>
      <c r="D823" s="54"/>
      <c r="E823" s="53"/>
      <c r="F823" s="53"/>
      <c r="G823" s="53"/>
    </row>
    <row r="824" spans="3:7" x14ac:dyDescent="0.3">
      <c r="C824" s="54"/>
      <c r="D824" s="54"/>
      <c r="E824" s="53"/>
      <c r="F824" s="53"/>
      <c r="G824" s="53"/>
    </row>
    <row r="825" spans="3:7" x14ac:dyDescent="0.3">
      <c r="C825" s="54"/>
      <c r="D825" s="54"/>
      <c r="E825" s="53"/>
      <c r="F825" s="53"/>
      <c r="G825" s="53"/>
    </row>
    <row r="826" spans="3:7" x14ac:dyDescent="0.3">
      <c r="C826" s="54"/>
      <c r="D826" s="54"/>
      <c r="E826" s="53"/>
      <c r="F826" s="53"/>
      <c r="G826" s="53"/>
    </row>
    <row r="827" spans="3:7" x14ac:dyDescent="0.3">
      <c r="C827" s="54"/>
      <c r="D827" s="54"/>
      <c r="E827" s="53"/>
      <c r="F827" s="53"/>
      <c r="G827" s="53"/>
    </row>
    <row r="828" spans="3:7" x14ac:dyDescent="0.3">
      <c r="C828" s="54"/>
      <c r="D828" s="54"/>
      <c r="E828" s="53"/>
      <c r="F828" s="53"/>
      <c r="G828" s="53"/>
    </row>
    <row r="829" spans="3:7" x14ac:dyDescent="0.3">
      <c r="C829" s="54"/>
      <c r="D829" s="54"/>
      <c r="E829" s="53"/>
      <c r="F829" s="53"/>
      <c r="G829" s="53"/>
    </row>
    <row r="830" spans="3:7" x14ac:dyDescent="0.3">
      <c r="C830" s="54"/>
      <c r="D830" s="54"/>
      <c r="E830" s="53"/>
      <c r="F830" s="53"/>
      <c r="G830" s="53"/>
    </row>
    <row r="831" spans="3:7" x14ac:dyDescent="0.3">
      <c r="C831" s="54"/>
      <c r="D831" s="54"/>
      <c r="E831" s="53"/>
      <c r="F831" s="53"/>
      <c r="G831" s="53"/>
    </row>
    <row r="832" spans="3:7" x14ac:dyDescent="0.3">
      <c r="C832" s="54"/>
      <c r="D832" s="54"/>
      <c r="E832" s="53"/>
      <c r="F832" s="53"/>
      <c r="G832" s="53"/>
    </row>
    <row r="833" spans="3:7" x14ac:dyDescent="0.3">
      <c r="C833" s="54"/>
      <c r="D833" s="54"/>
      <c r="E833" s="53"/>
      <c r="F833" s="53"/>
      <c r="G833" s="53"/>
    </row>
    <row r="834" spans="3:7" x14ac:dyDescent="0.3">
      <c r="C834" s="54"/>
      <c r="D834" s="54"/>
      <c r="E834" s="53"/>
      <c r="F834" s="53"/>
      <c r="G834" s="53"/>
    </row>
    <row r="835" spans="3:7" x14ac:dyDescent="0.3">
      <c r="C835" s="54"/>
      <c r="D835" s="54"/>
      <c r="E835" s="53"/>
      <c r="F835" s="53"/>
      <c r="G835" s="53"/>
    </row>
    <row r="836" spans="3:7" x14ac:dyDescent="0.3">
      <c r="C836" s="54"/>
      <c r="D836" s="54"/>
      <c r="E836" s="53"/>
      <c r="F836" s="53"/>
      <c r="G836" s="53"/>
    </row>
    <row r="837" spans="3:7" x14ac:dyDescent="0.3">
      <c r="C837" s="54"/>
      <c r="D837" s="54"/>
      <c r="E837" s="53"/>
      <c r="F837" s="53"/>
      <c r="G837" s="53"/>
    </row>
    <row r="838" spans="3:7" x14ac:dyDescent="0.3">
      <c r="C838" s="54"/>
      <c r="D838" s="54"/>
      <c r="E838" s="53"/>
      <c r="F838" s="53"/>
      <c r="G838" s="53"/>
    </row>
    <row r="839" spans="3:7" x14ac:dyDescent="0.3">
      <c r="C839" s="54"/>
      <c r="D839" s="54"/>
      <c r="E839" s="53"/>
      <c r="F839" s="53"/>
      <c r="G839" s="53"/>
    </row>
    <row r="840" spans="3:7" x14ac:dyDescent="0.3">
      <c r="C840" s="54"/>
      <c r="D840" s="54"/>
      <c r="E840" s="53"/>
      <c r="F840" s="53"/>
      <c r="G840" s="53"/>
    </row>
    <row r="841" spans="3:7" x14ac:dyDescent="0.3">
      <c r="C841" s="54"/>
      <c r="D841" s="54"/>
      <c r="E841" s="53"/>
      <c r="F841" s="53"/>
      <c r="G841" s="53"/>
    </row>
    <row r="842" spans="3:7" x14ac:dyDescent="0.3">
      <c r="C842" s="54"/>
      <c r="D842" s="54"/>
      <c r="E842" s="53"/>
      <c r="F842" s="53"/>
      <c r="G842" s="53"/>
    </row>
    <row r="843" spans="3:7" x14ac:dyDescent="0.3">
      <c r="C843" s="54"/>
      <c r="D843" s="54"/>
      <c r="E843" s="53"/>
      <c r="F843" s="53"/>
      <c r="G843" s="53"/>
    </row>
    <row r="844" spans="3:7" x14ac:dyDescent="0.3">
      <c r="C844" s="54"/>
      <c r="D844" s="54"/>
      <c r="E844" s="53"/>
      <c r="F844" s="53"/>
      <c r="G844" s="53"/>
    </row>
    <row r="845" spans="3:7" x14ac:dyDescent="0.3">
      <c r="C845" s="54"/>
      <c r="D845" s="54"/>
      <c r="E845" s="53"/>
      <c r="F845" s="53"/>
      <c r="G845" s="53"/>
    </row>
    <row r="846" spans="3:7" x14ac:dyDescent="0.3">
      <c r="C846" s="54"/>
      <c r="D846" s="54"/>
      <c r="E846" s="53"/>
      <c r="F846" s="53"/>
      <c r="G846" s="53"/>
    </row>
    <row r="847" spans="3:7" x14ac:dyDescent="0.3">
      <c r="C847" s="54"/>
      <c r="D847" s="54"/>
      <c r="E847" s="53"/>
      <c r="F847" s="53"/>
      <c r="G847" s="53"/>
    </row>
    <row r="848" spans="3:7" x14ac:dyDescent="0.3">
      <c r="C848" s="54"/>
      <c r="D848" s="54"/>
      <c r="E848" s="53"/>
      <c r="F848" s="53"/>
      <c r="G848" s="53"/>
    </row>
    <row r="849" spans="3:7" x14ac:dyDescent="0.3">
      <c r="C849" s="54"/>
      <c r="D849" s="54"/>
      <c r="E849" s="53"/>
      <c r="F849" s="53"/>
      <c r="G849" s="53"/>
    </row>
    <row r="850" spans="3:7" x14ac:dyDescent="0.3">
      <c r="C850" s="54"/>
      <c r="D850" s="54"/>
      <c r="E850" s="53"/>
      <c r="F850" s="53"/>
      <c r="G850" s="53"/>
    </row>
    <row r="851" spans="3:7" x14ac:dyDescent="0.3">
      <c r="C851" s="54"/>
      <c r="D851" s="54"/>
      <c r="E851" s="53"/>
      <c r="F851" s="53"/>
      <c r="G851" s="53"/>
    </row>
    <row r="852" spans="3:7" x14ac:dyDescent="0.3">
      <c r="C852" s="54"/>
      <c r="D852" s="54"/>
      <c r="E852" s="53"/>
      <c r="F852" s="53"/>
      <c r="G852" s="53"/>
    </row>
    <row r="853" spans="3:7" x14ac:dyDescent="0.3">
      <c r="C853" s="54"/>
      <c r="D853" s="54"/>
      <c r="E853" s="53"/>
      <c r="F853" s="53"/>
      <c r="G853" s="53"/>
    </row>
    <row r="854" spans="3:7" x14ac:dyDescent="0.3">
      <c r="C854" s="54"/>
      <c r="D854" s="54"/>
      <c r="E854" s="53"/>
      <c r="F854" s="53"/>
      <c r="G854" s="53"/>
    </row>
    <row r="855" spans="3:7" x14ac:dyDescent="0.3">
      <c r="C855" s="54"/>
      <c r="D855" s="54"/>
      <c r="E855" s="53"/>
      <c r="F855" s="53"/>
      <c r="G855" s="53"/>
    </row>
    <row r="856" spans="3:7" x14ac:dyDescent="0.3">
      <c r="C856" s="54"/>
      <c r="D856" s="54"/>
      <c r="E856" s="53"/>
      <c r="F856" s="53"/>
      <c r="G856" s="53"/>
    </row>
    <row r="857" spans="3:7" x14ac:dyDescent="0.3">
      <c r="C857" s="54"/>
      <c r="D857" s="54"/>
      <c r="E857" s="53"/>
      <c r="F857" s="53"/>
      <c r="G857" s="53"/>
    </row>
    <row r="858" spans="3:7" x14ac:dyDescent="0.3">
      <c r="C858" s="54"/>
      <c r="D858" s="54"/>
      <c r="E858" s="53"/>
      <c r="F858" s="53"/>
      <c r="G858" s="53"/>
    </row>
    <row r="859" spans="3:7" x14ac:dyDescent="0.3">
      <c r="C859" s="54"/>
      <c r="D859" s="54"/>
      <c r="E859" s="53"/>
      <c r="F859" s="53"/>
      <c r="G859" s="53"/>
    </row>
    <row r="860" spans="3:7" x14ac:dyDescent="0.3">
      <c r="C860" s="54"/>
      <c r="D860" s="54"/>
      <c r="E860" s="53"/>
      <c r="F860" s="53"/>
      <c r="G860" s="53"/>
    </row>
    <row r="861" spans="3:7" x14ac:dyDescent="0.3">
      <c r="C861" s="54"/>
      <c r="D861" s="54"/>
      <c r="E861" s="53"/>
      <c r="F861" s="53"/>
      <c r="G861" s="53"/>
    </row>
    <row r="862" spans="3:7" x14ac:dyDescent="0.3">
      <c r="C862" s="54"/>
      <c r="D862" s="54"/>
      <c r="E862" s="53"/>
      <c r="F862" s="53"/>
      <c r="G862" s="53"/>
    </row>
    <row r="863" spans="3:7" x14ac:dyDescent="0.3">
      <c r="C863" s="54"/>
      <c r="D863" s="54"/>
      <c r="E863" s="53"/>
      <c r="F863" s="53"/>
      <c r="G863" s="53"/>
    </row>
    <row r="864" spans="3:7" x14ac:dyDescent="0.3">
      <c r="C864" s="54"/>
      <c r="D864" s="54"/>
      <c r="E864" s="53"/>
      <c r="F864" s="53"/>
      <c r="G864" s="53"/>
    </row>
    <row r="865" spans="3:7" x14ac:dyDescent="0.3">
      <c r="C865" s="54"/>
      <c r="D865" s="54"/>
      <c r="E865" s="53"/>
      <c r="F865" s="53"/>
      <c r="G865" s="53"/>
    </row>
    <row r="866" spans="3:7" x14ac:dyDescent="0.3">
      <c r="C866" s="54"/>
      <c r="D866" s="54"/>
      <c r="E866" s="53"/>
      <c r="F866" s="53"/>
      <c r="G866" s="53"/>
    </row>
    <row r="867" spans="3:7" x14ac:dyDescent="0.3">
      <c r="C867" s="54"/>
      <c r="D867" s="54"/>
      <c r="E867" s="53"/>
      <c r="F867" s="53"/>
      <c r="G867" s="53"/>
    </row>
    <row r="868" spans="3:7" x14ac:dyDescent="0.3">
      <c r="C868" s="54"/>
      <c r="D868" s="54"/>
      <c r="E868" s="53"/>
      <c r="F868" s="53"/>
      <c r="G868" s="53"/>
    </row>
    <row r="869" spans="3:7" x14ac:dyDescent="0.3">
      <c r="C869" s="54"/>
      <c r="D869" s="54"/>
      <c r="E869" s="53"/>
      <c r="F869" s="53"/>
      <c r="G869" s="53"/>
    </row>
    <row r="870" spans="3:7" x14ac:dyDescent="0.3">
      <c r="C870" s="54"/>
      <c r="D870" s="54"/>
      <c r="E870" s="53"/>
      <c r="F870" s="53"/>
      <c r="G870" s="53"/>
    </row>
    <row r="871" spans="3:7" x14ac:dyDescent="0.3">
      <c r="C871" s="54"/>
      <c r="D871" s="54"/>
      <c r="E871" s="53"/>
      <c r="F871" s="53"/>
      <c r="G871" s="53"/>
    </row>
    <row r="872" spans="3:7" x14ac:dyDescent="0.3">
      <c r="C872" s="54"/>
      <c r="D872" s="54"/>
      <c r="E872" s="53"/>
      <c r="F872" s="53"/>
      <c r="G872" s="53"/>
    </row>
    <row r="873" spans="3:7" x14ac:dyDescent="0.3">
      <c r="C873" s="54"/>
      <c r="D873" s="54"/>
      <c r="E873" s="53"/>
      <c r="F873" s="53"/>
      <c r="G873" s="53"/>
    </row>
    <row r="874" spans="3:7" x14ac:dyDescent="0.3">
      <c r="C874" s="54"/>
      <c r="D874" s="54"/>
      <c r="E874" s="53"/>
      <c r="F874" s="53"/>
      <c r="G874" s="53"/>
    </row>
    <row r="875" spans="3:7" x14ac:dyDescent="0.3">
      <c r="C875" s="54"/>
      <c r="D875" s="54"/>
      <c r="E875" s="53"/>
      <c r="F875" s="53"/>
      <c r="G875" s="53"/>
    </row>
    <row r="876" spans="3:7" x14ac:dyDescent="0.3">
      <c r="C876" s="54"/>
      <c r="D876" s="54"/>
      <c r="E876" s="53"/>
      <c r="F876" s="53"/>
      <c r="G876" s="53"/>
    </row>
    <row r="877" spans="3:7" x14ac:dyDescent="0.3">
      <c r="C877" s="54"/>
      <c r="D877" s="54"/>
      <c r="E877" s="53"/>
      <c r="F877" s="53"/>
      <c r="G877" s="53"/>
    </row>
    <row r="878" spans="3:7" x14ac:dyDescent="0.3">
      <c r="C878" s="54"/>
      <c r="D878" s="54"/>
      <c r="E878" s="53"/>
      <c r="F878" s="53"/>
      <c r="G878" s="53"/>
    </row>
    <row r="879" spans="3:7" x14ac:dyDescent="0.3">
      <c r="C879" s="54"/>
      <c r="D879" s="54"/>
      <c r="E879" s="53"/>
      <c r="F879" s="53"/>
      <c r="G879" s="53"/>
    </row>
    <row r="880" spans="3:7" x14ac:dyDescent="0.3">
      <c r="C880" s="54"/>
      <c r="D880" s="54"/>
      <c r="E880" s="53"/>
      <c r="F880" s="53"/>
      <c r="G880" s="53"/>
    </row>
    <row r="881" spans="3:7" x14ac:dyDescent="0.3">
      <c r="C881" s="54"/>
      <c r="D881" s="54"/>
      <c r="E881" s="53"/>
      <c r="F881" s="53"/>
      <c r="G881" s="53"/>
    </row>
    <row r="882" spans="3:7" x14ac:dyDescent="0.3">
      <c r="C882" s="54"/>
      <c r="D882" s="54"/>
      <c r="E882" s="53"/>
      <c r="F882" s="53"/>
      <c r="G882" s="53"/>
    </row>
    <row r="883" spans="3:7" x14ac:dyDescent="0.3">
      <c r="C883" s="54"/>
      <c r="D883" s="54"/>
      <c r="E883" s="53"/>
      <c r="F883" s="53"/>
      <c r="G883" s="53"/>
    </row>
    <row r="884" spans="3:7" x14ac:dyDescent="0.3">
      <c r="C884" s="54"/>
      <c r="D884" s="54"/>
      <c r="E884" s="53"/>
      <c r="F884" s="53"/>
      <c r="G884" s="53"/>
    </row>
    <row r="885" spans="3:7" x14ac:dyDescent="0.3">
      <c r="C885" s="54"/>
      <c r="D885" s="54"/>
      <c r="E885" s="53"/>
      <c r="F885" s="53"/>
      <c r="G885" s="53"/>
    </row>
    <row r="886" spans="3:7" x14ac:dyDescent="0.3">
      <c r="C886" s="54"/>
      <c r="D886" s="54"/>
      <c r="E886" s="53"/>
      <c r="F886" s="53"/>
      <c r="G886" s="53"/>
    </row>
    <row r="887" spans="3:7" x14ac:dyDescent="0.3">
      <c r="C887" s="54"/>
      <c r="D887" s="54"/>
      <c r="E887" s="53"/>
      <c r="F887" s="53"/>
      <c r="G887" s="53"/>
    </row>
    <row r="888" spans="3:7" x14ac:dyDescent="0.3">
      <c r="C888" s="54"/>
      <c r="D888" s="54"/>
      <c r="E888" s="53"/>
      <c r="F888" s="53"/>
      <c r="G888" s="53"/>
    </row>
    <row r="889" spans="3:7" x14ac:dyDescent="0.3">
      <c r="C889" s="54"/>
      <c r="D889" s="54"/>
      <c r="E889" s="53"/>
      <c r="F889" s="53"/>
      <c r="G889" s="53"/>
    </row>
    <row r="890" spans="3:7" x14ac:dyDescent="0.3">
      <c r="C890" s="54"/>
      <c r="D890" s="54"/>
      <c r="E890" s="53"/>
      <c r="F890" s="53"/>
      <c r="G890" s="53"/>
    </row>
    <row r="891" spans="3:7" x14ac:dyDescent="0.3">
      <c r="C891" s="54"/>
      <c r="D891" s="54"/>
      <c r="E891" s="53"/>
      <c r="F891" s="53"/>
      <c r="G891" s="53"/>
    </row>
    <row r="892" spans="3:7" x14ac:dyDescent="0.3">
      <c r="C892" s="54"/>
      <c r="D892" s="54"/>
      <c r="E892" s="53"/>
      <c r="F892" s="53"/>
      <c r="G892" s="53"/>
    </row>
    <row r="893" spans="3:7" x14ac:dyDescent="0.3">
      <c r="C893" s="54"/>
      <c r="D893" s="54"/>
      <c r="E893" s="53"/>
      <c r="F893" s="53"/>
      <c r="G893" s="53"/>
    </row>
    <row r="894" spans="3:7" x14ac:dyDescent="0.3">
      <c r="C894" s="54"/>
      <c r="D894" s="54"/>
      <c r="E894" s="53"/>
      <c r="F894" s="53"/>
      <c r="G894" s="53"/>
    </row>
    <row r="895" spans="3:7" x14ac:dyDescent="0.3">
      <c r="C895" s="54"/>
      <c r="D895" s="54"/>
      <c r="E895" s="53"/>
      <c r="F895" s="53"/>
      <c r="G895" s="53"/>
    </row>
    <row r="896" spans="3:7" x14ac:dyDescent="0.3">
      <c r="C896" s="54"/>
      <c r="D896" s="54"/>
      <c r="E896" s="53"/>
      <c r="F896" s="53"/>
      <c r="G896" s="53"/>
    </row>
    <row r="897" spans="3:7" x14ac:dyDescent="0.3">
      <c r="C897" s="54"/>
      <c r="D897" s="54"/>
      <c r="E897" s="53"/>
      <c r="F897" s="53"/>
      <c r="G897" s="53"/>
    </row>
    <row r="898" spans="3:7" x14ac:dyDescent="0.3">
      <c r="C898" s="54"/>
      <c r="D898" s="54"/>
      <c r="E898" s="53"/>
      <c r="F898" s="53"/>
      <c r="G898" s="53"/>
    </row>
    <row r="899" spans="3:7" x14ac:dyDescent="0.3">
      <c r="C899" s="54"/>
      <c r="D899" s="54"/>
      <c r="E899" s="53"/>
      <c r="F899" s="53"/>
      <c r="G899" s="53"/>
    </row>
    <row r="900" spans="3:7" x14ac:dyDescent="0.3">
      <c r="C900" s="54"/>
      <c r="D900" s="54"/>
      <c r="E900" s="53"/>
      <c r="F900" s="53"/>
      <c r="G900" s="53"/>
    </row>
    <row r="901" spans="3:7" x14ac:dyDescent="0.3">
      <c r="C901" s="54"/>
      <c r="D901" s="54"/>
      <c r="E901" s="53"/>
      <c r="F901" s="53"/>
      <c r="G901" s="53"/>
    </row>
    <row r="902" spans="3:7" x14ac:dyDescent="0.3">
      <c r="C902" s="54"/>
      <c r="D902" s="54"/>
      <c r="E902" s="53"/>
      <c r="F902" s="53"/>
      <c r="G902" s="53"/>
    </row>
    <row r="903" spans="3:7" x14ac:dyDescent="0.3">
      <c r="C903" s="54"/>
      <c r="D903" s="54"/>
      <c r="E903" s="53"/>
      <c r="F903" s="53"/>
      <c r="G903" s="53"/>
    </row>
    <row r="904" spans="3:7" x14ac:dyDescent="0.3">
      <c r="C904" s="54"/>
      <c r="D904" s="54"/>
      <c r="E904" s="53"/>
      <c r="F904" s="53"/>
      <c r="G904" s="53"/>
    </row>
    <row r="905" spans="3:7" x14ac:dyDescent="0.3">
      <c r="C905" s="54"/>
      <c r="D905" s="54"/>
      <c r="E905" s="53"/>
      <c r="F905" s="53"/>
      <c r="G905" s="53"/>
    </row>
    <row r="906" spans="3:7" x14ac:dyDescent="0.3">
      <c r="C906" s="54"/>
      <c r="D906" s="54"/>
      <c r="E906" s="53"/>
      <c r="F906" s="53"/>
      <c r="G906" s="53"/>
    </row>
    <row r="907" spans="3:7" x14ac:dyDescent="0.3">
      <c r="C907" s="54"/>
      <c r="D907" s="54"/>
      <c r="E907" s="53"/>
      <c r="F907" s="53"/>
      <c r="G907" s="53"/>
    </row>
    <row r="908" spans="3:7" x14ac:dyDescent="0.3">
      <c r="C908" s="54"/>
      <c r="D908" s="54"/>
      <c r="E908" s="53"/>
      <c r="F908" s="53"/>
      <c r="G908" s="53"/>
    </row>
    <row r="909" spans="3:7" x14ac:dyDescent="0.3">
      <c r="C909" s="54"/>
      <c r="D909" s="54"/>
      <c r="E909" s="53"/>
      <c r="F909" s="53"/>
      <c r="G909" s="53"/>
    </row>
    <row r="910" spans="3:7" x14ac:dyDescent="0.3">
      <c r="C910" s="54"/>
      <c r="D910" s="54"/>
      <c r="E910" s="53"/>
      <c r="F910" s="53"/>
      <c r="G910" s="53"/>
    </row>
    <row r="911" spans="3:7" x14ac:dyDescent="0.3">
      <c r="C911" s="54"/>
      <c r="D911" s="54"/>
      <c r="E911" s="53"/>
      <c r="F911" s="53"/>
      <c r="G911" s="53"/>
    </row>
    <row r="912" spans="3:7" x14ac:dyDescent="0.3">
      <c r="C912" s="54"/>
      <c r="D912" s="54"/>
      <c r="E912" s="53"/>
      <c r="F912" s="53"/>
      <c r="G912" s="53"/>
    </row>
    <row r="913" spans="3:7" x14ac:dyDescent="0.3">
      <c r="C913" s="54"/>
      <c r="D913" s="54"/>
      <c r="E913" s="53"/>
      <c r="F913" s="53"/>
      <c r="G913" s="53"/>
    </row>
    <row r="914" spans="3:7" x14ac:dyDescent="0.3">
      <c r="C914" s="54"/>
      <c r="D914" s="54"/>
      <c r="E914" s="53"/>
      <c r="F914" s="53"/>
      <c r="G914" s="53"/>
    </row>
    <row r="915" spans="3:7" x14ac:dyDescent="0.3">
      <c r="C915" s="54"/>
      <c r="D915" s="54"/>
      <c r="E915" s="53"/>
      <c r="F915" s="53"/>
      <c r="G915" s="53"/>
    </row>
    <row r="916" spans="3:7" x14ac:dyDescent="0.3">
      <c r="C916" s="54"/>
      <c r="D916" s="54"/>
      <c r="E916" s="53"/>
      <c r="F916" s="53"/>
      <c r="G916" s="53"/>
    </row>
    <row r="917" spans="3:7" x14ac:dyDescent="0.3">
      <c r="C917" s="54"/>
      <c r="D917" s="54"/>
      <c r="E917" s="53"/>
      <c r="F917" s="53"/>
      <c r="G917" s="53"/>
    </row>
    <row r="918" spans="3:7" x14ac:dyDescent="0.3">
      <c r="C918" s="54"/>
      <c r="D918" s="54"/>
      <c r="E918" s="53"/>
      <c r="F918" s="53"/>
      <c r="G918" s="53"/>
    </row>
    <row r="919" spans="3:7" x14ac:dyDescent="0.3">
      <c r="C919" s="54"/>
      <c r="D919" s="54"/>
      <c r="E919" s="53"/>
      <c r="F919" s="53"/>
      <c r="G919" s="53"/>
    </row>
    <row r="920" spans="3:7" x14ac:dyDescent="0.3">
      <c r="C920" s="54"/>
      <c r="D920" s="54"/>
      <c r="E920" s="53"/>
      <c r="F920" s="53"/>
      <c r="G920" s="53"/>
    </row>
    <row r="921" spans="3:7" x14ac:dyDescent="0.3">
      <c r="C921" s="54"/>
      <c r="D921" s="54"/>
      <c r="E921" s="53"/>
      <c r="F921" s="53"/>
      <c r="G921" s="53"/>
    </row>
    <row r="922" spans="3:7" x14ac:dyDescent="0.3">
      <c r="C922" s="54"/>
      <c r="D922" s="54"/>
      <c r="E922" s="53"/>
      <c r="F922" s="53"/>
      <c r="G922" s="53"/>
    </row>
    <row r="923" spans="3:7" x14ac:dyDescent="0.3">
      <c r="C923" s="54"/>
      <c r="D923" s="54"/>
      <c r="E923" s="53"/>
      <c r="F923" s="53"/>
      <c r="G923" s="53"/>
    </row>
    <row r="924" spans="3:7" x14ac:dyDescent="0.3">
      <c r="C924" s="54"/>
      <c r="D924" s="54"/>
      <c r="E924" s="53"/>
      <c r="F924" s="53"/>
      <c r="G924" s="53"/>
    </row>
    <row r="925" spans="3:7" x14ac:dyDescent="0.3">
      <c r="C925" s="54"/>
      <c r="D925" s="54"/>
      <c r="E925" s="53"/>
      <c r="F925" s="53"/>
      <c r="G925" s="53"/>
    </row>
    <row r="926" spans="3:7" x14ac:dyDescent="0.3">
      <c r="C926" s="54"/>
      <c r="D926" s="54"/>
      <c r="E926" s="53"/>
      <c r="F926" s="53"/>
      <c r="G926" s="53"/>
    </row>
    <row r="927" spans="3:7" x14ac:dyDescent="0.3">
      <c r="C927" s="54"/>
      <c r="D927" s="54"/>
      <c r="E927" s="53"/>
      <c r="F927" s="53"/>
      <c r="G927" s="53"/>
    </row>
    <row r="928" spans="3:7" x14ac:dyDescent="0.3">
      <c r="C928" s="54"/>
      <c r="D928" s="54"/>
      <c r="E928" s="53"/>
      <c r="F928" s="53"/>
      <c r="G928" s="53"/>
    </row>
    <row r="929" spans="3:7" x14ac:dyDescent="0.3">
      <c r="C929" s="54"/>
      <c r="D929" s="54"/>
      <c r="E929" s="53"/>
      <c r="F929" s="53"/>
      <c r="G929" s="53"/>
    </row>
    <row r="930" spans="3:7" x14ac:dyDescent="0.3">
      <c r="C930" s="54"/>
      <c r="D930" s="54"/>
      <c r="E930" s="53"/>
      <c r="F930" s="53"/>
      <c r="G930" s="53"/>
    </row>
    <row r="931" spans="3:7" x14ac:dyDescent="0.3">
      <c r="C931" s="54"/>
      <c r="D931" s="54"/>
      <c r="E931" s="53"/>
      <c r="F931" s="53"/>
      <c r="G931" s="53"/>
    </row>
    <row r="932" spans="3:7" x14ac:dyDescent="0.3">
      <c r="C932" s="54"/>
      <c r="D932" s="54"/>
      <c r="E932" s="53"/>
      <c r="F932" s="53"/>
      <c r="G932" s="53"/>
    </row>
    <row r="933" spans="3:7" x14ac:dyDescent="0.3">
      <c r="C933" s="54"/>
      <c r="D933" s="54"/>
      <c r="E933" s="53"/>
      <c r="F933" s="53"/>
      <c r="G933" s="53"/>
    </row>
    <row r="934" spans="3:7" x14ac:dyDescent="0.3">
      <c r="C934" s="54"/>
      <c r="D934" s="54"/>
      <c r="E934" s="53"/>
      <c r="F934" s="53"/>
      <c r="G934" s="53"/>
    </row>
    <row r="935" spans="3:7" x14ac:dyDescent="0.3">
      <c r="C935" s="54"/>
      <c r="D935" s="54"/>
      <c r="E935" s="53"/>
      <c r="F935" s="53"/>
      <c r="G935" s="53"/>
    </row>
    <row r="936" spans="3:7" x14ac:dyDescent="0.3">
      <c r="C936" s="54"/>
      <c r="D936" s="54"/>
      <c r="E936" s="53"/>
      <c r="F936" s="53"/>
      <c r="G936" s="53"/>
    </row>
    <row r="937" spans="3:7" x14ac:dyDescent="0.3">
      <c r="C937" s="54"/>
      <c r="D937" s="54"/>
      <c r="E937" s="53"/>
      <c r="F937" s="53"/>
      <c r="G937" s="53"/>
    </row>
    <row r="938" spans="3:7" x14ac:dyDescent="0.3">
      <c r="C938" s="54"/>
      <c r="D938" s="54"/>
      <c r="E938" s="53"/>
      <c r="F938" s="53"/>
      <c r="G938" s="53"/>
    </row>
    <row r="939" spans="3:7" x14ac:dyDescent="0.3">
      <c r="C939" s="54"/>
      <c r="D939" s="54"/>
      <c r="E939" s="53"/>
      <c r="F939" s="53"/>
      <c r="G939" s="53"/>
    </row>
    <row r="940" spans="3:7" x14ac:dyDescent="0.3">
      <c r="C940" s="54"/>
      <c r="D940" s="54"/>
      <c r="E940" s="53"/>
      <c r="F940" s="53"/>
      <c r="G940" s="53"/>
    </row>
    <row r="941" spans="3:7" x14ac:dyDescent="0.3">
      <c r="C941" s="54"/>
      <c r="D941" s="54"/>
      <c r="E941" s="53"/>
      <c r="F941" s="53"/>
      <c r="G941" s="53"/>
    </row>
    <row r="942" spans="3:7" x14ac:dyDescent="0.3">
      <c r="C942" s="54"/>
      <c r="D942" s="54"/>
      <c r="E942" s="53"/>
      <c r="F942" s="53"/>
      <c r="G942" s="53"/>
    </row>
    <row r="943" spans="3:7" x14ac:dyDescent="0.3">
      <c r="C943" s="54"/>
      <c r="D943" s="54"/>
      <c r="E943" s="53"/>
      <c r="F943" s="53"/>
      <c r="G943" s="53"/>
    </row>
    <row r="944" spans="3:7" x14ac:dyDescent="0.3">
      <c r="C944" s="54"/>
      <c r="D944" s="54"/>
      <c r="E944" s="53"/>
      <c r="F944" s="53"/>
      <c r="G944" s="53"/>
    </row>
    <row r="945" spans="3:7" x14ac:dyDescent="0.3">
      <c r="C945" s="54"/>
      <c r="D945" s="54"/>
      <c r="E945" s="53"/>
      <c r="F945" s="53"/>
      <c r="G945" s="53"/>
    </row>
    <row r="946" spans="3:7" x14ac:dyDescent="0.3">
      <c r="C946" s="54"/>
      <c r="D946" s="54"/>
      <c r="E946" s="53"/>
      <c r="F946" s="53"/>
      <c r="G946" s="53"/>
    </row>
    <row r="947" spans="3:7" x14ac:dyDescent="0.3">
      <c r="C947" s="54"/>
      <c r="D947" s="54"/>
      <c r="E947" s="53"/>
      <c r="F947" s="53"/>
      <c r="G947" s="53"/>
    </row>
    <row r="948" spans="3:7" x14ac:dyDescent="0.3">
      <c r="C948" s="54"/>
      <c r="D948" s="54"/>
      <c r="E948" s="53"/>
      <c r="F948" s="53"/>
      <c r="G948" s="53"/>
    </row>
    <row r="949" spans="3:7" x14ac:dyDescent="0.3">
      <c r="C949" s="54"/>
      <c r="D949" s="54"/>
      <c r="E949" s="53"/>
      <c r="F949" s="53"/>
      <c r="G949" s="53"/>
    </row>
    <row r="950" spans="3:7" x14ac:dyDescent="0.3">
      <c r="C950" s="54"/>
      <c r="D950" s="54"/>
      <c r="E950" s="53"/>
      <c r="F950" s="53"/>
      <c r="G950" s="53"/>
    </row>
    <row r="951" spans="3:7" x14ac:dyDescent="0.3">
      <c r="C951" s="54"/>
      <c r="D951" s="54"/>
      <c r="E951" s="53"/>
      <c r="F951" s="53"/>
      <c r="G951" s="53"/>
    </row>
    <row r="952" spans="3:7" x14ac:dyDescent="0.3">
      <c r="C952" s="54"/>
      <c r="D952" s="54"/>
      <c r="E952" s="53"/>
      <c r="F952" s="53"/>
      <c r="G952" s="53"/>
    </row>
    <row r="953" spans="3:7" x14ac:dyDescent="0.3">
      <c r="C953" s="54"/>
      <c r="D953" s="54"/>
      <c r="E953" s="53"/>
      <c r="F953" s="53"/>
      <c r="G953" s="53"/>
    </row>
    <row r="954" spans="3:7" x14ac:dyDescent="0.3">
      <c r="C954" s="54"/>
      <c r="D954" s="54"/>
      <c r="E954" s="53"/>
      <c r="F954" s="53"/>
      <c r="G954" s="53"/>
    </row>
    <row r="955" spans="3:7" x14ac:dyDescent="0.3">
      <c r="C955" s="54"/>
      <c r="D955" s="54"/>
      <c r="E955" s="53"/>
      <c r="F955" s="53"/>
      <c r="G955" s="53"/>
    </row>
    <row r="956" spans="3:7" x14ac:dyDescent="0.3">
      <c r="C956" s="54"/>
      <c r="D956" s="54"/>
      <c r="E956" s="53"/>
      <c r="F956" s="53"/>
      <c r="G956" s="53"/>
    </row>
    <row r="957" spans="3:7" x14ac:dyDescent="0.3">
      <c r="C957" s="54"/>
      <c r="D957" s="54"/>
      <c r="E957" s="53"/>
      <c r="F957" s="53"/>
      <c r="G957" s="53"/>
    </row>
    <row r="958" spans="3:7" x14ac:dyDescent="0.3">
      <c r="C958" s="54"/>
      <c r="D958" s="54"/>
      <c r="E958" s="53"/>
      <c r="F958" s="53"/>
      <c r="G958" s="53"/>
    </row>
    <row r="959" spans="3:7" x14ac:dyDescent="0.3">
      <c r="C959" s="54"/>
      <c r="D959" s="54"/>
      <c r="E959" s="53"/>
      <c r="F959" s="53"/>
      <c r="G959" s="53"/>
    </row>
    <row r="960" spans="3:7" x14ac:dyDescent="0.3">
      <c r="C960" s="54"/>
      <c r="D960" s="54"/>
      <c r="E960" s="53"/>
      <c r="F960" s="53"/>
      <c r="G960" s="53"/>
    </row>
    <row r="961" spans="3:7" x14ac:dyDescent="0.3">
      <c r="C961" s="54"/>
      <c r="D961" s="54"/>
      <c r="E961" s="53"/>
      <c r="F961" s="53"/>
      <c r="G961" s="53"/>
    </row>
    <row r="962" spans="3:7" x14ac:dyDescent="0.3">
      <c r="C962" s="54"/>
      <c r="D962" s="54"/>
      <c r="E962" s="53"/>
      <c r="F962" s="53"/>
      <c r="G962" s="53"/>
    </row>
    <row r="963" spans="3:7" x14ac:dyDescent="0.3">
      <c r="C963" s="54"/>
      <c r="D963" s="54"/>
      <c r="E963" s="53"/>
      <c r="F963" s="53"/>
      <c r="G963" s="53"/>
    </row>
    <row r="964" spans="3:7" x14ac:dyDescent="0.3">
      <c r="C964" s="54"/>
      <c r="D964" s="54"/>
      <c r="E964" s="53"/>
      <c r="F964" s="53"/>
      <c r="G964" s="53"/>
    </row>
    <row r="965" spans="3:7" x14ac:dyDescent="0.3">
      <c r="C965" s="54"/>
      <c r="D965" s="54"/>
      <c r="E965" s="53"/>
      <c r="F965" s="53"/>
      <c r="G965" s="53"/>
    </row>
    <row r="966" spans="3:7" x14ac:dyDescent="0.3">
      <c r="C966" s="54"/>
      <c r="D966" s="54"/>
      <c r="E966" s="53"/>
      <c r="F966" s="53"/>
      <c r="G966" s="53"/>
    </row>
    <row r="967" spans="3:7" x14ac:dyDescent="0.3">
      <c r="C967" s="54"/>
      <c r="D967" s="54"/>
      <c r="E967" s="53"/>
      <c r="F967" s="53"/>
      <c r="G967" s="53"/>
    </row>
    <row r="968" spans="3:7" x14ac:dyDescent="0.3">
      <c r="C968" s="54"/>
      <c r="D968" s="54"/>
      <c r="E968" s="53"/>
      <c r="F968" s="53"/>
      <c r="G968" s="53"/>
    </row>
    <row r="969" spans="3:7" x14ac:dyDescent="0.3">
      <c r="C969" s="54"/>
      <c r="D969" s="54"/>
      <c r="E969" s="53"/>
      <c r="F969" s="53"/>
      <c r="G969" s="53"/>
    </row>
    <row r="970" spans="3:7" x14ac:dyDescent="0.3">
      <c r="C970" s="54"/>
      <c r="D970" s="54"/>
      <c r="E970" s="53"/>
      <c r="F970" s="53"/>
      <c r="G970" s="53"/>
    </row>
    <row r="971" spans="3:7" x14ac:dyDescent="0.3">
      <c r="C971" s="54"/>
      <c r="D971" s="54"/>
      <c r="E971" s="53"/>
      <c r="F971" s="53"/>
      <c r="G971" s="53"/>
    </row>
    <row r="972" spans="3:7" x14ac:dyDescent="0.3">
      <c r="C972" s="54"/>
      <c r="D972" s="54"/>
      <c r="E972" s="53"/>
      <c r="F972" s="53"/>
      <c r="G972" s="53"/>
    </row>
    <row r="973" spans="3:7" x14ac:dyDescent="0.3">
      <c r="C973" s="54"/>
      <c r="D973" s="54"/>
      <c r="E973" s="53"/>
      <c r="F973" s="53"/>
      <c r="G973" s="53"/>
    </row>
    <row r="974" spans="3:7" x14ac:dyDescent="0.3">
      <c r="C974" s="54"/>
      <c r="D974" s="54"/>
      <c r="E974" s="53"/>
      <c r="F974" s="53"/>
      <c r="G974" s="53"/>
    </row>
    <row r="975" spans="3:7" x14ac:dyDescent="0.3">
      <c r="C975" s="54"/>
      <c r="D975" s="54"/>
      <c r="E975" s="53"/>
      <c r="F975" s="53"/>
      <c r="G975" s="53"/>
    </row>
    <row r="976" spans="3:7" x14ac:dyDescent="0.3">
      <c r="C976" s="54"/>
      <c r="D976" s="54"/>
      <c r="E976" s="53"/>
      <c r="F976" s="53"/>
      <c r="G976" s="53"/>
    </row>
    <row r="977" spans="3:7" x14ac:dyDescent="0.3">
      <c r="C977" s="54"/>
      <c r="D977" s="54"/>
      <c r="E977" s="53"/>
      <c r="F977" s="53"/>
      <c r="G977" s="53"/>
    </row>
    <row r="978" spans="3:7" x14ac:dyDescent="0.3">
      <c r="C978" s="54"/>
      <c r="D978" s="54"/>
      <c r="E978" s="53"/>
      <c r="F978" s="53"/>
      <c r="G978" s="53"/>
    </row>
    <row r="979" spans="3:7" x14ac:dyDescent="0.3">
      <c r="C979" s="54"/>
      <c r="D979" s="54"/>
      <c r="E979" s="53"/>
      <c r="F979" s="53"/>
      <c r="G979" s="53"/>
    </row>
    <row r="980" spans="3:7" x14ac:dyDescent="0.3">
      <c r="C980" s="54"/>
      <c r="D980" s="54"/>
      <c r="E980" s="53"/>
      <c r="F980" s="53"/>
      <c r="G980" s="53"/>
    </row>
    <row r="981" spans="3:7" x14ac:dyDescent="0.3">
      <c r="C981" s="54"/>
      <c r="D981" s="54"/>
      <c r="E981" s="53"/>
      <c r="F981" s="53"/>
      <c r="G981" s="53"/>
    </row>
    <row r="982" spans="3:7" x14ac:dyDescent="0.3">
      <c r="C982" s="54"/>
      <c r="D982" s="54"/>
      <c r="E982" s="53"/>
      <c r="F982" s="53"/>
      <c r="G982" s="53"/>
    </row>
    <row r="983" spans="3:7" x14ac:dyDescent="0.3">
      <c r="C983" s="54"/>
      <c r="D983" s="54"/>
      <c r="E983" s="53"/>
      <c r="F983" s="53"/>
      <c r="G983" s="53"/>
    </row>
    <row r="984" spans="3:7" x14ac:dyDescent="0.3">
      <c r="C984" s="54"/>
      <c r="D984" s="54"/>
      <c r="E984" s="53"/>
      <c r="F984" s="53"/>
      <c r="G984" s="53"/>
    </row>
    <row r="985" spans="3:7" x14ac:dyDescent="0.3">
      <c r="C985" s="54"/>
      <c r="D985" s="54"/>
      <c r="E985" s="53"/>
      <c r="F985" s="53"/>
      <c r="G985" s="53"/>
    </row>
    <row r="986" spans="3:7" x14ac:dyDescent="0.3">
      <c r="C986" s="54"/>
      <c r="D986" s="54"/>
      <c r="E986" s="53"/>
      <c r="F986" s="53"/>
      <c r="G986" s="53"/>
    </row>
    <row r="987" spans="3:7" x14ac:dyDescent="0.3">
      <c r="C987" s="54"/>
      <c r="D987" s="54"/>
      <c r="E987" s="53"/>
      <c r="F987" s="53"/>
      <c r="G987" s="53"/>
    </row>
    <row r="988" spans="3:7" x14ac:dyDescent="0.3">
      <c r="C988" s="54"/>
      <c r="D988" s="54"/>
      <c r="E988" s="53"/>
      <c r="F988" s="53"/>
      <c r="G988" s="53"/>
    </row>
    <row r="989" spans="3:7" x14ac:dyDescent="0.3">
      <c r="C989" s="54"/>
      <c r="D989" s="54"/>
      <c r="E989" s="53"/>
      <c r="F989" s="53"/>
      <c r="G989" s="53"/>
    </row>
    <row r="990" spans="3:7" x14ac:dyDescent="0.3">
      <c r="C990" s="54"/>
      <c r="D990" s="54"/>
      <c r="E990" s="53"/>
      <c r="F990" s="53"/>
      <c r="G990" s="53"/>
    </row>
    <row r="991" spans="3:7" x14ac:dyDescent="0.3">
      <c r="C991" s="54"/>
      <c r="D991" s="54"/>
      <c r="E991" s="53"/>
      <c r="F991" s="53"/>
      <c r="G991" s="53"/>
    </row>
    <row r="992" spans="3:7" x14ac:dyDescent="0.3">
      <c r="C992" s="54"/>
      <c r="D992" s="54"/>
      <c r="E992" s="53"/>
      <c r="F992" s="53"/>
      <c r="G992" s="53"/>
    </row>
    <row r="993" spans="3:7" x14ac:dyDescent="0.3">
      <c r="C993" s="54"/>
      <c r="D993" s="54"/>
      <c r="E993" s="53"/>
      <c r="F993" s="53"/>
      <c r="G993" s="53"/>
    </row>
    <row r="994" spans="3:7" x14ac:dyDescent="0.3">
      <c r="C994" s="54"/>
      <c r="D994" s="54"/>
      <c r="E994" s="53"/>
      <c r="F994" s="53"/>
      <c r="G994" s="53"/>
    </row>
    <row r="995" spans="3:7" x14ac:dyDescent="0.3">
      <c r="C995" s="54"/>
      <c r="D995" s="54"/>
      <c r="E995" s="53"/>
      <c r="F995" s="53"/>
      <c r="G995" s="53"/>
    </row>
    <row r="996" spans="3:7" x14ac:dyDescent="0.3">
      <c r="C996" s="54"/>
      <c r="D996" s="54"/>
      <c r="E996" s="53"/>
      <c r="F996" s="53"/>
      <c r="G996" s="53"/>
    </row>
    <row r="997" spans="3:7" x14ac:dyDescent="0.3">
      <c r="C997" s="54"/>
      <c r="D997" s="54"/>
      <c r="E997" s="53"/>
      <c r="F997" s="53"/>
      <c r="G997" s="53"/>
    </row>
    <row r="998" spans="3:7" x14ac:dyDescent="0.3">
      <c r="C998" s="54"/>
      <c r="D998" s="54"/>
      <c r="E998" s="53"/>
      <c r="F998" s="53"/>
      <c r="G998" s="53"/>
    </row>
    <row r="999" spans="3:7" x14ac:dyDescent="0.3">
      <c r="C999" s="54"/>
      <c r="D999" s="54"/>
      <c r="E999" s="53"/>
      <c r="F999" s="53"/>
      <c r="G999" s="53"/>
    </row>
    <row r="1000" spans="3:7" x14ac:dyDescent="0.3">
      <c r="C1000" s="54"/>
      <c r="D1000" s="54"/>
      <c r="E1000" s="53"/>
      <c r="F1000" s="53"/>
      <c r="G1000" s="53"/>
    </row>
    <row r="1001" spans="3:7" x14ac:dyDescent="0.3">
      <c r="C1001" s="54"/>
      <c r="D1001" s="54"/>
      <c r="E1001" s="53"/>
      <c r="F1001" s="53"/>
      <c r="G1001" s="53"/>
    </row>
    <row r="1002" spans="3:7" x14ac:dyDescent="0.3">
      <c r="C1002" s="54"/>
      <c r="D1002" s="54"/>
      <c r="E1002" s="53"/>
      <c r="F1002" s="53"/>
      <c r="G1002" s="53"/>
    </row>
    <row r="1003" spans="3:7" x14ac:dyDescent="0.3">
      <c r="C1003" s="54"/>
      <c r="D1003" s="54"/>
      <c r="E1003" s="53"/>
      <c r="F1003" s="53"/>
      <c r="G1003" s="53"/>
    </row>
    <row r="1004" spans="3:7" x14ac:dyDescent="0.3">
      <c r="C1004" s="54"/>
      <c r="D1004" s="54"/>
      <c r="E1004" s="53"/>
      <c r="F1004" s="53"/>
      <c r="G1004" s="53"/>
    </row>
    <row r="1005" spans="3:7" x14ac:dyDescent="0.3">
      <c r="C1005" s="54"/>
      <c r="D1005" s="54"/>
      <c r="E1005" s="53"/>
      <c r="F1005" s="53"/>
      <c r="G1005" s="53"/>
    </row>
    <row r="1006" spans="3:7" x14ac:dyDescent="0.3">
      <c r="C1006" s="54"/>
      <c r="D1006" s="54"/>
      <c r="E1006" s="53"/>
      <c r="F1006" s="53"/>
      <c r="G1006" s="53"/>
    </row>
    <row r="1007" spans="3:7" x14ac:dyDescent="0.3">
      <c r="C1007" s="54"/>
      <c r="D1007" s="54"/>
      <c r="E1007" s="53"/>
      <c r="F1007" s="53"/>
      <c r="G1007" s="53"/>
    </row>
    <row r="1008" spans="3:7" x14ac:dyDescent="0.3">
      <c r="C1008" s="54"/>
      <c r="D1008" s="54"/>
      <c r="E1008" s="53"/>
      <c r="F1008" s="53"/>
      <c r="G1008" s="53"/>
    </row>
    <row r="1009" spans="3:7" x14ac:dyDescent="0.3">
      <c r="C1009" s="54"/>
      <c r="D1009" s="54"/>
      <c r="E1009" s="53"/>
      <c r="F1009" s="53"/>
      <c r="G1009" s="53"/>
    </row>
    <row r="1010" spans="3:7" x14ac:dyDescent="0.3">
      <c r="C1010" s="54"/>
      <c r="D1010" s="54"/>
      <c r="E1010" s="53"/>
      <c r="F1010" s="53"/>
      <c r="G1010" s="53"/>
    </row>
    <row r="1011" spans="3:7" x14ac:dyDescent="0.3">
      <c r="C1011" s="54"/>
      <c r="D1011" s="54"/>
      <c r="E1011" s="53"/>
      <c r="F1011" s="53"/>
      <c r="G1011" s="53"/>
    </row>
    <row r="1012" spans="3:7" x14ac:dyDescent="0.3">
      <c r="C1012" s="54"/>
      <c r="D1012" s="54"/>
      <c r="E1012" s="53"/>
      <c r="F1012" s="53"/>
      <c r="G1012" s="53"/>
    </row>
    <row r="1013" spans="3:7" x14ac:dyDescent="0.3">
      <c r="C1013" s="54"/>
      <c r="D1013" s="54"/>
      <c r="E1013" s="53"/>
      <c r="F1013" s="53"/>
      <c r="G1013" s="53"/>
    </row>
    <row r="1014" spans="3:7" x14ac:dyDescent="0.3">
      <c r="C1014" s="54"/>
      <c r="D1014" s="54"/>
      <c r="E1014" s="53"/>
      <c r="F1014" s="53"/>
      <c r="G1014" s="53"/>
    </row>
    <row r="1015" spans="3:7" x14ac:dyDescent="0.3">
      <c r="C1015" s="54"/>
      <c r="D1015" s="54"/>
      <c r="E1015" s="53"/>
      <c r="F1015" s="53"/>
      <c r="G1015" s="53"/>
    </row>
    <row r="1016" spans="3:7" x14ac:dyDescent="0.3">
      <c r="C1016" s="54"/>
      <c r="D1016" s="54"/>
      <c r="E1016" s="53"/>
      <c r="F1016" s="53"/>
      <c r="G1016" s="53"/>
    </row>
    <row r="1017" spans="3:7" x14ac:dyDescent="0.3">
      <c r="C1017" s="54"/>
      <c r="D1017" s="54"/>
      <c r="E1017" s="53"/>
      <c r="F1017" s="53"/>
      <c r="G1017" s="53"/>
    </row>
    <row r="1018" spans="3:7" x14ac:dyDescent="0.3">
      <c r="C1018" s="54"/>
      <c r="D1018" s="54"/>
      <c r="E1018" s="53"/>
      <c r="F1018" s="53"/>
      <c r="G1018" s="53"/>
    </row>
    <row r="1019" spans="3:7" x14ac:dyDescent="0.3">
      <c r="C1019" s="54"/>
      <c r="D1019" s="54"/>
      <c r="E1019" s="53"/>
      <c r="F1019" s="53"/>
      <c r="G1019" s="53"/>
    </row>
    <row r="1020" spans="3:7" x14ac:dyDescent="0.3">
      <c r="C1020" s="54"/>
      <c r="D1020" s="54"/>
      <c r="E1020" s="53"/>
      <c r="F1020" s="53"/>
      <c r="G1020" s="53"/>
    </row>
    <row r="1021" spans="3:7" x14ac:dyDescent="0.3">
      <c r="C1021" s="54"/>
      <c r="D1021" s="54"/>
      <c r="E1021" s="53"/>
      <c r="F1021" s="53"/>
      <c r="G1021" s="53"/>
    </row>
    <row r="1022" spans="3:7" x14ac:dyDescent="0.3">
      <c r="C1022" s="54"/>
      <c r="D1022" s="54"/>
      <c r="E1022" s="53"/>
      <c r="F1022" s="53"/>
      <c r="G1022" s="53"/>
    </row>
    <row r="1023" spans="3:7" x14ac:dyDescent="0.3">
      <c r="C1023" s="54"/>
      <c r="D1023" s="54"/>
      <c r="E1023" s="53"/>
      <c r="F1023" s="53"/>
      <c r="G1023" s="53"/>
    </row>
    <row r="1024" spans="3:7" x14ac:dyDescent="0.3">
      <c r="C1024" s="54"/>
      <c r="D1024" s="54"/>
      <c r="E1024" s="53"/>
      <c r="F1024" s="53"/>
      <c r="G1024" s="53"/>
    </row>
    <row r="1025" spans="3:7" x14ac:dyDescent="0.3">
      <c r="C1025" s="54"/>
      <c r="D1025" s="54"/>
      <c r="E1025" s="53"/>
      <c r="F1025" s="53"/>
      <c r="G1025" s="53"/>
    </row>
    <row r="1026" spans="3:7" x14ac:dyDescent="0.3">
      <c r="C1026" s="54"/>
      <c r="D1026" s="54"/>
      <c r="E1026" s="53"/>
      <c r="F1026" s="53"/>
      <c r="G1026" s="53"/>
    </row>
    <row r="1027" spans="3:7" x14ac:dyDescent="0.3">
      <c r="C1027" s="54"/>
      <c r="D1027" s="54"/>
      <c r="E1027" s="53"/>
      <c r="F1027" s="53"/>
      <c r="G1027" s="53"/>
    </row>
    <row r="1028" spans="3:7" x14ac:dyDescent="0.3">
      <c r="C1028" s="54"/>
      <c r="D1028" s="54"/>
      <c r="E1028" s="53"/>
      <c r="F1028" s="53"/>
      <c r="G1028" s="53"/>
    </row>
    <row r="1029" spans="3:7" x14ac:dyDescent="0.3">
      <c r="C1029" s="54"/>
      <c r="D1029" s="54"/>
      <c r="E1029" s="53"/>
      <c r="F1029" s="53"/>
      <c r="G1029" s="53"/>
    </row>
    <row r="1030" spans="3:7" x14ac:dyDescent="0.3">
      <c r="C1030" s="54"/>
      <c r="D1030" s="54"/>
      <c r="E1030" s="53"/>
      <c r="F1030" s="53"/>
      <c r="G1030" s="53"/>
    </row>
    <row r="1031" spans="3:7" x14ac:dyDescent="0.3">
      <c r="C1031" s="54"/>
      <c r="D1031" s="54"/>
      <c r="E1031" s="53"/>
      <c r="F1031" s="53"/>
      <c r="G1031" s="53"/>
    </row>
    <row r="1032" spans="3:7" x14ac:dyDescent="0.3">
      <c r="C1032" s="54"/>
      <c r="D1032" s="54"/>
      <c r="E1032" s="53"/>
      <c r="F1032" s="53"/>
      <c r="G1032" s="53"/>
    </row>
    <row r="1033" spans="3:7" x14ac:dyDescent="0.3">
      <c r="C1033" s="54"/>
      <c r="D1033" s="54"/>
      <c r="E1033" s="53"/>
      <c r="F1033" s="53"/>
      <c r="G1033" s="53"/>
    </row>
    <row r="1034" spans="3:7" x14ac:dyDescent="0.3">
      <c r="C1034" s="54"/>
      <c r="D1034" s="54"/>
      <c r="E1034" s="53"/>
      <c r="F1034" s="53"/>
      <c r="G1034" s="53"/>
    </row>
    <row r="1035" spans="3:7" x14ac:dyDescent="0.3">
      <c r="C1035" s="54"/>
      <c r="D1035" s="54"/>
      <c r="E1035" s="53"/>
      <c r="F1035" s="53"/>
      <c r="G1035" s="53"/>
    </row>
    <row r="1036" spans="3:7" x14ac:dyDescent="0.3">
      <c r="C1036" s="54"/>
      <c r="D1036" s="54"/>
      <c r="E1036" s="53"/>
      <c r="F1036" s="53"/>
      <c r="G1036" s="53"/>
    </row>
    <row r="1037" spans="3:7" x14ac:dyDescent="0.3">
      <c r="C1037" s="54"/>
      <c r="D1037" s="54"/>
      <c r="E1037" s="53"/>
      <c r="F1037" s="53"/>
      <c r="G1037" s="53"/>
    </row>
    <row r="1038" spans="3:7" x14ac:dyDescent="0.3">
      <c r="C1038" s="54"/>
      <c r="D1038" s="54"/>
      <c r="E1038" s="53"/>
      <c r="F1038" s="53"/>
      <c r="G1038" s="53"/>
    </row>
    <row r="1039" spans="3:7" x14ac:dyDescent="0.3">
      <c r="C1039" s="54"/>
      <c r="D1039" s="54"/>
      <c r="E1039" s="53"/>
      <c r="F1039" s="53"/>
      <c r="G1039" s="53"/>
    </row>
    <row r="1040" spans="3:7" x14ac:dyDescent="0.3">
      <c r="C1040" s="54"/>
      <c r="D1040" s="54"/>
      <c r="E1040" s="53"/>
      <c r="F1040" s="53"/>
      <c r="G1040" s="53"/>
    </row>
    <row r="1041" spans="3:7" x14ac:dyDescent="0.3">
      <c r="C1041" s="54"/>
      <c r="D1041" s="54"/>
      <c r="E1041" s="53"/>
      <c r="F1041" s="53"/>
      <c r="G1041" s="53"/>
    </row>
    <row r="1042" spans="3:7" x14ac:dyDescent="0.3">
      <c r="C1042" s="54"/>
      <c r="D1042" s="54"/>
      <c r="E1042" s="53"/>
      <c r="F1042" s="53"/>
      <c r="G1042" s="53"/>
    </row>
    <row r="1043" spans="3:7" x14ac:dyDescent="0.3">
      <c r="C1043" s="54"/>
      <c r="D1043" s="54"/>
      <c r="E1043" s="53"/>
      <c r="F1043" s="53"/>
      <c r="G1043" s="53"/>
    </row>
    <row r="1044" spans="3:7" x14ac:dyDescent="0.3">
      <c r="C1044" s="54"/>
      <c r="D1044" s="54"/>
      <c r="E1044" s="53"/>
      <c r="F1044" s="53"/>
      <c r="G1044" s="53"/>
    </row>
    <row r="1045" spans="3:7" x14ac:dyDescent="0.3">
      <c r="C1045" s="54"/>
      <c r="D1045" s="54"/>
      <c r="E1045" s="53"/>
      <c r="F1045" s="53"/>
      <c r="G1045" s="53"/>
    </row>
    <row r="1046" spans="3:7" x14ac:dyDescent="0.3">
      <c r="C1046" s="54"/>
      <c r="D1046" s="54"/>
      <c r="E1046" s="53"/>
      <c r="F1046" s="53"/>
      <c r="G1046" s="53"/>
    </row>
    <row r="1047" spans="3:7" x14ac:dyDescent="0.3">
      <c r="C1047" s="54"/>
      <c r="D1047" s="54"/>
      <c r="E1047" s="53"/>
      <c r="F1047" s="53"/>
      <c r="G1047" s="53"/>
    </row>
    <row r="1048" spans="3:7" x14ac:dyDescent="0.3">
      <c r="C1048" s="54"/>
      <c r="D1048" s="54"/>
      <c r="E1048" s="53"/>
      <c r="F1048" s="53"/>
      <c r="G1048" s="53"/>
    </row>
    <row r="1049" spans="3:7" x14ac:dyDescent="0.3">
      <c r="C1049" s="54"/>
      <c r="D1049" s="54"/>
      <c r="E1049" s="53"/>
      <c r="F1049" s="53"/>
      <c r="G1049" s="53"/>
    </row>
    <row r="1050" spans="3:7" x14ac:dyDescent="0.3">
      <c r="C1050" s="54"/>
      <c r="D1050" s="54"/>
      <c r="E1050" s="53"/>
      <c r="F1050" s="53"/>
      <c r="G1050" s="53"/>
    </row>
    <row r="1051" spans="3:7" x14ac:dyDescent="0.3">
      <c r="C1051" s="54"/>
      <c r="D1051" s="54"/>
      <c r="E1051" s="53"/>
      <c r="F1051" s="53"/>
      <c r="G1051" s="53"/>
    </row>
    <row r="1052" spans="3:7" x14ac:dyDescent="0.3">
      <c r="C1052" s="54"/>
      <c r="D1052" s="54"/>
      <c r="E1052" s="53"/>
      <c r="F1052" s="53"/>
      <c r="G1052" s="53"/>
    </row>
    <row r="1053" spans="3:7" x14ac:dyDescent="0.3">
      <c r="C1053" s="54"/>
      <c r="D1053" s="54"/>
      <c r="E1053" s="53"/>
      <c r="F1053" s="53"/>
      <c r="G1053" s="53"/>
    </row>
    <row r="1054" spans="3:7" x14ac:dyDescent="0.3">
      <c r="C1054" s="54"/>
      <c r="D1054" s="54"/>
      <c r="E1054" s="53"/>
      <c r="F1054" s="53"/>
      <c r="G1054" s="53"/>
    </row>
    <row r="1055" spans="3:7" x14ac:dyDescent="0.3">
      <c r="C1055" s="54"/>
      <c r="D1055" s="54"/>
      <c r="E1055" s="53"/>
      <c r="F1055" s="53"/>
      <c r="G1055" s="53"/>
    </row>
    <row r="1056" spans="3:7" x14ac:dyDescent="0.3">
      <c r="C1056" s="54"/>
      <c r="D1056" s="54"/>
      <c r="E1056" s="53"/>
      <c r="F1056" s="53"/>
      <c r="G1056" s="53"/>
    </row>
    <row r="1057" spans="3:7" x14ac:dyDescent="0.3">
      <c r="C1057" s="54"/>
      <c r="D1057" s="54"/>
      <c r="E1057" s="53"/>
      <c r="F1057" s="53"/>
      <c r="G1057" s="53"/>
    </row>
    <row r="1058" spans="3:7" x14ac:dyDescent="0.3">
      <c r="C1058" s="54"/>
      <c r="D1058" s="54"/>
      <c r="E1058" s="53"/>
      <c r="F1058" s="53"/>
      <c r="G1058" s="53"/>
    </row>
    <row r="1059" spans="3:7" x14ac:dyDescent="0.3">
      <c r="C1059" s="54"/>
      <c r="D1059" s="54"/>
      <c r="E1059" s="53"/>
      <c r="F1059" s="53"/>
      <c r="G1059" s="53"/>
    </row>
    <row r="1060" spans="3:7" x14ac:dyDescent="0.3">
      <c r="C1060" s="54"/>
      <c r="D1060" s="54"/>
      <c r="E1060" s="53"/>
      <c r="F1060" s="53"/>
      <c r="G1060" s="53"/>
    </row>
    <row r="1061" spans="3:7" x14ac:dyDescent="0.3">
      <c r="C1061" s="54"/>
      <c r="D1061" s="54"/>
      <c r="E1061" s="53"/>
      <c r="F1061" s="53"/>
      <c r="G1061" s="53"/>
    </row>
    <row r="1062" spans="3:7" x14ac:dyDescent="0.3">
      <c r="C1062" s="54"/>
      <c r="D1062" s="54"/>
      <c r="E1062" s="53"/>
      <c r="F1062" s="53"/>
      <c r="G1062" s="53"/>
    </row>
    <row r="1063" spans="3:7" x14ac:dyDescent="0.3">
      <c r="C1063" s="54"/>
      <c r="D1063" s="54"/>
      <c r="E1063" s="53"/>
      <c r="F1063" s="53"/>
      <c r="G1063" s="53"/>
    </row>
    <row r="1064" spans="3:7" x14ac:dyDescent="0.3">
      <c r="C1064" s="54"/>
      <c r="D1064" s="54"/>
      <c r="E1064" s="53"/>
      <c r="F1064" s="53"/>
      <c r="G1064" s="53"/>
    </row>
    <row r="1065" spans="3:7" x14ac:dyDescent="0.3">
      <c r="C1065" s="54"/>
      <c r="D1065" s="54"/>
      <c r="E1065" s="53"/>
      <c r="F1065" s="53"/>
      <c r="G1065" s="53"/>
    </row>
    <row r="1066" spans="3:7" x14ac:dyDescent="0.3">
      <c r="C1066" s="54"/>
      <c r="D1066" s="54"/>
      <c r="E1066" s="53"/>
      <c r="F1066" s="53"/>
      <c r="G1066" s="53"/>
    </row>
    <row r="1067" spans="3:7" x14ac:dyDescent="0.3">
      <c r="C1067" s="54"/>
      <c r="D1067" s="54"/>
      <c r="E1067" s="53"/>
      <c r="F1067" s="53"/>
      <c r="G1067" s="53"/>
    </row>
    <row r="1068" spans="3:7" x14ac:dyDescent="0.3">
      <c r="C1068" s="54"/>
      <c r="D1068" s="54"/>
      <c r="E1068" s="53"/>
      <c r="F1068" s="53"/>
      <c r="G1068" s="53"/>
    </row>
    <row r="1069" spans="3:7" x14ac:dyDescent="0.3">
      <c r="C1069" s="54"/>
      <c r="D1069" s="54"/>
      <c r="E1069" s="53"/>
      <c r="F1069" s="53"/>
      <c r="G1069" s="53"/>
    </row>
    <row r="1070" spans="3:7" x14ac:dyDescent="0.3">
      <c r="C1070" s="54"/>
      <c r="D1070" s="54"/>
      <c r="E1070" s="53"/>
      <c r="F1070" s="53"/>
      <c r="G1070" s="53"/>
    </row>
    <row r="1071" spans="3:7" x14ac:dyDescent="0.3">
      <c r="C1071" s="54"/>
      <c r="D1071" s="54"/>
      <c r="E1071" s="53"/>
      <c r="F1071" s="53"/>
      <c r="G1071" s="53"/>
    </row>
    <row r="1072" spans="3:7" x14ac:dyDescent="0.3">
      <c r="C1072" s="54"/>
      <c r="D1072" s="54"/>
      <c r="E1072" s="53"/>
      <c r="F1072" s="53"/>
      <c r="G1072" s="53"/>
    </row>
    <row r="1073" spans="3:7" x14ac:dyDescent="0.3">
      <c r="C1073" s="54"/>
      <c r="D1073" s="54"/>
      <c r="E1073" s="53"/>
      <c r="F1073" s="53"/>
      <c r="G1073" s="53"/>
    </row>
    <row r="1074" spans="3:7" x14ac:dyDescent="0.3">
      <c r="C1074" s="54"/>
      <c r="D1074" s="54"/>
      <c r="E1074" s="53"/>
      <c r="F1074" s="53"/>
      <c r="G1074" s="53"/>
    </row>
    <row r="1075" spans="3:7" x14ac:dyDescent="0.3">
      <c r="C1075" s="54"/>
      <c r="D1075" s="54"/>
      <c r="E1075" s="53"/>
      <c r="F1075" s="53"/>
      <c r="G1075" s="53"/>
    </row>
    <row r="1076" spans="3:7" x14ac:dyDescent="0.3">
      <c r="C1076" s="54"/>
      <c r="D1076" s="54"/>
      <c r="E1076" s="53"/>
      <c r="F1076" s="53"/>
      <c r="G1076" s="53"/>
    </row>
    <row r="1077" spans="3:7" x14ac:dyDescent="0.3">
      <c r="C1077" s="54"/>
      <c r="D1077" s="54"/>
      <c r="E1077" s="53"/>
      <c r="F1077" s="53"/>
      <c r="G1077" s="53"/>
    </row>
    <row r="1078" spans="3:7" x14ac:dyDescent="0.3">
      <c r="C1078" s="54"/>
      <c r="D1078" s="54"/>
      <c r="E1078" s="53"/>
      <c r="F1078" s="53"/>
      <c r="G1078" s="53"/>
    </row>
    <row r="1079" spans="3:7" x14ac:dyDescent="0.3">
      <c r="C1079" s="54"/>
      <c r="D1079" s="54"/>
      <c r="E1079" s="53"/>
      <c r="F1079" s="53"/>
      <c r="G1079" s="53"/>
    </row>
    <row r="1080" spans="3:7" x14ac:dyDescent="0.3">
      <c r="C1080" s="54"/>
      <c r="D1080" s="54"/>
      <c r="E1080" s="53"/>
      <c r="F1080" s="53"/>
      <c r="G1080" s="53"/>
    </row>
    <row r="1081" spans="3:7" x14ac:dyDescent="0.3">
      <c r="C1081" s="54"/>
      <c r="D1081" s="54"/>
      <c r="E1081" s="53"/>
      <c r="F1081" s="53"/>
      <c r="G1081" s="53"/>
    </row>
    <row r="1082" spans="3:7" x14ac:dyDescent="0.3">
      <c r="C1082" s="54"/>
      <c r="D1082" s="54"/>
      <c r="E1082" s="53"/>
      <c r="F1082" s="53"/>
      <c r="G1082" s="53"/>
    </row>
    <row r="1083" spans="3:7" x14ac:dyDescent="0.3">
      <c r="C1083" s="54"/>
      <c r="D1083" s="54"/>
      <c r="E1083" s="53"/>
      <c r="F1083" s="53"/>
      <c r="G1083" s="53"/>
    </row>
    <row r="1084" spans="3:7" x14ac:dyDescent="0.3">
      <c r="C1084" s="54"/>
      <c r="D1084" s="54"/>
      <c r="E1084" s="53"/>
      <c r="F1084" s="53"/>
      <c r="G1084" s="53"/>
    </row>
    <row r="1085" spans="3:7" x14ac:dyDescent="0.3">
      <c r="C1085" s="54"/>
      <c r="D1085" s="54"/>
      <c r="E1085" s="53"/>
      <c r="F1085" s="53"/>
      <c r="G1085" s="53"/>
    </row>
    <row r="1086" spans="3:7" x14ac:dyDescent="0.3">
      <c r="C1086" s="54"/>
      <c r="D1086" s="54"/>
      <c r="E1086" s="53"/>
      <c r="F1086" s="53"/>
      <c r="G1086" s="53"/>
    </row>
    <row r="1087" spans="3:7" x14ac:dyDescent="0.3">
      <c r="C1087" s="54"/>
      <c r="D1087" s="54"/>
      <c r="E1087" s="53"/>
      <c r="F1087" s="53"/>
      <c r="G1087" s="53"/>
    </row>
    <row r="1088" spans="3:7" x14ac:dyDescent="0.3">
      <c r="C1088" s="54"/>
      <c r="D1088" s="54"/>
      <c r="E1088" s="53"/>
      <c r="F1088" s="53"/>
      <c r="G1088" s="53"/>
    </row>
    <row r="1089" spans="3:7" x14ac:dyDescent="0.3">
      <c r="C1089" s="54"/>
      <c r="D1089" s="54"/>
      <c r="E1089" s="53"/>
      <c r="F1089" s="53"/>
      <c r="G1089" s="53"/>
    </row>
    <row r="1090" spans="3:7" x14ac:dyDescent="0.3">
      <c r="C1090" s="54"/>
      <c r="D1090" s="54"/>
      <c r="E1090" s="53"/>
      <c r="F1090" s="53"/>
      <c r="G1090" s="53"/>
    </row>
    <row r="1091" spans="3:7" x14ac:dyDescent="0.3">
      <c r="C1091" s="54"/>
      <c r="D1091" s="54"/>
      <c r="E1091" s="53"/>
      <c r="F1091" s="53"/>
      <c r="G1091" s="53"/>
    </row>
    <row r="1092" spans="3:7" x14ac:dyDescent="0.3">
      <c r="C1092" s="54"/>
      <c r="D1092" s="54"/>
      <c r="E1092" s="53"/>
      <c r="F1092" s="53"/>
      <c r="G1092" s="53"/>
    </row>
    <row r="1093" spans="3:7" x14ac:dyDescent="0.3">
      <c r="C1093" s="54"/>
      <c r="D1093" s="54"/>
      <c r="E1093" s="53"/>
      <c r="F1093" s="53"/>
      <c r="G1093" s="53"/>
    </row>
    <row r="1094" spans="3:7" x14ac:dyDescent="0.3">
      <c r="C1094" s="54"/>
      <c r="D1094" s="54"/>
      <c r="E1094" s="53"/>
      <c r="F1094" s="53"/>
      <c r="G1094" s="53"/>
    </row>
    <row r="1095" spans="3:7" x14ac:dyDescent="0.3">
      <c r="C1095" s="54"/>
      <c r="D1095" s="54"/>
      <c r="E1095" s="53"/>
      <c r="F1095" s="53"/>
      <c r="G1095" s="53"/>
    </row>
    <row r="1096" spans="3:7" x14ac:dyDescent="0.3">
      <c r="C1096" s="54"/>
      <c r="D1096" s="54"/>
      <c r="E1096" s="53"/>
      <c r="F1096" s="53"/>
      <c r="G1096" s="53"/>
    </row>
    <row r="1097" spans="3:7" x14ac:dyDescent="0.3">
      <c r="C1097" s="54"/>
      <c r="D1097" s="54"/>
      <c r="E1097" s="53"/>
      <c r="F1097" s="53"/>
      <c r="G1097" s="53"/>
    </row>
    <row r="1098" spans="3:7" x14ac:dyDescent="0.3">
      <c r="C1098" s="54"/>
      <c r="D1098" s="54"/>
      <c r="E1098" s="53"/>
      <c r="F1098" s="53"/>
      <c r="G1098" s="53"/>
    </row>
    <row r="1099" spans="3:7" x14ac:dyDescent="0.3">
      <c r="C1099" s="54"/>
      <c r="D1099" s="54"/>
      <c r="E1099" s="53"/>
      <c r="F1099" s="53"/>
      <c r="G1099" s="53"/>
    </row>
    <row r="1100" spans="3:7" x14ac:dyDescent="0.3">
      <c r="C1100" s="54"/>
      <c r="D1100" s="54"/>
      <c r="E1100" s="53"/>
      <c r="F1100" s="53"/>
      <c r="G1100" s="53"/>
    </row>
    <row r="1101" spans="3:7" x14ac:dyDescent="0.3">
      <c r="C1101" s="54"/>
      <c r="D1101" s="54"/>
      <c r="E1101" s="53"/>
      <c r="F1101" s="53"/>
      <c r="G1101" s="53"/>
    </row>
    <row r="1102" spans="3:7" x14ac:dyDescent="0.3">
      <c r="C1102" s="54"/>
      <c r="D1102" s="54"/>
      <c r="E1102" s="53"/>
      <c r="F1102" s="53"/>
      <c r="G1102" s="53"/>
    </row>
    <row r="1103" spans="3:7" x14ac:dyDescent="0.3">
      <c r="C1103" s="54"/>
      <c r="D1103" s="54"/>
      <c r="E1103" s="53"/>
      <c r="F1103" s="53"/>
      <c r="G1103" s="53"/>
    </row>
    <row r="1104" spans="3:7" x14ac:dyDescent="0.3">
      <c r="C1104" s="54"/>
      <c r="D1104" s="54"/>
      <c r="E1104" s="53"/>
      <c r="F1104" s="53"/>
      <c r="G1104" s="53"/>
    </row>
    <row r="1105" spans="3:7" x14ac:dyDescent="0.3">
      <c r="C1105" s="54"/>
      <c r="D1105" s="54"/>
      <c r="E1105" s="53"/>
      <c r="F1105" s="53"/>
      <c r="G1105" s="53"/>
    </row>
    <row r="1106" spans="3:7" x14ac:dyDescent="0.3">
      <c r="C1106" s="54"/>
      <c r="D1106" s="54"/>
      <c r="E1106" s="53"/>
      <c r="F1106" s="53"/>
      <c r="G1106" s="53"/>
    </row>
    <row r="1107" spans="3:7" x14ac:dyDescent="0.3">
      <c r="C1107" s="54"/>
      <c r="D1107" s="54"/>
      <c r="E1107" s="53"/>
      <c r="F1107" s="53"/>
      <c r="G1107" s="53"/>
    </row>
    <row r="1108" spans="3:7" x14ac:dyDescent="0.3">
      <c r="C1108" s="54"/>
      <c r="D1108" s="54"/>
      <c r="E1108" s="53"/>
      <c r="F1108" s="53"/>
      <c r="G1108" s="53"/>
    </row>
    <row r="1109" spans="3:7" x14ac:dyDescent="0.3">
      <c r="C1109" s="54"/>
      <c r="D1109" s="54"/>
      <c r="E1109" s="53"/>
      <c r="F1109" s="53"/>
      <c r="G1109" s="53"/>
    </row>
    <row r="1110" spans="3:7" x14ac:dyDescent="0.3">
      <c r="C1110" s="54"/>
      <c r="D1110" s="54"/>
      <c r="E1110" s="53"/>
      <c r="F1110" s="53"/>
      <c r="G1110" s="53"/>
    </row>
    <row r="1111" spans="3:7" x14ac:dyDescent="0.3">
      <c r="C1111" s="54"/>
      <c r="D1111" s="54"/>
      <c r="E1111" s="53"/>
      <c r="F1111" s="53"/>
      <c r="G1111" s="53"/>
    </row>
    <row r="1112" spans="3:7" x14ac:dyDescent="0.3">
      <c r="C1112" s="54"/>
      <c r="D1112" s="54"/>
      <c r="E1112" s="53"/>
      <c r="F1112" s="53"/>
      <c r="G1112" s="53"/>
    </row>
    <row r="1113" spans="3:7" x14ac:dyDescent="0.3">
      <c r="C1113" s="54"/>
      <c r="D1113" s="54"/>
      <c r="E1113" s="53"/>
      <c r="F1113" s="53"/>
      <c r="G1113" s="53"/>
    </row>
    <row r="1114" spans="3:7" x14ac:dyDescent="0.3">
      <c r="C1114" s="54"/>
      <c r="D1114" s="54"/>
      <c r="E1114" s="53"/>
      <c r="F1114" s="53"/>
      <c r="G1114" s="53"/>
    </row>
    <row r="1115" spans="3:7" x14ac:dyDescent="0.3">
      <c r="C1115" s="54"/>
      <c r="D1115" s="54"/>
      <c r="E1115" s="53"/>
      <c r="F1115" s="53"/>
      <c r="G1115" s="53"/>
    </row>
    <row r="1116" spans="3:7" x14ac:dyDescent="0.3">
      <c r="C1116" s="54"/>
      <c r="D1116" s="54"/>
      <c r="E1116" s="53"/>
      <c r="F1116" s="53"/>
      <c r="G1116" s="53"/>
    </row>
    <row r="1117" spans="3:7" x14ac:dyDescent="0.3">
      <c r="C1117" s="54"/>
      <c r="D1117" s="54"/>
      <c r="E1117" s="53"/>
      <c r="F1117" s="53"/>
      <c r="G1117" s="53"/>
    </row>
    <row r="1118" spans="3:7" x14ac:dyDescent="0.3">
      <c r="C1118" s="54"/>
      <c r="D1118" s="54"/>
      <c r="E1118" s="53"/>
      <c r="F1118" s="53"/>
      <c r="G1118" s="53"/>
    </row>
    <row r="1119" spans="3:7" x14ac:dyDescent="0.3">
      <c r="C1119" s="54"/>
      <c r="D1119" s="54"/>
      <c r="E1119" s="53"/>
      <c r="F1119" s="53"/>
      <c r="G1119" s="53"/>
    </row>
    <row r="1120" spans="3:7" x14ac:dyDescent="0.3">
      <c r="C1120" s="54"/>
      <c r="D1120" s="54"/>
      <c r="E1120" s="53"/>
      <c r="F1120" s="53"/>
      <c r="G1120" s="53"/>
    </row>
    <row r="1121" spans="3:7" x14ac:dyDescent="0.3">
      <c r="C1121" s="54"/>
      <c r="D1121" s="54"/>
      <c r="E1121" s="53"/>
      <c r="F1121" s="53"/>
      <c r="G1121" s="53"/>
    </row>
    <row r="1122" spans="3:7" x14ac:dyDescent="0.3">
      <c r="C1122" s="54"/>
      <c r="D1122" s="54"/>
      <c r="E1122" s="53"/>
      <c r="F1122" s="53"/>
      <c r="G1122" s="53"/>
    </row>
    <row r="1123" spans="3:7" x14ac:dyDescent="0.3">
      <c r="C1123" s="54"/>
      <c r="D1123" s="54"/>
      <c r="E1123" s="53"/>
      <c r="F1123" s="53"/>
      <c r="G1123" s="53"/>
    </row>
    <row r="1124" spans="3:7" x14ac:dyDescent="0.3">
      <c r="C1124" s="54"/>
      <c r="D1124" s="54"/>
      <c r="E1124" s="53"/>
      <c r="F1124" s="53"/>
      <c r="G1124" s="53"/>
    </row>
    <row r="1125" spans="3:7" x14ac:dyDescent="0.3">
      <c r="C1125" s="54"/>
      <c r="D1125" s="54"/>
      <c r="E1125" s="53"/>
      <c r="F1125" s="53"/>
      <c r="G1125" s="53"/>
    </row>
    <row r="1126" spans="3:7" x14ac:dyDescent="0.3">
      <c r="C1126" s="54"/>
      <c r="D1126" s="54"/>
      <c r="E1126" s="53"/>
      <c r="F1126" s="53"/>
      <c r="G1126" s="53"/>
    </row>
    <row r="1127" spans="3:7" x14ac:dyDescent="0.3">
      <c r="C1127" s="54"/>
      <c r="D1127" s="54"/>
      <c r="E1127" s="53"/>
      <c r="F1127" s="53"/>
      <c r="G1127" s="53"/>
    </row>
    <row r="1128" spans="3:7" x14ac:dyDescent="0.3">
      <c r="C1128" s="54"/>
      <c r="D1128" s="54"/>
      <c r="E1128" s="53"/>
      <c r="F1128" s="53"/>
      <c r="G1128" s="53"/>
    </row>
    <row r="1129" spans="3:7" x14ac:dyDescent="0.3">
      <c r="C1129" s="54"/>
      <c r="D1129" s="54"/>
      <c r="E1129" s="53"/>
      <c r="F1129" s="53"/>
      <c r="G1129" s="53"/>
    </row>
    <row r="1130" spans="3:7" x14ac:dyDescent="0.3">
      <c r="C1130" s="54"/>
      <c r="D1130" s="54"/>
      <c r="E1130" s="53"/>
      <c r="F1130" s="53"/>
      <c r="G1130" s="53"/>
    </row>
    <row r="1131" spans="3:7" x14ac:dyDescent="0.3">
      <c r="C1131" s="54"/>
      <c r="D1131" s="54"/>
      <c r="E1131" s="53"/>
      <c r="F1131" s="53"/>
      <c r="G1131" s="53"/>
    </row>
    <row r="1132" spans="3:7" x14ac:dyDescent="0.3">
      <c r="C1132" s="54"/>
      <c r="D1132" s="54"/>
      <c r="E1132" s="53"/>
      <c r="F1132" s="53"/>
      <c r="G1132" s="53"/>
    </row>
    <row r="1133" spans="3:7" x14ac:dyDescent="0.3">
      <c r="C1133" s="54"/>
      <c r="D1133" s="54"/>
      <c r="E1133" s="53"/>
      <c r="F1133" s="53"/>
      <c r="G1133" s="53"/>
    </row>
    <row r="1134" spans="3:7" x14ac:dyDescent="0.3">
      <c r="C1134" s="54"/>
      <c r="D1134" s="54"/>
      <c r="E1134" s="53"/>
      <c r="F1134" s="53"/>
      <c r="G1134" s="53"/>
    </row>
    <row r="1135" spans="3:7" x14ac:dyDescent="0.3">
      <c r="C1135" s="54"/>
      <c r="D1135" s="54"/>
      <c r="E1135" s="53"/>
      <c r="F1135" s="53"/>
      <c r="G1135" s="53"/>
    </row>
    <row r="1136" spans="3:7" x14ac:dyDescent="0.3">
      <c r="C1136" s="54"/>
      <c r="D1136" s="54"/>
      <c r="E1136" s="53"/>
      <c r="F1136" s="53"/>
      <c r="G1136" s="53"/>
    </row>
    <row r="1137" spans="3:7" x14ac:dyDescent="0.3">
      <c r="C1137" s="54"/>
      <c r="D1137" s="54"/>
      <c r="E1137" s="53"/>
      <c r="F1137" s="53"/>
      <c r="G1137" s="53"/>
    </row>
    <row r="1138" spans="3:7" x14ac:dyDescent="0.3">
      <c r="C1138" s="54"/>
      <c r="D1138" s="54"/>
      <c r="E1138" s="53"/>
      <c r="F1138" s="53"/>
      <c r="G1138" s="53"/>
    </row>
    <row r="1139" spans="3:7" x14ac:dyDescent="0.3">
      <c r="C1139" s="54"/>
      <c r="D1139" s="54"/>
      <c r="E1139" s="53"/>
      <c r="F1139" s="53"/>
      <c r="G1139" s="53"/>
    </row>
    <row r="1140" spans="3:7" x14ac:dyDescent="0.3">
      <c r="C1140" s="54"/>
      <c r="D1140" s="54"/>
      <c r="E1140" s="53"/>
      <c r="F1140" s="53"/>
      <c r="G1140" s="53"/>
    </row>
    <row r="1141" spans="3:7" x14ac:dyDescent="0.3">
      <c r="C1141" s="54"/>
      <c r="D1141" s="54"/>
      <c r="E1141" s="53"/>
      <c r="F1141" s="53"/>
      <c r="G1141" s="53"/>
    </row>
    <row r="1142" spans="3:7" x14ac:dyDescent="0.3">
      <c r="C1142" s="54"/>
      <c r="D1142" s="54"/>
      <c r="E1142" s="53"/>
      <c r="F1142" s="53"/>
      <c r="G1142" s="53"/>
    </row>
    <row r="1143" spans="3:7" x14ac:dyDescent="0.3">
      <c r="C1143" s="54"/>
      <c r="D1143" s="54"/>
      <c r="E1143" s="53"/>
      <c r="F1143" s="53"/>
      <c r="G1143" s="53"/>
    </row>
    <row r="1144" spans="3:7" x14ac:dyDescent="0.3">
      <c r="C1144" s="54"/>
      <c r="D1144" s="54"/>
      <c r="E1144" s="53"/>
      <c r="F1144" s="53"/>
      <c r="G1144" s="53"/>
    </row>
    <row r="1145" spans="3:7" x14ac:dyDescent="0.3">
      <c r="C1145" s="54"/>
      <c r="D1145" s="54"/>
      <c r="E1145" s="53"/>
      <c r="F1145" s="53"/>
      <c r="G1145" s="53"/>
    </row>
    <row r="1146" spans="3:7" x14ac:dyDescent="0.3">
      <c r="C1146" s="54"/>
      <c r="D1146" s="54"/>
      <c r="E1146" s="53"/>
      <c r="F1146" s="53"/>
      <c r="G1146" s="53"/>
    </row>
    <row r="1147" spans="3:7" x14ac:dyDescent="0.3">
      <c r="C1147" s="54"/>
      <c r="D1147" s="54"/>
      <c r="E1147" s="53"/>
      <c r="F1147" s="53"/>
      <c r="G1147" s="53"/>
    </row>
    <row r="1148" spans="3:7" x14ac:dyDescent="0.3">
      <c r="C1148" s="54"/>
      <c r="D1148" s="54"/>
      <c r="E1148" s="53"/>
      <c r="F1148" s="53"/>
      <c r="G1148" s="53"/>
    </row>
    <row r="1149" spans="3:7" x14ac:dyDescent="0.3">
      <c r="C1149" s="54"/>
      <c r="D1149" s="54"/>
      <c r="E1149" s="53"/>
      <c r="F1149" s="53"/>
      <c r="G1149" s="53"/>
    </row>
    <row r="1150" spans="3:7" x14ac:dyDescent="0.3">
      <c r="C1150" s="54"/>
      <c r="D1150" s="54"/>
      <c r="E1150" s="53"/>
      <c r="F1150" s="53"/>
      <c r="G1150" s="53"/>
    </row>
    <row r="1151" spans="3:7" x14ac:dyDescent="0.3">
      <c r="C1151" s="54"/>
      <c r="D1151" s="54"/>
      <c r="E1151" s="53"/>
      <c r="F1151" s="53"/>
      <c r="G1151" s="53"/>
    </row>
    <row r="1152" spans="3:7" x14ac:dyDescent="0.3">
      <c r="C1152" s="54"/>
      <c r="D1152" s="54"/>
      <c r="E1152" s="53"/>
      <c r="F1152" s="53"/>
      <c r="G1152" s="53"/>
    </row>
    <row r="1153" spans="3:7" x14ac:dyDescent="0.3">
      <c r="C1153" s="54"/>
      <c r="D1153" s="54"/>
      <c r="E1153" s="53"/>
      <c r="F1153" s="53"/>
      <c r="G1153" s="53"/>
    </row>
    <row r="1154" spans="3:7" x14ac:dyDescent="0.3">
      <c r="C1154" s="54"/>
      <c r="D1154" s="54"/>
      <c r="E1154" s="53"/>
      <c r="F1154" s="53"/>
      <c r="G1154" s="53"/>
    </row>
    <row r="1155" spans="3:7" x14ac:dyDescent="0.3">
      <c r="C1155" s="54"/>
      <c r="D1155" s="54"/>
      <c r="E1155" s="53"/>
      <c r="F1155" s="53"/>
      <c r="G1155" s="53"/>
    </row>
    <row r="1156" spans="3:7" x14ac:dyDescent="0.3">
      <c r="C1156" s="54"/>
      <c r="D1156" s="54"/>
      <c r="E1156" s="53"/>
      <c r="F1156" s="53"/>
      <c r="G1156" s="53"/>
    </row>
    <row r="1157" spans="3:7" x14ac:dyDescent="0.3">
      <c r="C1157" s="54"/>
      <c r="D1157" s="54"/>
      <c r="E1157" s="53"/>
      <c r="F1157" s="53"/>
      <c r="G1157" s="53"/>
    </row>
    <row r="1158" spans="3:7" x14ac:dyDescent="0.3">
      <c r="C1158" s="54"/>
      <c r="D1158" s="54"/>
      <c r="E1158" s="53"/>
      <c r="F1158" s="53"/>
      <c r="G1158" s="53"/>
    </row>
    <row r="1159" spans="3:7" x14ac:dyDescent="0.3">
      <c r="C1159" s="54"/>
      <c r="D1159" s="54"/>
      <c r="E1159" s="53"/>
      <c r="F1159" s="53"/>
      <c r="G1159" s="53"/>
    </row>
    <row r="1160" spans="3:7" x14ac:dyDescent="0.3">
      <c r="C1160" s="54"/>
      <c r="D1160" s="54"/>
      <c r="E1160" s="53"/>
      <c r="F1160" s="53"/>
      <c r="G1160" s="53"/>
    </row>
    <row r="1161" spans="3:7" x14ac:dyDescent="0.3">
      <c r="C1161" s="54"/>
      <c r="D1161" s="54"/>
      <c r="E1161" s="53"/>
      <c r="F1161" s="53"/>
      <c r="G1161" s="53"/>
    </row>
    <row r="1162" spans="3:7" x14ac:dyDescent="0.3">
      <c r="C1162" s="54"/>
      <c r="D1162" s="54"/>
      <c r="E1162" s="53"/>
      <c r="F1162" s="53"/>
      <c r="G1162" s="53"/>
    </row>
    <row r="1163" spans="3:7" x14ac:dyDescent="0.3">
      <c r="C1163" s="54"/>
      <c r="D1163" s="54"/>
      <c r="E1163" s="53"/>
      <c r="F1163" s="53"/>
      <c r="G1163" s="53"/>
    </row>
    <row r="1164" spans="3:7" x14ac:dyDescent="0.3">
      <c r="C1164" s="54"/>
      <c r="D1164" s="54"/>
      <c r="E1164" s="53"/>
      <c r="F1164" s="53"/>
      <c r="G1164" s="53"/>
    </row>
    <row r="1165" spans="3:7" x14ac:dyDescent="0.3">
      <c r="C1165" s="54"/>
      <c r="D1165" s="54"/>
      <c r="E1165" s="53"/>
      <c r="F1165" s="53"/>
      <c r="G1165" s="53"/>
    </row>
    <row r="1166" spans="3:7" x14ac:dyDescent="0.3">
      <c r="C1166" s="54"/>
      <c r="D1166" s="54"/>
      <c r="E1166" s="53"/>
      <c r="F1166" s="53"/>
      <c r="G1166" s="53"/>
    </row>
    <row r="1167" spans="3:7" x14ac:dyDescent="0.3">
      <c r="C1167" s="54"/>
      <c r="D1167" s="54"/>
      <c r="E1167" s="53"/>
      <c r="F1167" s="53"/>
      <c r="G1167" s="53"/>
    </row>
    <row r="1168" spans="3:7" x14ac:dyDescent="0.3">
      <c r="C1168" s="54"/>
      <c r="D1168" s="54"/>
      <c r="E1168" s="53"/>
      <c r="F1168" s="53"/>
      <c r="G1168" s="53"/>
    </row>
    <row r="1169" spans="3:7" x14ac:dyDescent="0.3">
      <c r="C1169" s="54"/>
      <c r="D1169" s="54"/>
      <c r="E1169" s="53"/>
      <c r="F1169" s="53"/>
      <c r="G1169" s="53"/>
    </row>
    <row r="1170" spans="3:7" x14ac:dyDescent="0.3">
      <c r="C1170" s="54"/>
      <c r="D1170" s="54"/>
      <c r="E1170" s="53"/>
      <c r="F1170" s="53"/>
      <c r="G1170" s="53"/>
    </row>
    <row r="1171" spans="3:7" x14ac:dyDescent="0.3">
      <c r="C1171" s="54"/>
      <c r="D1171" s="54"/>
      <c r="E1171" s="53"/>
      <c r="F1171" s="53"/>
      <c r="G1171" s="53"/>
    </row>
    <row r="1172" spans="3:7" x14ac:dyDescent="0.3">
      <c r="C1172" s="54"/>
      <c r="D1172" s="54"/>
      <c r="E1172" s="53"/>
      <c r="F1172" s="53"/>
      <c r="G1172" s="53"/>
    </row>
    <row r="1173" spans="3:7" x14ac:dyDescent="0.3">
      <c r="C1173" s="54"/>
      <c r="D1173" s="54"/>
      <c r="E1173" s="53"/>
      <c r="F1173" s="53"/>
      <c r="G1173" s="53"/>
    </row>
    <row r="1174" spans="3:7" x14ac:dyDescent="0.3">
      <c r="C1174" s="54"/>
      <c r="D1174" s="54"/>
      <c r="E1174" s="53"/>
      <c r="F1174" s="53"/>
      <c r="G1174" s="53"/>
    </row>
    <row r="1175" spans="3:7" x14ac:dyDescent="0.3">
      <c r="C1175" s="54"/>
      <c r="D1175" s="54"/>
      <c r="E1175" s="53"/>
      <c r="F1175" s="53"/>
      <c r="G1175" s="53"/>
    </row>
    <row r="1176" spans="3:7" x14ac:dyDescent="0.3">
      <c r="C1176" s="54"/>
      <c r="D1176" s="54"/>
      <c r="E1176" s="53"/>
      <c r="F1176" s="53"/>
      <c r="G1176" s="53"/>
    </row>
    <row r="1177" spans="3:7" x14ac:dyDescent="0.3">
      <c r="C1177" s="54"/>
      <c r="D1177" s="54"/>
      <c r="E1177" s="53"/>
      <c r="F1177" s="53"/>
      <c r="G1177" s="53"/>
    </row>
    <row r="1178" spans="3:7" x14ac:dyDescent="0.3">
      <c r="C1178" s="54"/>
      <c r="D1178" s="54"/>
      <c r="E1178" s="53"/>
      <c r="F1178" s="53"/>
      <c r="G1178" s="53"/>
    </row>
    <row r="1179" spans="3:7" x14ac:dyDescent="0.3">
      <c r="C1179" s="54"/>
      <c r="D1179" s="54"/>
      <c r="E1179" s="53"/>
      <c r="F1179" s="53"/>
      <c r="G1179" s="53"/>
    </row>
    <row r="1180" spans="3:7" x14ac:dyDescent="0.3">
      <c r="C1180" s="54"/>
      <c r="D1180" s="54"/>
      <c r="E1180" s="53"/>
      <c r="F1180" s="53"/>
      <c r="G1180" s="53"/>
    </row>
    <row r="1181" spans="3:7" x14ac:dyDescent="0.3">
      <c r="C1181" s="54"/>
      <c r="D1181" s="54"/>
      <c r="E1181" s="53"/>
      <c r="F1181" s="53"/>
      <c r="G1181" s="53"/>
    </row>
    <row r="1182" spans="3:7" x14ac:dyDescent="0.3">
      <c r="C1182" s="54"/>
      <c r="D1182" s="54"/>
      <c r="E1182" s="53"/>
      <c r="F1182" s="53"/>
      <c r="G1182" s="53"/>
    </row>
    <row r="1183" spans="3:7" x14ac:dyDescent="0.3">
      <c r="C1183" s="54"/>
      <c r="D1183" s="54"/>
      <c r="E1183" s="53"/>
      <c r="F1183" s="53"/>
      <c r="G1183" s="53"/>
    </row>
    <row r="1184" spans="3:7" x14ac:dyDescent="0.3">
      <c r="C1184" s="54"/>
      <c r="D1184" s="54"/>
      <c r="E1184" s="53"/>
      <c r="F1184" s="53"/>
      <c r="G1184" s="53"/>
    </row>
    <row r="1185" spans="3:7" x14ac:dyDescent="0.3">
      <c r="C1185" s="54"/>
      <c r="D1185" s="54"/>
      <c r="E1185" s="53"/>
      <c r="F1185" s="53"/>
      <c r="G1185" s="53"/>
    </row>
    <row r="1186" spans="3:7" x14ac:dyDescent="0.3">
      <c r="C1186" s="54"/>
      <c r="D1186" s="54"/>
      <c r="E1186" s="53"/>
      <c r="F1186" s="53"/>
      <c r="G1186" s="53"/>
    </row>
    <row r="1187" spans="3:7" x14ac:dyDescent="0.3">
      <c r="C1187" s="54"/>
      <c r="D1187" s="54"/>
      <c r="E1187" s="53"/>
      <c r="F1187" s="53"/>
      <c r="G1187" s="53"/>
    </row>
    <row r="1188" spans="3:7" x14ac:dyDescent="0.3">
      <c r="C1188" s="54"/>
      <c r="D1188" s="54"/>
      <c r="E1188" s="53"/>
      <c r="F1188" s="53"/>
      <c r="G1188" s="53"/>
    </row>
    <row r="1189" spans="3:7" x14ac:dyDescent="0.3">
      <c r="C1189" s="54"/>
      <c r="D1189" s="54"/>
      <c r="E1189" s="53"/>
      <c r="F1189" s="53"/>
      <c r="G1189" s="53"/>
    </row>
    <row r="1190" spans="3:7" x14ac:dyDescent="0.3">
      <c r="C1190" s="54"/>
      <c r="D1190" s="54"/>
      <c r="E1190" s="53"/>
      <c r="F1190" s="53"/>
      <c r="G1190" s="53"/>
    </row>
    <row r="1191" spans="3:7" x14ac:dyDescent="0.3">
      <c r="C1191" s="54"/>
      <c r="D1191" s="54"/>
      <c r="E1191" s="53"/>
      <c r="F1191" s="53"/>
      <c r="G1191" s="53"/>
    </row>
    <row r="1192" spans="3:7" x14ac:dyDescent="0.3">
      <c r="C1192" s="54"/>
      <c r="D1192" s="54"/>
      <c r="E1192" s="53"/>
      <c r="F1192" s="53"/>
      <c r="G1192" s="53"/>
    </row>
    <row r="1193" spans="3:7" x14ac:dyDescent="0.3">
      <c r="C1193" s="54"/>
      <c r="D1193" s="54"/>
      <c r="E1193" s="53"/>
      <c r="F1193" s="53"/>
      <c r="G1193" s="53"/>
    </row>
    <row r="1194" spans="3:7" x14ac:dyDescent="0.3">
      <c r="C1194" s="54"/>
      <c r="D1194" s="54"/>
      <c r="E1194" s="53"/>
      <c r="F1194" s="53"/>
      <c r="G1194" s="53"/>
    </row>
    <row r="1195" spans="3:7" x14ac:dyDescent="0.3">
      <c r="C1195" s="54"/>
      <c r="D1195" s="54"/>
      <c r="E1195" s="53"/>
      <c r="F1195" s="53"/>
      <c r="G1195" s="53"/>
    </row>
    <row r="1196" spans="3:7" x14ac:dyDescent="0.3">
      <c r="C1196" s="54"/>
      <c r="D1196" s="54"/>
      <c r="E1196" s="53"/>
      <c r="F1196" s="53"/>
      <c r="G1196" s="53"/>
    </row>
    <row r="1197" spans="3:7" x14ac:dyDescent="0.3">
      <c r="C1197" s="54"/>
      <c r="D1197" s="54"/>
      <c r="E1197" s="53"/>
      <c r="F1197" s="53"/>
      <c r="G1197" s="53"/>
    </row>
    <row r="1198" spans="3:7" x14ac:dyDescent="0.3">
      <c r="C1198" s="54"/>
      <c r="D1198" s="54"/>
      <c r="E1198" s="53"/>
      <c r="F1198" s="53"/>
      <c r="G1198" s="53"/>
    </row>
    <row r="1199" spans="3:7" x14ac:dyDescent="0.3">
      <c r="C1199" s="54"/>
      <c r="D1199" s="54"/>
      <c r="E1199" s="53"/>
      <c r="F1199" s="53"/>
      <c r="G1199" s="53"/>
    </row>
    <row r="1200" spans="3:7" x14ac:dyDescent="0.3">
      <c r="C1200" s="54"/>
      <c r="D1200" s="54"/>
      <c r="E1200" s="53"/>
      <c r="F1200" s="53"/>
      <c r="G1200" s="53"/>
    </row>
    <row r="1201" spans="3:7" x14ac:dyDescent="0.3">
      <c r="C1201" s="54"/>
      <c r="D1201" s="54"/>
      <c r="E1201" s="53"/>
      <c r="F1201" s="53"/>
      <c r="G1201" s="53"/>
    </row>
    <row r="1202" spans="3:7" x14ac:dyDescent="0.3">
      <c r="C1202" s="54"/>
      <c r="D1202" s="54"/>
      <c r="E1202" s="53"/>
      <c r="F1202" s="53"/>
      <c r="G1202" s="53"/>
    </row>
    <row r="1203" spans="3:7" x14ac:dyDescent="0.3">
      <c r="C1203" s="54"/>
      <c r="D1203" s="54"/>
      <c r="E1203" s="53"/>
      <c r="F1203" s="53"/>
      <c r="G1203" s="53"/>
    </row>
    <row r="1204" spans="3:7" x14ac:dyDescent="0.3">
      <c r="C1204" s="54"/>
      <c r="D1204" s="54"/>
      <c r="E1204" s="53"/>
      <c r="F1204" s="53"/>
      <c r="G1204" s="53"/>
    </row>
    <row r="1205" spans="3:7" x14ac:dyDescent="0.3">
      <c r="C1205" s="54"/>
      <c r="D1205" s="54"/>
      <c r="E1205" s="53"/>
      <c r="F1205" s="53"/>
      <c r="G1205" s="53"/>
    </row>
    <row r="1206" spans="3:7" x14ac:dyDescent="0.3">
      <c r="C1206" s="54"/>
      <c r="D1206" s="54"/>
      <c r="E1206" s="53"/>
      <c r="F1206" s="53"/>
      <c r="G1206" s="53"/>
    </row>
    <row r="1207" spans="3:7" x14ac:dyDescent="0.3">
      <c r="C1207" s="54"/>
      <c r="D1207" s="54"/>
      <c r="E1207" s="53"/>
      <c r="F1207" s="53"/>
      <c r="G1207" s="53"/>
    </row>
    <row r="1208" spans="3:7" x14ac:dyDescent="0.3">
      <c r="C1208" s="54"/>
      <c r="D1208" s="54"/>
      <c r="E1208" s="53"/>
      <c r="F1208" s="53"/>
      <c r="G1208" s="53"/>
    </row>
    <row r="1209" spans="3:7" x14ac:dyDescent="0.3">
      <c r="C1209" s="54"/>
      <c r="D1209" s="54"/>
      <c r="E1209" s="53"/>
      <c r="F1209" s="53"/>
      <c r="G1209" s="53"/>
    </row>
    <row r="1210" spans="3:7" x14ac:dyDescent="0.3">
      <c r="C1210" s="54"/>
      <c r="D1210" s="54"/>
      <c r="E1210" s="53"/>
      <c r="F1210" s="53"/>
      <c r="G1210" s="53"/>
    </row>
    <row r="1211" spans="3:7" x14ac:dyDescent="0.3">
      <c r="C1211" s="54"/>
      <c r="D1211" s="54"/>
      <c r="E1211" s="53"/>
      <c r="F1211" s="53"/>
      <c r="G1211" s="53"/>
    </row>
    <row r="1212" spans="3:7" x14ac:dyDescent="0.3">
      <c r="C1212" s="54"/>
      <c r="D1212" s="54"/>
      <c r="E1212" s="53"/>
      <c r="F1212" s="53"/>
      <c r="G1212" s="53"/>
    </row>
    <row r="1213" spans="3:7" x14ac:dyDescent="0.3">
      <c r="C1213" s="54"/>
      <c r="D1213" s="54"/>
      <c r="E1213" s="53"/>
      <c r="F1213" s="53"/>
      <c r="G1213" s="53"/>
    </row>
    <row r="1214" spans="3:7" x14ac:dyDescent="0.3">
      <c r="C1214" s="54"/>
      <c r="D1214" s="54"/>
      <c r="E1214" s="53"/>
      <c r="F1214" s="53"/>
      <c r="G1214" s="53"/>
    </row>
    <row r="1215" spans="3:7" x14ac:dyDescent="0.3">
      <c r="C1215" s="54"/>
      <c r="D1215" s="54"/>
      <c r="E1215" s="53"/>
      <c r="F1215" s="53"/>
      <c r="G1215" s="53"/>
    </row>
    <row r="1216" spans="3:7" x14ac:dyDescent="0.3">
      <c r="C1216" s="54"/>
      <c r="D1216" s="54"/>
      <c r="E1216" s="53"/>
      <c r="F1216" s="53"/>
      <c r="G1216" s="53"/>
    </row>
    <row r="1217" spans="3:7" x14ac:dyDescent="0.3">
      <c r="C1217" s="54"/>
      <c r="D1217" s="54"/>
      <c r="E1217" s="53"/>
      <c r="F1217" s="53"/>
      <c r="G1217" s="53"/>
    </row>
    <row r="1218" spans="3:7" x14ac:dyDescent="0.3">
      <c r="C1218" s="54"/>
      <c r="D1218" s="54"/>
      <c r="E1218" s="53"/>
      <c r="F1218" s="53"/>
      <c r="G1218" s="53"/>
    </row>
    <row r="1219" spans="3:7" x14ac:dyDescent="0.3">
      <c r="C1219" s="54"/>
      <c r="D1219" s="54"/>
      <c r="E1219" s="53"/>
      <c r="F1219" s="53"/>
      <c r="G1219" s="53"/>
    </row>
    <row r="1220" spans="3:7" x14ac:dyDescent="0.3">
      <c r="C1220" s="54"/>
      <c r="D1220" s="54"/>
      <c r="E1220" s="53"/>
      <c r="F1220" s="53"/>
      <c r="G1220" s="53"/>
    </row>
    <row r="1221" spans="3:7" x14ac:dyDescent="0.3">
      <c r="C1221" s="54"/>
      <c r="D1221" s="54"/>
      <c r="E1221" s="53"/>
      <c r="F1221" s="53"/>
      <c r="G1221" s="53"/>
    </row>
    <row r="1222" spans="3:7" x14ac:dyDescent="0.3">
      <c r="C1222" s="54"/>
      <c r="D1222" s="54"/>
      <c r="E1222" s="53"/>
      <c r="F1222" s="53"/>
      <c r="G1222" s="53"/>
    </row>
    <row r="1223" spans="3:7" x14ac:dyDescent="0.3">
      <c r="C1223" s="54"/>
      <c r="D1223" s="54"/>
      <c r="E1223" s="53"/>
      <c r="F1223" s="53"/>
      <c r="G1223" s="53"/>
    </row>
    <row r="1224" spans="3:7" x14ac:dyDescent="0.3">
      <c r="C1224" s="54"/>
      <c r="D1224" s="54"/>
      <c r="E1224" s="53"/>
      <c r="F1224" s="53"/>
      <c r="G1224" s="53"/>
    </row>
    <row r="1225" spans="3:7" x14ac:dyDescent="0.3">
      <c r="C1225" s="54"/>
      <c r="D1225" s="54"/>
      <c r="E1225" s="53"/>
      <c r="F1225" s="53"/>
      <c r="G1225" s="53"/>
    </row>
    <row r="1226" spans="3:7" x14ac:dyDescent="0.3">
      <c r="C1226" s="54"/>
      <c r="D1226" s="54"/>
      <c r="E1226" s="53"/>
      <c r="F1226" s="53"/>
      <c r="G1226" s="53"/>
    </row>
    <row r="1227" spans="3:7" x14ac:dyDescent="0.3">
      <c r="C1227" s="54"/>
      <c r="D1227" s="54"/>
      <c r="E1227" s="53"/>
      <c r="F1227" s="53"/>
      <c r="G1227" s="53"/>
    </row>
    <row r="1228" spans="3:7" x14ac:dyDescent="0.3">
      <c r="C1228" s="54"/>
      <c r="D1228" s="54"/>
      <c r="E1228" s="53"/>
      <c r="F1228" s="53"/>
      <c r="G1228" s="53"/>
    </row>
    <row r="1229" spans="3:7" x14ac:dyDescent="0.3">
      <c r="C1229" s="54"/>
      <c r="D1229" s="54"/>
      <c r="E1229" s="53"/>
      <c r="F1229" s="53"/>
      <c r="G1229" s="53"/>
    </row>
    <row r="1230" spans="3:7" x14ac:dyDescent="0.3">
      <c r="C1230" s="54"/>
      <c r="D1230" s="54"/>
      <c r="E1230" s="53"/>
      <c r="F1230" s="53"/>
      <c r="G1230" s="53"/>
    </row>
    <row r="1231" spans="3:7" x14ac:dyDescent="0.3">
      <c r="C1231" s="54"/>
      <c r="D1231" s="54"/>
      <c r="E1231" s="53"/>
      <c r="F1231" s="53"/>
      <c r="G1231" s="53"/>
    </row>
    <row r="1232" spans="3:7" x14ac:dyDescent="0.3">
      <c r="C1232" s="54"/>
      <c r="D1232" s="54"/>
      <c r="E1232" s="53"/>
      <c r="F1232" s="53"/>
      <c r="G1232" s="53"/>
    </row>
    <row r="1233" spans="3:7" x14ac:dyDescent="0.3">
      <c r="C1233" s="54"/>
      <c r="D1233" s="54"/>
      <c r="E1233" s="53"/>
      <c r="F1233" s="53"/>
      <c r="G1233" s="53"/>
    </row>
    <row r="1234" spans="3:7" x14ac:dyDescent="0.3">
      <c r="C1234" s="54"/>
      <c r="D1234" s="54"/>
      <c r="E1234" s="53"/>
      <c r="F1234" s="53"/>
      <c r="G1234" s="53"/>
    </row>
    <row r="1235" spans="3:7" x14ac:dyDescent="0.3">
      <c r="C1235" s="54"/>
      <c r="D1235" s="54"/>
      <c r="E1235" s="53"/>
      <c r="F1235" s="53"/>
      <c r="G1235" s="53"/>
    </row>
    <row r="1236" spans="3:7" x14ac:dyDescent="0.3">
      <c r="C1236" s="54"/>
      <c r="D1236" s="54"/>
      <c r="E1236" s="53"/>
      <c r="F1236" s="53"/>
      <c r="G1236" s="53"/>
    </row>
    <row r="1237" spans="3:7" x14ac:dyDescent="0.3">
      <c r="C1237" s="54"/>
      <c r="D1237" s="54"/>
      <c r="E1237" s="53"/>
      <c r="F1237" s="53"/>
      <c r="G1237" s="53"/>
    </row>
    <row r="1238" spans="3:7" x14ac:dyDescent="0.3">
      <c r="C1238" s="54"/>
      <c r="D1238" s="54"/>
      <c r="E1238" s="53"/>
      <c r="F1238" s="53"/>
      <c r="G1238" s="53"/>
    </row>
    <row r="1239" spans="3:7" x14ac:dyDescent="0.3">
      <c r="C1239" s="54"/>
      <c r="D1239" s="54"/>
      <c r="E1239" s="53"/>
      <c r="F1239" s="53"/>
      <c r="G1239" s="53"/>
    </row>
    <row r="1240" spans="3:7" x14ac:dyDescent="0.3">
      <c r="C1240" s="54"/>
      <c r="D1240" s="54"/>
      <c r="E1240" s="53"/>
      <c r="F1240" s="53"/>
      <c r="G1240" s="53"/>
    </row>
    <row r="1241" spans="3:7" x14ac:dyDescent="0.3">
      <c r="C1241" s="54"/>
      <c r="D1241" s="54"/>
      <c r="E1241" s="53"/>
      <c r="F1241" s="53"/>
      <c r="G1241" s="53"/>
    </row>
    <row r="1242" spans="3:7" x14ac:dyDescent="0.3">
      <c r="C1242" s="54"/>
      <c r="D1242" s="54"/>
      <c r="E1242" s="53"/>
      <c r="F1242" s="53"/>
      <c r="G1242" s="53"/>
    </row>
    <row r="1243" spans="3:7" x14ac:dyDescent="0.3">
      <c r="C1243" s="54"/>
      <c r="D1243" s="54"/>
      <c r="E1243" s="53"/>
      <c r="F1243" s="53"/>
      <c r="G1243" s="53"/>
    </row>
    <row r="1244" spans="3:7" x14ac:dyDescent="0.3">
      <c r="C1244" s="54"/>
      <c r="D1244" s="54"/>
      <c r="E1244" s="53"/>
      <c r="F1244" s="53"/>
      <c r="G1244" s="53"/>
    </row>
    <row r="1245" spans="3:7" x14ac:dyDescent="0.3">
      <c r="C1245" s="54"/>
      <c r="D1245" s="54"/>
      <c r="E1245" s="53"/>
      <c r="F1245" s="53"/>
      <c r="G1245" s="53"/>
    </row>
    <row r="1246" spans="3:7" x14ac:dyDescent="0.3">
      <c r="C1246" s="54"/>
      <c r="D1246" s="54"/>
      <c r="E1246" s="53"/>
      <c r="F1246" s="53"/>
      <c r="G1246" s="53"/>
    </row>
    <row r="1247" spans="3:7" x14ac:dyDescent="0.3">
      <c r="C1247" s="54"/>
      <c r="D1247" s="54"/>
      <c r="E1247" s="53"/>
      <c r="F1247" s="53"/>
      <c r="G1247" s="53"/>
    </row>
    <row r="1248" spans="3:7" x14ac:dyDescent="0.3">
      <c r="C1248" s="54"/>
      <c r="D1248" s="54"/>
      <c r="E1248" s="53"/>
      <c r="F1248" s="53"/>
      <c r="G1248" s="53"/>
    </row>
    <row r="1249" spans="3:7" x14ac:dyDescent="0.3">
      <c r="C1249" s="54"/>
      <c r="D1249" s="54"/>
      <c r="E1249" s="53"/>
      <c r="F1249" s="53"/>
      <c r="G1249" s="53"/>
    </row>
    <row r="1250" spans="3:7" x14ac:dyDescent="0.3">
      <c r="C1250" s="54"/>
      <c r="D1250" s="54"/>
      <c r="E1250" s="53"/>
      <c r="F1250" s="53"/>
      <c r="G1250" s="53"/>
    </row>
    <row r="1251" spans="3:7" x14ac:dyDescent="0.3">
      <c r="C1251" s="54"/>
      <c r="D1251" s="54"/>
      <c r="E1251" s="53"/>
      <c r="F1251" s="53"/>
      <c r="G1251" s="53"/>
    </row>
    <row r="1252" spans="3:7" x14ac:dyDescent="0.3">
      <c r="C1252" s="54"/>
      <c r="D1252" s="54"/>
      <c r="E1252" s="53"/>
      <c r="F1252" s="53"/>
      <c r="G1252" s="53"/>
    </row>
    <row r="1253" spans="3:7" x14ac:dyDescent="0.3">
      <c r="C1253" s="54"/>
      <c r="D1253" s="54"/>
      <c r="E1253" s="53"/>
      <c r="F1253" s="53"/>
      <c r="G1253" s="53"/>
    </row>
    <row r="1254" spans="3:7" x14ac:dyDescent="0.3">
      <c r="C1254" s="54"/>
      <c r="D1254" s="54"/>
      <c r="E1254" s="53"/>
      <c r="F1254" s="53"/>
      <c r="G1254" s="53"/>
    </row>
    <row r="1255" spans="3:7" x14ac:dyDescent="0.3">
      <c r="C1255" s="54"/>
      <c r="D1255" s="54"/>
      <c r="E1255" s="53"/>
      <c r="F1255" s="53"/>
      <c r="G1255" s="53"/>
    </row>
    <row r="1256" spans="3:7" x14ac:dyDescent="0.3">
      <c r="C1256" s="54"/>
      <c r="D1256" s="54"/>
      <c r="E1256" s="53"/>
      <c r="F1256" s="53"/>
      <c r="G1256" s="53"/>
    </row>
    <row r="1257" spans="3:7" x14ac:dyDescent="0.3">
      <c r="C1257" s="54"/>
      <c r="D1257" s="54"/>
      <c r="E1257" s="53"/>
      <c r="F1257" s="53"/>
      <c r="G1257" s="53"/>
    </row>
    <row r="1258" spans="3:7" x14ac:dyDescent="0.3">
      <c r="C1258" s="54"/>
      <c r="D1258" s="54"/>
      <c r="E1258" s="53"/>
      <c r="F1258" s="53"/>
      <c r="G1258" s="53"/>
    </row>
    <row r="1259" spans="3:7" x14ac:dyDescent="0.3">
      <c r="C1259" s="54"/>
      <c r="D1259" s="54"/>
      <c r="E1259" s="53"/>
      <c r="F1259" s="53"/>
      <c r="G1259" s="53"/>
    </row>
    <row r="1260" spans="3:7" x14ac:dyDescent="0.3">
      <c r="C1260" s="54"/>
      <c r="D1260" s="54"/>
      <c r="E1260" s="53"/>
      <c r="F1260" s="53"/>
      <c r="G1260" s="53"/>
    </row>
    <row r="1261" spans="3:7" x14ac:dyDescent="0.3">
      <c r="C1261" s="54"/>
      <c r="D1261" s="54"/>
      <c r="E1261" s="53"/>
      <c r="F1261" s="53"/>
      <c r="G1261" s="53"/>
    </row>
    <row r="1262" spans="3:7" x14ac:dyDescent="0.3">
      <c r="C1262" s="54"/>
      <c r="D1262" s="54"/>
      <c r="E1262" s="53"/>
      <c r="F1262" s="53"/>
      <c r="G1262" s="53"/>
    </row>
    <row r="1263" spans="3:7" x14ac:dyDescent="0.3">
      <c r="C1263" s="54"/>
      <c r="D1263" s="54"/>
      <c r="E1263" s="53"/>
      <c r="F1263" s="53"/>
      <c r="G1263" s="53"/>
    </row>
    <row r="1264" spans="3:7" x14ac:dyDescent="0.3">
      <c r="C1264" s="54"/>
      <c r="D1264" s="54"/>
      <c r="E1264" s="53"/>
      <c r="F1264" s="53"/>
      <c r="G1264" s="53"/>
    </row>
    <row r="1265" spans="3:7" x14ac:dyDescent="0.3">
      <c r="C1265" s="54"/>
      <c r="D1265" s="54"/>
      <c r="E1265" s="53"/>
      <c r="F1265" s="53"/>
      <c r="G1265" s="53"/>
    </row>
    <row r="1266" spans="3:7" x14ac:dyDescent="0.3">
      <c r="C1266" s="54"/>
      <c r="D1266" s="54"/>
      <c r="E1266" s="53"/>
      <c r="F1266" s="53"/>
      <c r="G1266" s="53"/>
    </row>
    <row r="1267" spans="3:7" x14ac:dyDescent="0.3">
      <c r="C1267" s="54"/>
      <c r="D1267" s="54"/>
      <c r="E1267" s="53"/>
      <c r="F1267" s="53"/>
      <c r="G1267" s="53"/>
    </row>
    <row r="1268" spans="3:7" x14ac:dyDescent="0.3">
      <c r="C1268" s="54"/>
      <c r="D1268" s="54"/>
      <c r="E1268" s="53"/>
      <c r="F1268" s="53"/>
      <c r="G1268" s="53"/>
    </row>
    <row r="1269" spans="3:7" x14ac:dyDescent="0.3">
      <c r="C1269" s="54"/>
      <c r="D1269" s="54"/>
      <c r="E1269" s="53"/>
      <c r="F1269" s="53"/>
      <c r="G1269" s="53"/>
    </row>
    <row r="1270" spans="3:7" x14ac:dyDescent="0.3">
      <c r="C1270" s="54"/>
      <c r="D1270" s="54"/>
      <c r="E1270" s="53"/>
      <c r="F1270" s="53"/>
      <c r="G1270" s="53"/>
    </row>
    <row r="1271" spans="3:7" x14ac:dyDescent="0.3">
      <c r="C1271" s="54"/>
      <c r="D1271" s="54"/>
      <c r="E1271" s="53"/>
      <c r="F1271" s="53"/>
      <c r="G1271" s="53"/>
    </row>
    <row r="1272" spans="3:7" x14ac:dyDescent="0.3">
      <c r="C1272" s="54"/>
      <c r="D1272" s="54"/>
      <c r="E1272" s="53"/>
      <c r="F1272" s="53"/>
      <c r="G1272" s="53"/>
    </row>
    <row r="1273" spans="3:7" x14ac:dyDescent="0.3">
      <c r="C1273" s="54"/>
      <c r="D1273" s="54"/>
      <c r="E1273" s="53"/>
      <c r="F1273" s="53"/>
      <c r="G1273" s="53"/>
    </row>
    <row r="1274" spans="3:7" x14ac:dyDescent="0.3">
      <c r="C1274" s="54"/>
      <c r="D1274" s="54"/>
      <c r="E1274" s="53"/>
      <c r="F1274" s="53"/>
      <c r="G1274" s="53"/>
    </row>
    <row r="1275" spans="3:7" x14ac:dyDescent="0.3">
      <c r="C1275" s="54"/>
      <c r="D1275" s="54"/>
      <c r="E1275" s="53"/>
      <c r="F1275" s="53"/>
      <c r="G1275" s="53"/>
    </row>
    <row r="1276" spans="3:7" x14ac:dyDescent="0.3">
      <c r="C1276" s="54"/>
      <c r="D1276" s="54"/>
      <c r="E1276" s="53"/>
      <c r="F1276" s="53"/>
      <c r="G1276" s="53"/>
    </row>
    <row r="1277" spans="3:7" x14ac:dyDescent="0.3">
      <c r="C1277" s="54"/>
      <c r="D1277" s="54"/>
      <c r="E1277" s="53"/>
      <c r="F1277" s="53"/>
      <c r="G1277" s="53"/>
    </row>
    <row r="1278" spans="3:7" x14ac:dyDescent="0.3">
      <c r="C1278" s="54"/>
      <c r="D1278" s="54"/>
      <c r="E1278" s="53"/>
      <c r="F1278" s="53"/>
      <c r="G1278" s="53"/>
    </row>
    <row r="1279" spans="3:7" x14ac:dyDescent="0.3">
      <c r="C1279" s="54"/>
      <c r="D1279" s="54"/>
      <c r="E1279" s="53"/>
      <c r="F1279" s="53"/>
      <c r="G1279" s="53"/>
    </row>
    <row r="1280" spans="3:7" x14ac:dyDescent="0.3">
      <c r="C1280" s="54"/>
      <c r="D1280" s="54"/>
      <c r="E1280" s="53"/>
      <c r="F1280" s="53"/>
      <c r="G1280" s="53"/>
    </row>
    <row r="1281" spans="3:7" x14ac:dyDescent="0.3">
      <c r="C1281" s="54"/>
      <c r="D1281" s="54"/>
      <c r="E1281" s="53"/>
      <c r="F1281" s="53"/>
      <c r="G1281" s="53"/>
    </row>
    <row r="1282" spans="3:7" x14ac:dyDescent="0.3">
      <c r="C1282" s="54"/>
      <c r="D1282" s="54"/>
      <c r="E1282" s="53"/>
      <c r="F1282" s="53"/>
      <c r="G1282" s="53"/>
    </row>
    <row r="1283" spans="3:7" x14ac:dyDescent="0.3">
      <c r="C1283" s="54"/>
      <c r="D1283" s="54"/>
      <c r="E1283" s="53"/>
      <c r="F1283" s="53"/>
      <c r="G1283" s="53"/>
    </row>
    <row r="1284" spans="3:7" x14ac:dyDescent="0.3">
      <c r="C1284" s="54"/>
      <c r="D1284" s="54"/>
      <c r="E1284" s="53"/>
      <c r="F1284" s="53"/>
      <c r="G1284" s="53"/>
    </row>
    <row r="1285" spans="3:7" x14ac:dyDescent="0.3">
      <c r="C1285" s="54"/>
      <c r="D1285" s="54"/>
      <c r="E1285" s="53"/>
      <c r="F1285" s="53"/>
      <c r="G1285" s="53"/>
    </row>
    <row r="1286" spans="3:7" x14ac:dyDescent="0.3">
      <c r="C1286" s="54"/>
      <c r="D1286" s="54"/>
      <c r="E1286" s="53"/>
      <c r="F1286" s="53"/>
      <c r="G1286" s="53"/>
    </row>
    <row r="1287" spans="3:7" x14ac:dyDescent="0.3">
      <c r="C1287" s="54"/>
      <c r="D1287" s="54"/>
      <c r="E1287" s="53"/>
      <c r="F1287" s="53"/>
      <c r="G1287" s="53"/>
    </row>
    <row r="1288" spans="3:7" x14ac:dyDescent="0.3">
      <c r="C1288" s="54"/>
      <c r="D1288" s="54"/>
      <c r="E1288" s="53"/>
      <c r="F1288" s="53"/>
      <c r="G1288" s="53"/>
    </row>
    <row r="1289" spans="3:7" x14ac:dyDescent="0.3">
      <c r="C1289" s="54"/>
      <c r="D1289" s="54"/>
      <c r="E1289" s="53"/>
      <c r="F1289" s="53"/>
      <c r="G1289" s="53"/>
    </row>
    <row r="1290" spans="3:7" x14ac:dyDescent="0.3">
      <c r="C1290" s="54"/>
      <c r="D1290" s="54"/>
      <c r="E1290" s="53"/>
      <c r="F1290" s="53"/>
      <c r="G1290" s="53"/>
    </row>
    <row r="1291" spans="3:7" x14ac:dyDescent="0.3">
      <c r="C1291" s="54"/>
      <c r="D1291" s="54"/>
      <c r="E1291" s="53"/>
      <c r="F1291" s="53"/>
      <c r="G1291" s="53"/>
    </row>
    <row r="1292" spans="3:7" x14ac:dyDescent="0.3">
      <c r="C1292" s="54"/>
      <c r="D1292" s="54"/>
      <c r="E1292" s="53"/>
      <c r="F1292" s="53"/>
      <c r="G1292" s="53"/>
    </row>
    <row r="1293" spans="3:7" x14ac:dyDescent="0.3">
      <c r="C1293" s="54"/>
      <c r="D1293" s="54"/>
      <c r="E1293" s="53"/>
      <c r="F1293" s="53"/>
      <c r="G1293" s="53"/>
    </row>
    <row r="1294" spans="3:7" x14ac:dyDescent="0.3">
      <c r="C1294" s="54"/>
      <c r="D1294" s="54"/>
      <c r="E1294" s="53"/>
      <c r="F1294" s="53"/>
      <c r="G1294" s="53"/>
    </row>
    <row r="1295" spans="3:7" x14ac:dyDescent="0.3">
      <c r="C1295" s="54"/>
      <c r="D1295" s="54"/>
      <c r="E1295" s="53"/>
      <c r="F1295" s="53"/>
      <c r="G1295" s="53"/>
    </row>
    <row r="1296" spans="3:7" x14ac:dyDescent="0.3">
      <c r="C1296" s="54"/>
      <c r="D1296" s="54"/>
      <c r="E1296" s="53"/>
      <c r="F1296" s="53"/>
      <c r="G1296" s="53"/>
    </row>
    <row r="1297" spans="3:7" x14ac:dyDescent="0.3">
      <c r="C1297" s="54"/>
      <c r="D1297" s="54"/>
      <c r="E1297" s="53"/>
      <c r="F1297" s="53"/>
      <c r="G1297" s="53"/>
    </row>
    <row r="1298" spans="3:7" x14ac:dyDescent="0.3">
      <c r="C1298" s="54"/>
      <c r="D1298" s="54"/>
      <c r="E1298" s="53"/>
      <c r="F1298" s="53"/>
      <c r="G1298" s="53"/>
    </row>
    <row r="1299" spans="3:7" x14ac:dyDescent="0.3">
      <c r="C1299" s="54"/>
      <c r="D1299" s="54"/>
      <c r="E1299" s="53"/>
      <c r="F1299" s="53"/>
      <c r="G1299" s="53"/>
    </row>
    <row r="1300" spans="3:7" x14ac:dyDescent="0.3">
      <c r="C1300" s="54"/>
      <c r="D1300" s="54"/>
      <c r="E1300" s="53"/>
      <c r="F1300" s="53"/>
      <c r="G1300" s="53"/>
    </row>
    <row r="1301" spans="3:7" x14ac:dyDescent="0.3">
      <c r="C1301" s="54"/>
      <c r="D1301" s="54"/>
      <c r="E1301" s="53"/>
      <c r="F1301" s="53"/>
      <c r="G1301" s="53"/>
    </row>
    <row r="1302" spans="3:7" x14ac:dyDescent="0.3">
      <c r="C1302" s="54"/>
      <c r="D1302" s="54"/>
      <c r="E1302" s="53"/>
      <c r="F1302" s="53"/>
      <c r="G1302" s="53"/>
    </row>
    <row r="1303" spans="3:7" x14ac:dyDescent="0.3">
      <c r="C1303" s="54"/>
      <c r="D1303" s="54"/>
      <c r="E1303" s="53"/>
      <c r="F1303" s="53"/>
      <c r="G1303" s="53"/>
    </row>
    <row r="1304" spans="3:7" x14ac:dyDescent="0.3">
      <c r="C1304" s="54"/>
      <c r="D1304" s="54"/>
      <c r="E1304" s="53"/>
      <c r="F1304" s="53"/>
      <c r="G1304" s="53"/>
    </row>
    <row r="1305" spans="3:7" x14ac:dyDescent="0.3">
      <c r="C1305" s="54"/>
      <c r="D1305" s="54"/>
      <c r="E1305" s="53"/>
      <c r="F1305" s="53"/>
      <c r="G1305" s="53"/>
    </row>
    <row r="1306" spans="3:7" x14ac:dyDescent="0.3">
      <c r="C1306" s="54"/>
      <c r="D1306" s="54"/>
      <c r="E1306" s="53"/>
      <c r="F1306" s="53"/>
      <c r="G1306" s="53"/>
    </row>
    <row r="1307" spans="3:7" x14ac:dyDescent="0.3">
      <c r="C1307" s="54"/>
      <c r="D1307" s="54"/>
      <c r="E1307" s="53"/>
      <c r="F1307" s="53"/>
      <c r="G1307" s="53"/>
    </row>
    <row r="1308" spans="3:7" x14ac:dyDescent="0.3">
      <c r="C1308" s="54"/>
      <c r="D1308" s="54"/>
      <c r="E1308" s="53"/>
      <c r="F1308" s="53"/>
      <c r="G1308" s="53"/>
    </row>
    <row r="1309" spans="3:7" x14ac:dyDescent="0.3">
      <c r="C1309" s="54"/>
      <c r="D1309" s="54"/>
      <c r="E1309" s="53"/>
      <c r="F1309" s="53"/>
      <c r="G1309" s="53"/>
    </row>
    <row r="1310" spans="3:7" x14ac:dyDescent="0.3">
      <c r="C1310" s="54"/>
      <c r="D1310" s="54"/>
      <c r="E1310" s="53"/>
      <c r="F1310" s="53"/>
      <c r="G1310" s="53"/>
    </row>
    <row r="1311" spans="3:7" x14ac:dyDescent="0.3">
      <c r="C1311" s="54"/>
      <c r="D1311" s="54"/>
      <c r="E1311" s="53"/>
      <c r="F1311" s="53"/>
      <c r="G1311" s="53"/>
    </row>
    <row r="1312" spans="3:7" x14ac:dyDescent="0.3">
      <c r="C1312" s="54"/>
      <c r="D1312" s="54"/>
      <c r="E1312" s="53"/>
      <c r="F1312" s="53"/>
      <c r="G1312" s="53"/>
    </row>
    <row r="1313" spans="3:7" x14ac:dyDescent="0.3">
      <c r="C1313" s="54"/>
      <c r="D1313" s="54"/>
      <c r="E1313" s="53"/>
      <c r="F1313" s="53"/>
      <c r="G1313" s="53"/>
    </row>
    <row r="1314" spans="3:7" x14ac:dyDescent="0.3">
      <c r="C1314" s="54"/>
      <c r="D1314" s="54"/>
      <c r="E1314" s="53"/>
      <c r="F1314" s="53"/>
      <c r="G1314" s="53"/>
    </row>
    <row r="1315" spans="3:7" x14ac:dyDescent="0.3">
      <c r="C1315" s="54"/>
      <c r="D1315" s="54"/>
      <c r="E1315" s="53"/>
      <c r="F1315" s="53"/>
      <c r="G1315" s="53"/>
    </row>
    <row r="1316" spans="3:7" x14ac:dyDescent="0.3">
      <c r="C1316" s="54"/>
      <c r="D1316" s="54"/>
      <c r="E1316" s="53"/>
      <c r="F1316" s="53"/>
      <c r="G1316" s="53"/>
    </row>
    <row r="1317" spans="3:7" x14ac:dyDescent="0.3">
      <c r="C1317" s="54"/>
      <c r="D1317" s="54"/>
      <c r="E1317" s="53"/>
      <c r="F1317" s="53"/>
      <c r="G1317" s="53"/>
    </row>
    <row r="1318" spans="3:7" x14ac:dyDescent="0.3">
      <c r="C1318" s="54"/>
      <c r="D1318" s="54"/>
      <c r="E1318" s="53"/>
      <c r="F1318" s="53"/>
      <c r="G1318" s="53"/>
    </row>
    <row r="1319" spans="3:7" x14ac:dyDescent="0.3">
      <c r="C1319" s="54"/>
      <c r="D1319" s="54"/>
      <c r="E1319" s="53"/>
      <c r="F1319" s="53"/>
      <c r="G1319" s="53"/>
    </row>
    <row r="1320" spans="3:7" x14ac:dyDescent="0.3">
      <c r="C1320" s="54"/>
      <c r="D1320" s="54"/>
      <c r="E1320" s="53"/>
      <c r="F1320" s="53"/>
      <c r="G1320" s="53"/>
    </row>
    <row r="1321" spans="3:7" x14ac:dyDescent="0.3">
      <c r="C1321" s="54"/>
      <c r="D1321" s="54"/>
      <c r="E1321" s="53"/>
      <c r="F1321" s="53"/>
      <c r="G1321" s="53"/>
    </row>
    <row r="1322" spans="3:7" x14ac:dyDescent="0.3">
      <c r="C1322" s="54"/>
      <c r="D1322" s="54"/>
      <c r="E1322" s="53"/>
      <c r="F1322" s="53"/>
      <c r="G1322" s="53"/>
    </row>
    <row r="1323" spans="3:7" x14ac:dyDescent="0.3">
      <c r="C1323" s="54"/>
      <c r="D1323" s="54"/>
      <c r="E1323" s="53"/>
      <c r="F1323" s="53"/>
      <c r="G1323" s="53"/>
    </row>
    <row r="1324" spans="3:7" x14ac:dyDescent="0.3">
      <c r="C1324" s="54"/>
      <c r="D1324" s="54"/>
      <c r="E1324" s="53"/>
      <c r="F1324" s="53"/>
      <c r="G1324" s="53"/>
    </row>
    <row r="1325" spans="3:7" x14ac:dyDescent="0.3">
      <c r="C1325" s="54"/>
      <c r="D1325" s="54"/>
      <c r="E1325" s="53"/>
      <c r="F1325" s="53"/>
      <c r="G1325" s="53"/>
    </row>
    <row r="1326" spans="3:7" x14ac:dyDescent="0.3">
      <c r="C1326" s="54"/>
      <c r="D1326" s="54"/>
      <c r="E1326" s="53"/>
      <c r="F1326" s="53"/>
      <c r="G1326" s="53"/>
    </row>
    <row r="1327" spans="3:7" x14ac:dyDescent="0.3">
      <c r="C1327" s="54"/>
      <c r="D1327" s="54"/>
      <c r="E1327" s="53"/>
      <c r="F1327" s="53"/>
      <c r="G1327" s="53"/>
    </row>
    <row r="1328" spans="3:7" x14ac:dyDescent="0.3">
      <c r="C1328" s="54"/>
      <c r="D1328" s="54"/>
      <c r="E1328" s="53"/>
      <c r="F1328" s="53"/>
      <c r="G1328" s="53"/>
    </row>
    <row r="1329" spans="3:7" x14ac:dyDescent="0.3">
      <c r="C1329" s="54"/>
      <c r="D1329" s="54"/>
      <c r="E1329" s="53"/>
      <c r="F1329" s="53"/>
      <c r="G1329" s="53"/>
    </row>
    <row r="1330" spans="3:7" x14ac:dyDescent="0.3">
      <c r="C1330" s="54"/>
      <c r="D1330" s="54"/>
      <c r="E1330" s="53"/>
      <c r="F1330" s="53"/>
      <c r="G1330" s="53"/>
    </row>
    <row r="1331" spans="3:7" x14ac:dyDescent="0.3">
      <c r="C1331" s="54"/>
      <c r="D1331" s="54"/>
      <c r="E1331" s="53"/>
      <c r="F1331" s="53"/>
      <c r="G1331" s="53"/>
    </row>
    <row r="1332" spans="3:7" x14ac:dyDescent="0.3">
      <c r="C1332" s="54"/>
      <c r="D1332" s="54"/>
      <c r="E1332" s="53"/>
      <c r="F1332" s="53"/>
      <c r="G1332" s="53"/>
    </row>
    <row r="1333" spans="3:7" x14ac:dyDescent="0.3">
      <c r="C1333" s="54"/>
      <c r="D1333" s="54"/>
      <c r="E1333" s="53"/>
      <c r="F1333" s="53"/>
      <c r="G1333" s="53"/>
    </row>
    <row r="1334" spans="3:7" x14ac:dyDescent="0.3">
      <c r="C1334" s="54"/>
      <c r="D1334" s="54"/>
      <c r="E1334" s="53"/>
      <c r="F1334" s="53"/>
      <c r="G1334" s="53"/>
    </row>
    <row r="1335" spans="3:7" x14ac:dyDescent="0.3">
      <c r="C1335" s="54"/>
      <c r="D1335" s="54"/>
      <c r="E1335" s="53"/>
      <c r="F1335" s="53"/>
      <c r="G1335" s="53"/>
    </row>
    <row r="1336" spans="3:7" x14ac:dyDescent="0.3">
      <c r="C1336" s="54"/>
      <c r="D1336" s="54"/>
      <c r="E1336" s="53"/>
      <c r="F1336" s="53"/>
      <c r="G1336" s="53"/>
    </row>
    <row r="1337" spans="3:7" x14ac:dyDescent="0.3">
      <c r="C1337" s="54"/>
      <c r="D1337" s="54"/>
      <c r="E1337" s="53"/>
      <c r="F1337" s="53"/>
      <c r="G1337" s="53"/>
    </row>
    <row r="1338" spans="3:7" x14ac:dyDescent="0.3">
      <c r="C1338" s="54"/>
      <c r="D1338" s="54"/>
      <c r="E1338" s="53"/>
      <c r="F1338" s="53"/>
      <c r="G1338" s="53"/>
    </row>
    <row r="1339" spans="3:7" x14ac:dyDescent="0.3">
      <c r="C1339" s="54"/>
      <c r="D1339" s="54"/>
      <c r="E1339" s="53"/>
      <c r="F1339" s="53"/>
      <c r="G1339" s="53"/>
    </row>
    <row r="1340" spans="3:7" x14ac:dyDescent="0.3">
      <c r="C1340" s="54"/>
      <c r="D1340" s="54"/>
      <c r="E1340" s="53"/>
      <c r="F1340" s="53"/>
      <c r="G1340" s="53"/>
    </row>
    <row r="1341" spans="3:7" x14ac:dyDescent="0.3">
      <c r="C1341" s="54"/>
      <c r="D1341" s="54"/>
      <c r="E1341" s="53"/>
      <c r="F1341" s="53"/>
      <c r="G1341" s="53"/>
    </row>
    <row r="1342" spans="3:7" x14ac:dyDescent="0.3">
      <c r="C1342" s="54"/>
      <c r="D1342" s="54"/>
      <c r="E1342" s="53"/>
      <c r="F1342" s="53"/>
      <c r="G1342" s="53"/>
    </row>
    <row r="1343" spans="3:7" x14ac:dyDescent="0.3">
      <c r="C1343" s="54"/>
      <c r="D1343" s="54"/>
      <c r="E1343" s="53"/>
      <c r="F1343" s="53"/>
      <c r="G1343" s="53"/>
    </row>
    <row r="1344" spans="3:7" x14ac:dyDescent="0.3">
      <c r="C1344" s="54"/>
      <c r="D1344" s="54"/>
      <c r="E1344" s="53"/>
      <c r="F1344" s="53"/>
      <c r="G1344" s="53"/>
    </row>
    <row r="1345" spans="3:7" x14ac:dyDescent="0.3">
      <c r="C1345" s="54"/>
      <c r="D1345" s="54"/>
      <c r="E1345" s="53"/>
      <c r="F1345" s="53"/>
      <c r="G1345" s="53"/>
    </row>
    <row r="1346" spans="3:7" x14ac:dyDescent="0.3">
      <c r="C1346" s="54"/>
      <c r="D1346" s="54"/>
      <c r="E1346" s="53"/>
      <c r="F1346" s="53"/>
      <c r="G1346" s="53"/>
    </row>
    <row r="1347" spans="3:7" x14ac:dyDescent="0.3">
      <c r="C1347" s="54"/>
      <c r="D1347" s="54"/>
      <c r="E1347" s="53"/>
      <c r="F1347" s="53"/>
      <c r="G1347" s="53"/>
    </row>
    <row r="1348" spans="3:7" x14ac:dyDescent="0.3">
      <c r="C1348" s="54"/>
      <c r="D1348" s="54"/>
      <c r="E1348" s="53"/>
      <c r="F1348" s="53"/>
      <c r="G1348" s="53"/>
    </row>
    <row r="1349" spans="3:7" x14ac:dyDescent="0.3">
      <c r="C1349" s="54"/>
      <c r="D1349" s="54"/>
      <c r="E1349" s="53"/>
      <c r="F1349" s="53"/>
      <c r="G1349" s="53"/>
    </row>
    <row r="1350" spans="3:7" x14ac:dyDescent="0.3">
      <c r="C1350" s="54"/>
      <c r="D1350" s="54"/>
      <c r="E1350" s="53"/>
      <c r="F1350" s="53"/>
      <c r="G1350" s="53"/>
    </row>
    <row r="1351" spans="3:7" x14ac:dyDescent="0.3">
      <c r="C1351" s="54"/>
      <c r="D1351" s="54"/>
      <c r="E1351" s="53"/>
      <c r="F1351" s="53"/>
      <c r="G1351" s="53"/>
    </row>
    <row r="1352" spans="3:7" x14ac:dyDescent="0.3">
      <c r="C1352" s="54"/>
      <c r="D1352" s="54"/>
      <c r="E1352" s="53"/>
      <c r="F1352" s="53"/>
      <c r="G1352" s="53"/>
    </row>
    <row r="1353" spans="3:7" x14ac:dyDescent="0.3">
      <c r="C1353" s="54"/>
      <c r="D1353" s="54"/>
      <c r="E1353" s="53"/>
      <c r="F1353" s="53"/>
      <c r="G1353" s="53"/>
    </row>
    <row r="1354" spans="3:7" x14ac:dyDescent="0.3">
      <c r="C1354" s="54"/>
      <c r="D1354" s="54"/>
      <c r="E1354" s="53"/>
      <c r="F1354" s="53"/>
      <c r="G1354" s="53"/>
    </row>
    <row r="1355" spans="3:7" x14ac:dyDescent="0.3">
      <c r="C1355" s="54"/>
      <c r="D1355" s="54"/>
      <c r="E1355" s="53"/>
      <c r="F1355" s="53"/>
      <c r="G1355" s="53"/>
    </row>
    <row r="1356" spans="3:7" x14ac:dyDescent="0.3">
      <c r="C1356" s="54"/>
      <c r="D1356" s="54"/>
      <c r="E1356" s="53"/>
      <c r="F1356" s="53"/>
      <c r="G1356" s="53"/>
    </row>
    <row r="1357" spans="3:7" x14ac:dyDescent="0.3">
      <c r="C1357" s="54"/>
      <c r="D1357" s="54"/>
      <c r="E1357" s="53"/>
      <c r="F1357" s="53"/>
      <c r="G1357" s="53"/>
    </row>
    <row r="1358" spans="3:7" x14ac:dyDescent="0.3">
      <c r="C1358" s="54"/>
      <c r="D1358" s="54"/>
      <c r="E1358" s="53"/>
      <c r="F1358" s="53"/>
      <c r="G1358" s="53"/>
    </row>
    <row r="1359" spans="3:7" x14ac:dyDescent="0.3">
      <c r="C1359" s="54"/>
      <c r="D1359" s="54"/>
      <c r="E1359" s="53"/>
      <c r="F1359" s="53"/>
      <c r="G1359" s="53"/>
    </row>
    <row r="1360" spans="3:7" x14ac:dyDescent="0.3">
      <c r="C1360" s="54"/>
      <c r="D1360" s="54"/>
      <c r="E1360" s="53"/>
      <c r="F1360" s="53"/>
      <c r="G1360" s="53"/>
    </row>
    <row r="1361" spans="3:7" x14ac:dyDescent="0.3">
      <c r="C1361" s="54"/>
      <c r="D1361" s="54"/>
      <c r="E1361" s="53"/>
      <c r="F1361" s="53"/>
      <c r="G1361" s="53"/>
    </row>
    <row r="1362" spans="3:7" x14ac:dyDescent="0.3">
      <c r="C1362" s="54"/>
      <c r="D1362" s="54"/>
      <c r="E1362" s="53"/>
      <c r="F1362" s="53"/>
      <c r="G1362" s="53"/>
    </row>
    <row r="1363" spans="3:7" x14ac:dyDescent="0.3">
      <c r="C1363" s="54"/>
      <c r="D1363" s="54"/>
      <c r="E1363" s="53"/>
      <c r="F1363" s="53"/>
      <c r="G1363" s="53"/>
    </row>
    <row r="1364" spans="3:7" x14ac:dyDescent="0.3">
      <c r="C1364" s="54"/>
      <c r="D1364" s="54"/>
      <c r="E1364" s="53"/>
      <c r="F1364" s="53"/>
      <c r="G1364" s="53"/>
    </row>
    <row r="1365" spans="3:7" x14ac:dyDescent="0.3">
      <c r="C1365" s="54"/>
      <c r="D1365" s="54"/>
      <c r="E1365" s="53"/>
      <c r="F1365" s="53"/>
      <c r="G1365" s="53"/>
    </row>
    <row r="1366" spans="3:7" x14ac:dyDescent="0.3">
      <c r="C1366" s="54"/>
      <c r="D1366" s="54"/>
      <c r="E1366" s="53"/>
      <c r="F1366" s="53"/>
      <c r="G1366" s="53"/>
    </row>
    <row r="1367" spans="3:7" x14ac:dyDescent="0.3">
      <c r="C1367" s="54"/>
      <c r="D1367" s="54"/>
      <c r="E1367" s="53"/>
      <c r="F1367" s="53"/>
      <c r="G1367" s="53"/>
    </row>
    <row r="1368" spans="3:7" x14ac:dyDescent="0.3">
      <c r="C1368" s="54"/>
      <c r="D1368" s="54"/>
      <c r="E1368" s="53"/>
      <c r="F1368" s="53"/>
      <c r="G1368" s="53"/>
    </row>
    <row r="1369" spans="3:7" x14ac:dyDescent="0.3">
      <c r="C1369" s="54"/>
      <c r="D1369" s="54"/>
      <c r="E1369" s="53"/>
      <c r="F1369" s="53"/>
      <c r="G1369" s="53"/>
    </row>
    <row r="1370" spans="3:7" x14ac:dyDescent="0.3">
      <c r="C1370" s="54"/>
      <c r="D1370" s="54"/>
      <c r="E1370" s="53"/>
      <c r="F1370" s="53"/>
      <c r="G1370" s="53"/>
    </row>
    <row r="1371" spans="3:7" x14ac:dyDescent="0.3">
      <c r="C1371" s="54"/>
      <c r="D1371" s="54"/>
      <c r="E1371" s="53"/>
      <c r="F1371" s="53"/>
      <c r="G1371" s="53"/>
    </row>
    <row r="1372" spans="3:7" x14ac:dyDescent="0.3">
      <c r="C1372" s="54"/>
      <c r="D1372" s="54"/>
      <c r="E1372" s="53"/>
      <c r="F1372" s="53"/>
      <c r="G1372" s="53"/>
    </row>
    <row r="1373" spans="3:7" x14ac:dyDescent="0.3">
      <c r="C1373" s="54"/>
      <c r="D1373" s="54"/>
      <c r="E1373" s="53"/>
      <c r="F1373" s="53"/>
      <c r="G1373" s="53"/>
    </row>
    <row r="1374" spans="3:7" x14ac:dyDescent="0.3">
      <c r="C1374" s="54"/>
      <c r="D1374" s="54"/>
      <c r="E1374" s="53"/>
      <c r="F1374" s="53"/>
      <c r="G1374" s="53"/>
    </row>
    <row r="1375" spans="3:7" x14ac:dyDescent="0.3">
      <c r="C1375" s="54"/>
      <c r="D1375" s="54"/>
      <c r="E1375" s="53"/>
      <c r="F1375" s="53"/>
      <c r="G1375" s="53"/>
    </row>
    <row r="1376" spans="3:7" x14ac:dyDescent="0.3">
      <c r="C1376" s="54"/>
      <c r="D1376" s="54"/>
      <c r="E1376" s="53"/>
      <c r="F1376" s="53"/>
      <c r="G1376" s="53"/>
    </row>
    <row r="1377" spans="3:7" x14ac:dyDescent="0.3">
      <c r="C1377" s="54"/>
      <c r="D1377" s="54"/>
      <c r="E1377" s="53"/>
      <c r="F1377" s="53"/>
      <c r="G1377" s="53"/>
    </row>
    <row r="1378" spans="3:7" x14ac:dyDescent="0.3">
      <c r="C1378" s="54"/>
      <c r="D1378" s="54"/>
      <c r="E1378" s="53"/>
      <c r="F1378" s="53"/>
      <c r="G1378" s="53"/>
    </row>
    <row r="1379" spans="3:7" x14ac:dyDescent="0.3">
      <c r="C1379" s="54"/>
      <c r="D1379" s="54"/>
      <c r="E1379" s="53"/>
      <c r="F1379" s="53"/>
      <c r="G1379" s="53"/>
    </row>
    <row r="1380" spans="3:7" x14ac:dyDescent="0.3">
      <c r="C1380" s="54"/>
      <c r="D1380" s="54"/>
      <c r="E1380" s="53"/>
      <c r="F1380" s="53"/>
      <c r="G1380" s="53"/>
    </row>
    <row r="1381" spans="3:7" x14ac:dyDescent="0.3">
      <c r="C1381" s="54"/>
      <c r="D1381" s="54"/>
      <c r="E1381" s="53"/>
      <c r="F1381" s="53"/>
      <c r="G1381" s="53"/>
    </row>
    <row r="1382" spans="3:7" x14ac:dyDescent="0.3">
      <c r="C1382" s="54"/>
      <c r="D1382" s="54"/>
      <c r="E1382" s="53"/>
      <c r="F1382" s="53"/>
      <c r="G1382" s="53"/>
    </row>
    <row r="1383" spans="3:7" x14ac:dyDescent="0.3">
      <c r="C1383" s="54"/>
      <c r="D1383" s="54"/>
      <c r="E1383" s="53"/>
      <c r="F1383" s="53"/>
      <c r="G1383" s="53"/>
    </row>
    <row r="1384" spans="3:7" x14ac:dyDescent="0.3">
      <c r="C1384" s="54"/>
      <c r="D1384" s="54"/>
      <c r="E1384" s="53"/>
      <c r="F1384" s="53"/>
      <c r="G1384" s="53"/>
    </row>
    <row r="1385" spans="3:7" x14ac:dyDescent="0.3">
      <c r="C1385" s="54"/>
      <c r="D1385" s="54"/>
      <c r="E1385" s="53"/>
      <c r="F1385" s="53"/>
      <c r="G1385" s="53"/>
    </row>
    <row r="1386" spans="3:7" x14ac:dyDescent="0.3">
      <c r="C1386" s="54"/>
      <c r="D1386" s="54"/>
      <c r="E1386" s="53"/>
      <c r="F1386" s="53"/>
      <c r="G1386" s="53"/>
    </row>
    <row r="1387" spans="3:7" x14ac:dyDescent="0.3">
      <c r="C1387" s="54"/>
      <c r="D1387" s="54"/>
      <c r="E1387" s="53"/>
      <c r="F1387" s="53"/>
      <c r="G1387" s="53"/>
    </row>
    <row r="1388" spans="3:7" x14ac:dyDescent="0.3">
      <c r="C1388" s="54"/>
      <c r="D1388" s="54"/>
      <c r="E1388" s="53"/>
      <c r="F1388" s="53"/>
      <c r="G1388" s="53"/>
    </row>
    <row r="1389" spans="3:7" x14ac:dyDescent="0.3">
      <c r="C1389" s="54"/>
      <c r="D1389" s="54"/>
      <c r="E1389" s="53"/>
      <c r="F1389" s="53"/>
      <c r="G1389" s="53"/>
    </row>
    <row r="1390" spans="3:7" x14ac:dyDescent="0.3">
      <c r="C1390" s="54"/>
      <c r="D1390" s="54"/>
      <c r="E1390" s="53"/>
      <c r="F1390" s="53"/>
      <c r="G1390" s="53"/>
    </row>
    <row r="1391" spans="3:7" x14ac:dyDescent="0.3">
      <c r="C1391" s="54"/>
      <c r="D1391" s="54"/>
      <c r="E1391" s="53"/>
      <c r="F1391" s="53"/>
      <c r="G1391" s="53"/>
    </row>
    <row r="1392" spans="3:7" x14ac:dyDescent="0.3">
      <c r="C1392" s="54"/>
      <c r="D1392" s="54"/>
      <c r="E1392" s="53"/>
      <c r="F1392" s="53"/>
      <c r="G1392" s="53"/>
    </row>
    <row r="1393" spans="3:7" x14ac:dyDescent="0.3">
      <c r="C1393" s="54"/>
      <c r="D1393" s="54"/>
      <c r="E1393" s="53"/>
      <c r="F1393" s="53"/>
      <c r="G1393" s="53"/>
    </row>
    <row r="1394" spans="3:7" x14ac:dyDescent="0.3">
      <c r="C1394" s="54"/>
      <c r="D1394" s="54"/>
      <c r="E1394" s="53"/>
      <c r="F1394" s="53"/>
      <c r="G1394" s="53"/>
    </row>
    <row r="1395" spans="3:7" x14ac:dyDescent="0.3">
      <c r="C1395" s="54"/>
      <c r="D1395" s="54"/>
      <c r="E1395" s="53"/>
      <c r="F1395" s="53"/>
      <c r="G1395" s="53"/>
    </row>
    <row r="1396" spans="3:7" x14ac:dyDescent="0.3">
      <c r="C1396" s="54"/>
      <c r="D1396" s="54"/>
      <c r="E1396" s="53"/>
      <c r="F1396" s="53"/>
      <c r="G1396" s="53"/>
    </row>
    <row r="1397" spans="3:7" x14ac:dyDescent="0.3">
      <c r="C1397" s="54"/>
      <c r="D1397" s="54"/>
      <c r="E1397" s="53"/>
      <c r="F1397" s="53"/>
      <c r="G1397" s="53"/>
    </row>
    <row r="1398" spans="3:7" x14ac:dyDescent="0.3">
      <c r="C1398" s="54"/>
      <c r="D1398" s="54"/>
      <c r="E1398" s="53"/>
      <c r="F1398" s="53"/>
      <c r="G1398" s="53"/>
    </row>
    <row r="1399" spans="3:7" x14ac:dyDescent="0.3">
      <c r="C1399" s="54"/>
      <c r="D1399" s="54"/>
      <c r="E1399" s="53"/>
      <c r="F1399" s="53"/>
      <c r="G1399" s="53"/>
    </row>
    <row r="1400" spans="3:7" x14ac:dyDescent="0.3">
      <c r="C1400" s="54"/>
      <c r="D1400" s="54"/>
      <c r="E1400" s="53"/>
      <c r="F1400" s="53"/>
      <c r="G1400" s="53"/>
    </row>
    <row r="1401" spans="3:7" x14ac:dyDescent="0.3">
      <c r="C1401" s="54"/>
      <c r="D1401" s="54"/>
      <c r="E1401" s="53"/>
      <c r="F1401" s="53"/>
      <c r="G1401" s="53"/>
    </row>
    <row r="1402" spans="3:7" x14ac:dyDescent="0.3">
      <c r="C1402" s="54"/>
      <c r="D1402" s="54"/>
      <c r="E1402" s="53"/>
      <c r="F1402" s="53"/>
      <c r="G1402" s="53"/>
    </row>
    <row r="1403" spans="3:7" x14ac:dyDescent="0.3">
      <c r="C1403" s="54"/>
      <c r="D1403" s="54"/>
      <c r="E1403" s="53"/>
      <c r="F1403" s="53"/>
      <c r="G1403" s="53"/>
    </row>
    <row r="1404" spans="3:7" x14ac:dyDescent="0.3">
      <c r="C1404" s="54"/>
      <c r="D1404" s="54"/>
      <c r="E1404" s="53"/>
      <c r="F1404" s="53"/>
      <c r="G1404" s="53"/>
    </row>
    <row r="1405" spans="3:7" x14ac:dyDescent="0.3">
      <c r="C1405" s="54"/>
      <c r="D1405" s="54"/>
      <c r="E1405" s="53"/>
      <c r="F1405" s="53"/>
      <c r="G1405" s="53"/>
    </row>
    <row r="1406" spans="3:7" x14ac:dyDescent="0.3">
      <c r="C1406" s="54"/>
      <c r="D1406" s="54"/>
      <c r="E1406" s="53"/>
      <c r="F1406" s="53"/>
      <c r="G1406" s="53"/>
    </row>
    <row r="1407" spans="3:7" x14ac:dyDescent="0.3">
      <c r="C1407" s="54"/>
      <c r="D1407" s="54"/>
      <c r="E1407" s="53"/>
      <c r="F1407" s="53"/>
      <c r="G1407" s="53"/>
    </row>
    <row r="1408" spans="3:7" x14ac:dyDescent="0.3">
      <c r="C1408" s="54"/>
      <c r="D1408" s="54"/>
      <c r="E1408" s="53"/>
      <c r="F1408" s="53"/>
      <c r="G1408" s="53"/>
    </row>
    <row r="1409" spans="3:7" x14ac:dyDescent="0.3">
      <c r="C1409" s="54"/>
      <c r="D1409" s="54"/>
      <c r="E1409" s="53"/>
      <c r="F1409" s="53"/>
      <c r="G1409" s="53"/>
    </row>
    <row r="1410" spans="3:7" x14ac:dyDescent="0.3">
      <c r="C1410" s="54"/>
      <c r="D1410" s="54"/>
      <c r="E1410" s="53"/>
      <c r="F1410" s="53"/>
      <c r="G1410" s="53"/>
    </row>
    <row r="1411" spans="3:7" x14ac:dyDescent="0.3">
      <c r="C1411" s="54"/>
      <c r="D1411" s="54"/>
      <c r="E1411" s="53"/>
      <c r="F1411" s="53"/>
      <c r="G1411" s="53"/>
    </row>
    <row r="1412" spans="3:7" x14ac:dyDescent="0.3">
      <c r="C1412" s="54"/>
      <c r="D1412" s="54"/>
      <c r="E1412" s="53"/>
      <c r="F1412" s="53"/>
      <c r="G1412" s="53"/>
    </row>
    <row r="1413" spans="3:7" x14ac:dyDescent="0.3">
      <c r="C1413" s="54"/>
      <c r="D1413" s="54"/>
      <c r="E1413" s="53"/>
      <c r="F1413" s="53"/>
      <c r="G1413" s="53"/>
    </row>
    <row r="1414" spans="3:7" x14ac:dyDescent="0.3">
      <c r="C1414" s="54"/>
      <c r="D1414" s="54"/>
      <c r="E1414" s="53"/>
      <c r="F1414" s="53"/>
      <c r="G1414" s="53"/>
    </row>
    <row r="1415" spans="3:7" x14ac:dyDescent="0.3">
      <c r="C1415" s="54"/>
      <c r="D1415" s="54"/>
      <c r="E1415" s="53"/>
      <c r="F1415" s="53"/>
      <c r="G1415" s="53"/>
    </row>
    <row r="1416" spans="3:7" x14ac:dyDescent="0.3">
      <c r="C1416" s="54"/>
      <c r="D1416" s="54"/>
      <c r="E1416" s="53"/>
      <c r="F1416" s="53"/>
      <c r="G1416" s="53"/>
    </row>
    <row r="1417" spans="3:7" x14ac:dyDescent="0.3">
      <c r="C1417" s="54"/>
      <c r="D1417" s="54"/>
      <c r="E1417" s="53"/>
      <c r="F1417" s="53"/>
      <c r="G1417" s="53"/>
    </row>
    <row r="1418" spans="3:7" x14ac:dyDescent="0.3">
      <c r="C1418" s="54"/>
      <c r="D1418" s="54"/>
      <c r="E1418" s="53"/>
      <c r="F1418" s="53"/>
      <c r="G1418" s="53"/>
    </row>
    <row r="1419" spans="3:7" x14ac:dyDescent="0.3">
      <c r="C1419" s="54"/>
      <c r="D1419" s="54"/>
      <c r="E1419" s="53"/>
      <c r="F1419" s="53"/>
      <c r="G1419" s="53"/>
    </row>
    <row r="1420" spans="3:7" x14ac:dyDescent="0.3">
      <c r="C1420" s="54"/>
      <c r="D1420" s="54"/>
      <c r="E1420" s="53"/>
      <c r="F1420" s="53"/>
      <c r="G1420" s="53"/>
    </row>
    <row r="1421" spans="3:7" x14ac:dyDescent="0.3">
      <c r="C1421" s="54"/>
      <c r="D1421" s="54"/>
      <c r="E1421" s="53"/>
      <c r="F1421" s="53"/>
      <c r="G1421" s="53"/>
    </row>
    <row r="1422" spans="3:7" x14ac:dyDescent="0.3">
      <c r="C1422" s="54"/>
      <c r="D1422" s="54"/>
      <c r="E1422" s="53"/>
      <c r="F1422" s="53"/>
      <c r="G1422" s="53"/>
    </row>
    <row r="1423" spans="3:7" x14ac:dyDescent="0.3">
      <c r="C1423" s="54"/>
      <c r="D1423" s="54"/>
      <c r="E1423" s="53"/>
      <c r="F1423" s="53"/>
      <c r="G1423" s="53"/>
    </row>
    <row r="1424" spans="3:7" x14ac:dyDescent="0.3">
      <c r="C1424" s="54"/>
      <c r="D1424" s="54"/>
      <c r="E1424" s="53"/>
      <c r="F1424" s="53"/>
      <c r="G1424" s="53"/>
    </row>
    <row r="1425" spans="3:7" x14ac:dyDescent="0.3">
      <c r="C1425" s="54"/>
      <c r="D1425" s="54"/>
      <c r="E1425" s="53"/>
      <c r="F1425" s="53"/>
      <c r="G1425" s="53"/>
    </row>
    <row r="1426" spans="3:7" x14ac:dyDescent="0.3">
      <c r="C1426" s="54"/>
      <c r="D1426" s="54"/>
      <c r="E1426" s="53"/>
      <c r="F1426" s="53"/>
      <c r="G1426" s="53"/>
    </row>
    <row r="1427" spans="3:7" x14ac:dyDescent="0.3">
      <c r="C1427" s="54"/>
      <c r="D1427" s="54"/>
      <c r="E1427" s="53"/>
      <c r="F1427" s="53"/>
      <c r="G1427" s="53"/>
    </row>
    <row r="1428" spans="3:7" x14ac:dyDescent="0.3">
      <c r="C1428" s="54"/>
      <c r="D1428" s="54"/>
      <c r="E1428" s="53"/>
      <c r="F1428" s="53"/>
      <c r="G1428" s="53"/>
    </row>
    <row r="1429" spans="3:7" x14ac:dyDescent="0.3">
      <c r="C1429" s="54"/>
      <c r="D1429" s="54"/>
      <c r="E1429" s="53"/>
      <c r="F1429" s="53"/>
      <c r="G1429" s="53"/>
    </row>
    <row r="1430" spans="3:7" x14ac:dyDescent="0.3">
      <c r="C1430" s="54"/>
      <c r="D1430" s="54"/>
      <c r="E1430" s="53"/>
      <c r="F1430" s="53"/>
      <c r="G1430" s="53"/>
    </row>
    <row r="1431" spans="3:7" x14ac:dyDescent="0.3">
      <c r="C1431" s="54"/>
      <c r="D1431" s="54"/>
      <c r="E1431" s="53"/>
      <c r="F1431" s="53"/>
      <c r="G1431" s="53"/>
    </row>
    <row r="1432" spans="3:7" x14ac:dyDescent="0.3">
      <c r="C1432" s="54"/>
      <c r="D1432" s="54"/>
      <c r="E1432" s="53"/>
      <c r="F1432" s="53"/>
      <c r="G1432" s="53"/>
    </row>
    <row r="1433" spans="3:7" x14ac:dyDescent="0.3">
      <c r="C1433" s="54"/>
      <c r="D1433" s="54"/>
      <c r="E1433" s="53"/>
      <c r="F1433" s="53"/>
      <c r="G1433" s="53"/>
    </row>
    <row r="1434" spans="3:7" x14ac:dyDescent="0.3">
      <c r="C1434" s="54"/>
      <c r="D1434" s="54"/>
      <c r="E1434" s="53"/>
      <c r="F1434" s="53"/>
      <c r="G1434" s="53"/>
    </row>
    <row r="1435" spans="3:7" x14ac:dyDescent="0.3">
      <c r="C1435" s="54"/>
      <c r="D1435" s="54"/>
      <c r="E1435" s="53"/>
      <c r="F1435" s="53"/>
      <c r="G1435" s="53"/>
    </row>
    <row r="1436" spans="3:7" x14ac:dyDescent="0.3">
      <c r="C1436" s="54"/>
      <c r="D1436" s="54"/>
      <c r="E1436" s="53"/>
      <c r="F1436" s="53"/>
      <c r="G1436" s="53"/>
    </row>
    <row r="1437" spans="3:7" x14ac:dyDescent="0.3">
      <c r="C1437" s="54"/>
      <c r="D1437" s="54"/>
      <c r="E1437" s="53"/>
      <c r="F1437" s="53"/>
      <c r="G1437" s="53"/>
    </row>
    <row r="1438" spans="3:7" x14ac:dyDescent="0.3">
      <c r="C1438" s="54"/>
      <c r="D1438" s="54"/>
      <c r="E1438" s="53"/>
      <c r="F1438" s="53"/>
      <c r="G1438" s="53"/>
    </row>
    <row r="1439" spans="3:7" x14ac:dyDescent="0.3">
      <c r="C1439" s="54"/>
      <c r="D1439" s="54"/>
      <c r="E1439" s="53"/>
      <c r="F1439" s="53"/>
      <c r="G1439" s="53"/>
    </row>
    <row r="1440" spans="3:7" x14ac:dyDescent="0.3">
      <c r="C1440" s="54"/>
      <c r="D1440" s="54"/>
      <c r="E1440" s="53"/>
      <c r="F1440" s="53"/>
      <c r="G1440" s="53"/>
    </row>
    <row r="1441" spans="3:7" x14ac:dyDescent="0.3">
      <c r="C1441" s="54"/>
      <c r="D1441" s="54"/>
      <c r="E1441" s="53"/>
      <c r="F1441" s="53"/>
      <c r="G1441" s="53"/>
    </row>
    <row r="1442" spans="3:7" x14ac:dyDescent="0.3">
      <c r="C1442" s="54"/>
      <c r="D1442" s="54"/>
      <c r="E1442" s="53"/>
      <c r="F1442" s="53"/>
      <c r="G1442" s="53"/>
    </row>
    <row r="1443" spans="3:7" x14ac:dyDescent="0.3">
      <c r="C1443" s="54"/>
      <c r="D1443" s="54"/>
      <c r="E1443" s="53"/>
      <c r="F1443" s="53"/>
      <c r="G1443" s="53"/>
    </row>
    <row r="1444" spans="3:7" x14ac:dyDescent="0.3">
      <c r="C1444" s="54"/>
      <c r="D1444" s="54"/>
      <c r="E1444" s="53"/>
      <c r="F1444" s="53"/>
      <c r="G1444" s="53"/>
    </row>
    <row r="1445" spans="3:7" x14ac:dyDescent="0.3">
      <c r="C1445" s="54"/>
      <c r="D1445" s="54"/>
      <c r="E1445" s="53"/>
      <c r="F1445" s="53"/>
      <c r="G1445" s="53"/>
    </row>
    <row r="1446" spans="3:7" x14ac:dyDescent="0.3">
      <c r="C1446" s="54"/>
      <c r="D1446" s="54"/>
      <c r="E1446" s="53"/>
      <c r="F1446" s="53"/>
      <c r="G1446" s="53"/>
    </row>
    <row r="1447" spans="3:7" x14ac:dyDescent="0.3">
      <c r="C1447" s="54"/>
      <c r="D1447" s="54"/>
      <c r="E1447" s="53"/>
      <c r="F1447" s="53"/>
      <c r="G1447" s="53"/>
    </row>
    <row r="1448" spans="3:7" x14ac:dyDescent="0.3">
      <c r="C1448" s="54"/>
      <c r="D1448" s="54"/>
      <c r="E1448" s="53"/>
      <c r="F1448" s="53"/>
      <c r="G1448" s="53"/>
    </row>
    <row r="1449" spans="3:7" x14ac:dyDescent="0.3">
      <c r="C1449" s="54"/>
      <c r="D1449" s="54"/>
      <c r="E1449" s="53"/>
      <c r="F1449" s="53"/>
      <c r="G1449" s="53"/>
    </row>
    <row r="1450" spans="3:7" x14ac:dyDescent="0.3">
      <c r="C1450" s="54"/>
      <c r="D1450" s="54"/>
      <c r="E1450" s="53"/>
      <c r="F1450" s="53"/>
      <c r="G1450" s="53"/>
    </row>
    <row r="1451" spans="3:7" x14ac:dyDescent="0.3">
      <c r="C1451" s="54"/>
      <c r="D1451" s="54"/>
      <c r="E1451" s="53"/>
      <c r="F1451" s="53"/>
      <c r="G1451" s="53"/>
    </row>
    <row r="1452" spans="3:7" x14ac:dyDescent="0.3">
      <c r="C1452" s="54"/>
      <c r="D1452" s="54"/>
      <c r="E1452" s="53"/>
      <c r="F1452" s="53"/>
      <c r="G1452" s="53"/>
    </row>
    <row r="1453" spans="3:7" x14ac:dyDescent="0.3">
      <c r="C1453" s="54"/>
      <c r="D1453" s="54"/>
      <c r="E1453" s="53"/>
      <c r="F1453" s="53"/>
      <c r="G1453" s="53"/>
    </row>
    <row r="1454" spans="3:7" x14ac:dyDescent="0.3">
      <c r="C1454" s="54"/>
      <c r="D1454" s="54"/>
      <c r="E1454" s="53"/>
      <c r="F1454" s="53"/>
      <c r="G1454" s="53"/>
    </row>
    <row r="1455" spans="3:7" x14ac:dyDescent="0.3">
      <c r="C1455" s="54"/>
      <c r="D1455" s="54"/>
      <c r="E1455" s="53"/>
      <c r="F1455" s="53"/>
      <c r="G1455" s="53"/>
    </row>
    <row r="1456" spans="3:7" x14ac:dyDescent="0.3">
      <c r="C1456" s="54"/>
      <c r="D1456" s="54"/>
      <c r="E1456" s="53"/>
      <c r="F1456" s="53"/>
      <c r="G1456" s="53"/>
    </row>
    <row r="1457" spans="3:7" x14ac:dyDescent="0.3">
      <c r="C1457" s="54"/>
      <c r="D1457" s="54"/>
      <c r="E1457" s="53"/>
      <c r="F1457" s="53"/>
      <c r="G1457" s="53"/>
    </row>
    <row r="1458" spans="3:7" x14ac:dyDescent="0.3">
      <c r="C1458" s="54"/>
      <c r="D1458" s="54"/>
      <c r="E1458" s="53"/>
      <c r="F1458" s="53"/>
      <c r="G1458" s="53"/>
    </row>
    <row r="1459" spans="3:7" x14ac:dyDescent="0.3">
      <c r="C1459" s="54"/>
      <c r="D1459" s="54"/>
      <c r="E1459" s="53"/>
      <c r="F1459" s="53"/>
      <c r="G1459" s="53"/>
    </row>
    <row r="1460" spans="3:7" x14ac:dyDescent="0.3">
      <c r="C1460" s="54"/>
      <c r="D1460" s="54"/>
      <c r="E1460" s="53"/>
      <c r="F1460" s="53"/>
      <c r="G1460" s="53"/>
    </row>
    <row r="1461" spans="3:7" x14ac:dyDescent="0.3">
      <c r="C1461" s="54"/>
      <c r="D1461" s="54"/>
      <c r="E1461" s="53"/>
      <c r="F1461" s="53"/>
      <c r="G1461" s="53"/>
    </row>
    <row r="1462" spans="3:7" x14ac:dyDescent="0.3">
      <c r="C1462" s="54"/>
      <c r="D1462" s="54"/>
      <c r="E1462" s="53"/>
      <c r="F1462" s="53"/>
      <c r="G1462" s="53"/>
    </row>
    <row r="1463" spans="3:7" x14ac:dyDescent="0.3">
      <c r="C1463" s="54"/>
      <c r="D1463" s="54"/>
      <c r="E1463" s="53"/>
      <c r="F1463" s="53"/>
      <c r="G1463" s="53"/>
    </row>
    <row r="1464" spans="3:7" x14ac:dyDescent="0.3">
      <c r="C1464" s="54"/>
      <c r="D1464" s="54"/>
      <c r="E1464" s="53"/>
      <c r="F1464" s="53"/>
      <c r="G1464" s="53"/>
    </row>
    <row r="1465" spans="3:7" x14ac:dyDescent="0.3">
      <c r="C1465" s="54"/>
      <c r="D1465" s="54"/>
      <c r="E1465" s="53"/>
      <c r="F1465" s="53"/>
      <c r="G1465" s="53"/>
    </row>
    <row r="1466" spans="3:7" x14ac:dyDescent="0.3">
      <c r="C1466" s="54"/>
      <c r="D1466" s="54"/>
      <c r="E1466" s="53"/>
      <c r="F1466" s="53"/>
      <c r="G1466" s="53"/>
    </row>
    <row r="1467" spans="3:7" x14ac:dyDescent="0.3">
      <c r="C1467" s="54"/>
      <c r="D1467" s="54"/>
      <c r="E1467" s="53"/>
      <c r="F1467" s="53"/>
      <c r="G1467" s="53"/>
    </row>
    <row r="1468" spans="3:7" x14ac:dyDescent="0.3">
      <c r="C1468" s="54"/>
      <c r="D1468" s="54"/>
      <c r="E1468" s="53"/>
      <c r="F1468" s="53"/>
      <c r="G1468" s="53"/>
    </row>
    <row r="1469" spans="3:7" x14ac:dyDescent="0.3">
      <c r="C1469" s="54"/>
      <c r="D1469" s="54"/>
      <c r="E1469" s="53"/>
      <c r="F1469" s="53"/>
      <c r="G1469" s="53"/>
    </row>
    <row r="1470" spans="3:7" x14ac:dyDescent="0.3">
      <c r="C1470" s="54"/>
      <c r="D1470" s="54"/>
      <c r="E1470" s="53"/>
      <c r="F1470" s="53"/>
      <c r="G1470" s="53"/>
    </row>
    <row r="1471" spans="3:7" x14ac:dyDescent="0.3">
      <c r="C1471" s="54"/>
      <c r="D1471" s="54"/>
      <c r="E1471" s="53"/>
      <c r="F1471" s="53"/>
      <c r="G1471" s="53"/>
    </row>
    <row r="1472" spans="3:7" x14ac:dyDescent="0.3">
      <c r="C1472" s="54"/>
      <c r="D1472" s="54"/>
      <c r="E1472" s="53"/>
      <c r="F1472" s="53"/>
      <c r="G1472" s="53"/>
    </row>
    <row r="1473" spans="3:7" x14ac:dyDescent="0.3">
      <c r="C1473" s="54"/>
      <c r="D1473" s="54"/>
      <c r="E1473" s="53"/>
      <c r="F1473" s="53"/>
      <c r="G1473" s="53"/>
    </row>
    <row r="1474" spans="3:7" x14ac:dyDescent="0.3">
      <c r="C1474" s="54"/>
      <c r="D1474" s="54"/>
      <c r="E1474" s="53"/>
      <c r="F1474" s="53"/>
      <c r="G1474" s="53"/>
    </row>
    <row r="1475" spans="3:7" x14ac:dyDescent="0.3">
      <c r="C1475" s="54"/>
      <c r="D1475" s="54"/>
      <c r="E1475" s="53"/>
      <c r="F1475" s="53"/>
      <c r="G1475" s="53"/>
    </row>
    <row r="1476" spans="3:7" x14ac:dyDescent="0.3">
      <c r="C1476" s="54"/>
      <c r="D1476" s="54"/>
      <c r="E1476" s="53"/>
      <c r="F1476" s="53"/>
      <c r="G1476" s="53"/>
    </row>
    <row r="1477" spans="3:7" x14ac:dyDescent="0.3">
      <c r="C1477" s="54"/>
      <c r="D1477" s="54"/>
      <c r="E1477" s="53"/>
      <c r="F1477" s="53"/>
      <c r="G1477" s="53"/>
    </row>
    <row r="1478" spans="3:7" x14ac:dyDescent="0.3">
      <c r="C1478" s="54"/>
      <c r="D1478" s="54"/>
      <c r="E1478" s="53"/>
      <c r="F1478" s="53"/>
      <c r="G1478" s="53"/>
    </row>
    <row r="1479" spans="3:7" x14ac:dyDescent="0.3">
      <c r="C1479" s="54"/>
      <c r="D1479" s="54"/>
      <c r="E1479" s="53"/>
      <c r="F1479" s="53"/>
      <c r="G1479" s="53"/>
    </row>
    <row r="1480" spans="3:7" x14ac:dyDescent="0.3">
      <c r="C1480" s="54"/>
      <c r="D1480" s="54"/>
      <c r="E1480" s="53"/>
      <c r="F1480" s="53"/>
      <c r="G1480" s="53"/>
    </row>
    <row r="1481" spans="3:7" x14ac:dyDescent="0.3">
      <c r="C1481" s="54"/>
      <c r="D1481" s="54"/>
      <c r="E1481" s="53"/>
      <c r="F1481" s="53"/>
      <c r="G1481" s="53"/>
    </row>
    <row r="1482" spans="3:7" x14ac:dyDescent="0.3">
      <c r="C1482" s="54"/>
      <c r="D1482" s="54"/>
      <c r="E1482" s="53"/>
      <c r="F1482" s="53"/>
      <c r="G1482" s="53"/>
    </row>
    <row r="1483" spans="3:7" x14ac:dyDescent="0.3">
      <c r="C1483" s="54"/>
      <c r="D1483" s="54"/>
      <c r="E1483" s="53"/>
      <c r="F1483" s="53"/>
      <c r="G1483" s="53"/>
    </row>
    <row r="1484" spans="3:7" x14ac:dyDescent="0.3">
      <c r="C1484" s="54"/>
      <c r="D1484" s="54"/>
      <c r="E1484" s="53"/>
      <c r="F1484" s="53"/>
      <c r="G1484" s="53"/>
    </row>
    <row r="1485" spans="3:7" x14ac:dyDescent="0.3">
      <c r="C1485" s="54"/>
      <c r="D1485" s="54"/>
      <c r="E1485" s="53"/>
      <c r="F1485" s="53"/>
      <c r="G1485" s="53"/>
    </row>
    <row r="1486" spans="3:7" x14ac:dyDescent="0.3">
      <c r="C1486" s="54"/>
      <c r="D1486" s="54"/>
      <c r="E1486" s="53"/>
      <c r="F1486" s="53"/>
      <c r="G1486" s="53"/>
    </row>
    <row r="1487" spans="3:7" x14ac:dyDescent="0.3">
      <c r="C1487" s="54"/>
      <c r="D1487" s="54"/>
      <c r="E1487" s="53"/>
      <c r="F1487" s="53"/>
      <c r="G1487" s="53"/>
    </row>
    <row r="1488" spans="3:7" x14ac:dyDescent="0.3">
      <c r="C1488" s="54"/>
      <c r="D1488" s="54"/>
      <c r="E1488" s="53"/>
      <c r="F1488" s="53"/>
      <c r="G1488" s="53"/>
    </row>
    <row r="1489" spans="3:7" x14ac:dyDescent="0.3">
      <c r="C1489" s="54"/>
      <c r="D1489" s="54"/>
      <c r="E1489" s="53"/>
      <c r="F1489" s="53"/>
      <c r="G1489" s="53"/>
    </row>
    <row r="1490" spans="3:7" x14ac:dyDescent="0.3">
      <c r="C1490" s="54"/>
      <c r="D1490" s="54"/>
      <c r="E1490" s="53"/>
      <c r="F1490" s="53"/>
      <c r="G1490" s="53"/>
    </row>
    <row r="1491" spans="3:7" x14ac:dyDescent="0.3">
      <c r="C1491" s="54"/>
      <c r="D1491" s="54"/>
      <c r="E1491" s="53"/>
      <c r="F1491" s="53"/>
      <c r="G1491" s="53"/>
    </row>
    <row r="1492" spans="3:7" x14ac:dyDescent="0.3">
      <c r="C1492" s="54"/>
      <c r="D1492" s="54"/>
      <c r="E1492" s="53"/>
      <c r="F1492" s="53"/>
      <c r="G1492" s="53"/>
    </row>
    <row r="1493" spans="3:7" x14ac:dyDescent="0.3">
      <c r="C1493" s="54"/>
      <c r="D1493" s="54"/>
      <c r="E1493" s="53"/>
      <c r="F1493" s="53"/>
      <c r="G1493" s="53"/>
    </row>
    <row r="1494" spans="3:7" x14ac:dyDescent="0.3">
      <c r="C1494" s="54"/>
      <c r="D1494" s="54"/>
      <c r="E1494" s="53"/>
      <c r="F1494" s="53"/>
      <c r="G1494" s="53"/>
    </row>
    <row r="1495" spans="3:7" x14ac:dyDescent="0.3">
      <c r="C1495" s="54"/>
      <c r="D1495" s="54"/>
      <c r="E1495" s="53"/>
      <c r="F1495" s="53"/>
      <c r="G1495" s="53"/>
    </row>
    <row r="1496" spans="3:7" x14ac:dyDescent="0.3">
      <c r="C1496" s="54"/>
      <c r="D1496" s="54"/>
      <c r="E1496" s="53"/>
      <c r="F1496" s="53"/>
      <c r="G1496" s="53"/>
    </row>
    <row r="1497" spans="3:7" x14ac:dyDescent="0.3">
      <c r="C1497" s="54"/>
      <c r="D1497" s="54"/>
      <c r="E1497" s="53"/>
      <c r="F1497" s="53"/>
      <c r="G1497" s="53"/>
    </row>
    <row r="1498" spans="3:7" x14ac:dyDescent="0.3">
      <c r="C1498" s="54"/>
      <c r="D1498" s="54"/>
      <c r="E1498" s="53"/>
      <c r="F1498" s="53"/>
      <c r="G1498" s="53"/>
    </row>
    <row r="1499" spans="3:7" x14ac:dyDescent="0.3">
      <c r="C1499" s="54"/>
      <c r="D1499" s="54"/>
      <c r="E1499" s="53"/>
      <c r="F1499" s="53"/>
      <c r="G1499" s="53"/>
    </row>
    <row r="1500" spans="3:7" x14ac:dyDescent="0.3">
      <c r="C1500" s="54"/>
      <c r="D1500" s="54"/>
      <c r="E1500" s="53"/>
      <c r="F1500" s="53"/>
      <c r="G1500" s="53"/>
    </row>
    <row r="1501" spans="3:7" x14ac:dyDescent="0.3">
      <c r="C1501" s="54"/>
      <c r="D1501" s="54"/>
      <c r="E1501" s="53"/>
      <c r="F1501" s="53"/>
      <c r="G1501" s="53"/>
    </row>
    <row r="1502" spans="3:7" x14ac:dyDescent="0.3">
      <c r="C1502" s="54"/>
      <c r="D1502" s="54"/>
      <c r="E1502" s="53"/>
      <c r="F1502" s="53"/>
      <c r="G1502" s="53"/>
    </row>
    <row r="1503" spans="3:7" x14ac:dyDescent="0.3">
      <c r="C1503" s="54"/>
      <c r="D1503" s="54"/>
      <c r="E1503" s="53"/>
      <c r="F1503" s="53"/>
      <c r="G1503" s="53"/>
    </row>
    <row r="1504" spans="3:7" x14ac:dyDescent="0.3">
      <c r="C1504" s="54"/>
      <c r="D1504" s="54"/>
      <c r="E1504" s="53"/>
      <c r="F1504" s="53"/>
      <c r="G1504" s="53"/>
    </row>
    <row r="1505" spans="3:7" x14ac:dyDescent="0.3">
      <c r="C1505" s="54"/>
      <c r="D1505" s="54"/>
      <c r="E1505" s="53"/>
      <c r="F1505" s="53"/>
      <c r="G1505" s="53"/>
    </row>
    <row r="1506" spans="3:7" x14ac:dyDescent="0.3">
      <c r="C1506" s="54"/>
      <c r="D1506" s="54"/>
      <c r="E1506" s="53"/>
      <c r="F1506" s="53"/>
      <c r="G1506" s="53"/>
    </row>
    <row r="1507" spans="3:7" x14ac:dyDescent="0.3">
      <c r="C1507" s="54"/>
      <c r="D1507" s="54"/>
      <c r="E1507" s="53"/>
      <c r="F1507" s="53"/>
      <c r="G1507" s="53"/>
    </row>
    <row r="1508" spans="3:7" x14ac:dyDescent="0.3">
      <c r="C1508" s="54"/>
      <c r="D1508" s="54"/>
      <c r="E1508" s="53"/>
      <c r="F1508" s="53"/>
      <c r="G1508" s="53"/>
    </row>
    <row r="1509" spans="3:7" x14ac:dyDescent="0.3">
      <c r="C1509" s="54"/>
      <c r="D1509" s="54"/>
      <c r="E1509" s="53"/>
      <c r="F1509" s="53"/>
      <c r="G1509" s="53"/>
    </row>
    <row r="1510" spans="3:7" x14ac:dyDescent="0.3">
      <c r="C1510" s="54"/>
      <c r="D1510" s="54"/>
      <c r="E1510" s="53"/>
      <c r="F1510" s="53"/>
      <c r="G1510" s="53"/>
    </row>
    <row r="1511" spans="3:7" x14ac:dyDescent="0.3">
      <c r="C1511" s="54"/>
      <c r="D1511" s="54"/>
      <c r="E1511" s="53"/>
      <c r="F1511" s="53"/>
      <c r="G1511" s="53"/>
    </row>
    <row r="1512" spans="3:7" x14ac:dyDescent="0.3">
      <c r="C1512" s="54"/>
      <c r="D1512" s="54"/>
      <c r="E1512" s="53"/>
      <c r="F1512" s="53"/>
      <c r="G1512" s="53"/>
    </row>
    <row r="1513" spans="3:7" x14ac:dyDescent="0.3">
      <c r="C1513" s="54"/>
      <c r="D1513" s="54"/>
      <c r="E1513" s="53"/>
      <c r="F1513" s="53"/>
      <c r="G1513" s="53"/>
    </row>
    <row r="1514" spans="3:7" x14ac:dyDescent="0.3">
      <c r="C1514" s="54"/>
      <c r="D1514" s="54"/>
      <c r="E1514" s="53"/>
      <c r="F1514" s="53"/>
      <c r="G1514" s="53"/>
    </row>
    <row r="1515" spans="3:7" x14ac:dyDescent="0.3">
      <c r="C1515" s="54"/>
      <c r="D1515" s="54"/>
      <c r="E1515" s="53"/>
      <c r="F1515" s="53"/>
      <c r="G1515" s="53"/>
    </row>
    <row r="1516" spans="3:7" x14ac:dyDescent="0.3">
      <c r="C1516" s="54"/>
      <c r="D1516" s="54"/>
      <c r="E1516" s="53"/>
      <c r="F1516" s="53"/>
      <c r="G1516" s="53"/>
    </row>
    <row r="1517" spans="3:7" x14ac:dyDescent="0.3">
      <c r="C1517" s="54"/>
      <c r="D1517" s="54"/>
      <c r="E1517" s="53"/>
      <c r="F1517" s="53"/>
      <c r="G1517" s="53"/>
    </row>
    <row r="1518" spans="3:7" x14ac:dyDescent="0.3">
      <c r="C1518" s="54"/>
      <c r="D1518" s="54"/>
      <c r="E1518" s="53"/>
      <c r="F1518" s="53"/>
      <c r="G1518" s="53"/>
    </row>
    <row r="1519" spans="3:7" x14ac:dyDescent="0.3">
      <c r="C1519" s="54"/>
      <c r="D1519" s="54"/>
      <c r="E1519" s="53"/>
      <c r="F1519" s="53"/>
      <c r="G1519" s="53"/>
    </row>
    <row r="1520" spans="3:7" x14ac:dyDescent="0.3">
      <c r="C1520" s="54"/>
      <c r="D1520" s="54"/>
      <c r="E1520" s="53"/>
      <c r="F1520" s="53"/>
      <c r="G1520" s="53"/>
    </row>
    <row r="1521" spans="3:7" x14ac:dyDescent="0.3">
      <c r="C1521" s="54"/>
      <c r="D1521" s="54"/>
      <c r="E1521" s="53"/>
      <c r="F1521" s="53"/>
      <c r="G1521" s="53"/>
    </row>
    <row r="1522" spans="3:7" x14ac:dyDescent="0.3">
      <c r="C1522" s="54"/>
      <c r="D1522" s="54"/>
      <c r="E1522" s="53"/>
      <c r="F1522" s="53"/>
      <c r="G1522" s="53"/>
    </row>
    <row r="1523" spans="3:7" x14ac:dyDescent="0.3">
      <c r="C1523" s="54"/>
      <c r="D1523" s="54"/>
      <c r="E1523" s="53"/>
      <c r="F1523" s="53"/>
      <c r="G1523" s="53"/>
    </row>
    <row r="1524" spans="3:7" x14ac:dyDescent="0.3">
      <c r="C1524" s="54"/>
      <c r="D1524" s="54"/>
      <c r="E1524" s="53"/>
      <c r="F1524" s="53"/>
      <c r="G1524" s="53"/>
    </row>
    <row r="1525" spans="3:7" x14ac:dyDescent="0.3">
      <c r="C1525" s="54"/>
      <c r="D1525" s="54"/>
      <c r="E1525" s="53"/>
      <c r="F1525" s="53"/>
      <c r="G1525" s="53"/>
    </row>
    <row r="1526" spans="3:7" x14ac:dyDescent="0.3">
      <c r="C1526" s="54"/>
      <c r="D1526" s="54"/>
      <c r="E1526" s="53"/>
      <c r="F1526" s="53"/>
      <c r="G1526" s="53"/>
    </row>
    <row r="1527" spans="3:7" x14ac:dyDescent="0.3">
      <c r="C1527" s="54"/>
      <c r="D1527" s="54"/>
      <c r="E1527" s="53"/>
      <c r="F1527" s="53"/>
      <c r="G1527" s="53"/>
    </row>
    <row r="1528" spans="3:7" x14ac:dyDescent="0.3">
      <c r="C1528" s="54"/>
      <c r="D1528" s="54"/>
      <c r="E1528" s="53"/>
      <c r="F1528" s="53"/>
      <c r="G1528" s="53"/>
    </row>
    <row r="1529" spans="3:7" x14ac:dyDescent="0.3">
      <c r="C1529" s="54"/>
      <c r="D1529" s="54"/>
      <c r="E1529" s="53"/>
      <c r="F1529" s="53"/>
      <c r="G1529" s="53"/>
    </row>
    <row r="1530" spans="3:7" x14ac:dyDescent="0.3">
      <c r="C1530" s="54"/>
      <c r="D1530" s="54"/>
      <c r="E1530" s="53"/>
      <c r="F1530" s="53"/>
      <c r="G1530" s="53"/>
    </row>
    <row r="1531" spans="3:7" x14ac:dyDescent="0.3">
      <c r="C1531" s="54"/>
      <c r="D1531" s="54"/>
      <c r="E1531" s="53"/>
      <c r="F1531" s="53"/>
      <c r="G1531" s="53"/>
    </row>
    <row r="1532" spans="3:7" x14ac:dyDescent="0.3">
      <c r="C1532" s="54"/>
      <c r="D1532" s="54"/>
      <c r="E1532" s="53"/>
      <c r="F1532" s="53"/>
      <c r="G1532" s="53"/>
    </row>
    <row r="1533" spans="3:7" x14ac:dyDescent="0.3">
      <c r="C1533" s="54"/>
      <c r="D1533" s="54"/>
      <c r="E1533" s="53"/>
      <c r="F1533" s="53"/>
      <c r="G1533" s="53"/>
    </row>
    <row r="1534" spans="3:7" x14ac:dyDescent="0.3">
      <c r="C1534" s="54"/>
      <c r="D1534" s="54"/>
      <c r="E1534" s="53"/>
      <c r="F1534" s="53"/>
      <c r="G1534" s="53"/>
    </row>
    <row r="1535" spans="3:7" x14ac:dyDescent="0.3">
      <c r="C1535" s="54"/>
      <c r="D1535" s="54"/>
      <c r="E1535" s="53"/>
      <c r="F1535" s="53"/>
      <c r="G1535" s="53"/>
    </row>
    <row r="1536" spans="3:7" x14ac:dyDescent="0.3">
      <c r="C1536" s="54"/>
      <c r="D1536" s="54"/>
      <c r="E1536" s="53"/>
      <c r="F1536" s="53"/>
      <c r="G1536" s="53"/>
    </row>
    <row r="1537" spans="3:7" x14ac:dyDescent="0.3">
      <c r="C1537" s="54"/>
      <c r="D1537" s="54"/>
      <c r="E1537" s="53"/>
      <c r="F1537" s="53"/>
      <c r="G1537" s="53"/>
    </row>
    <row r="1538" spans="3:7" x14ac:dyDescent="0.3">
      <c r="C1538" s="54"/>
      <c r="D1538" s="54"/>
      <c r="E1538" s="53"/>
      <c r="F1538" s="53"/>
      <c r="G1538" s="53"/>
    </row>
    <row r="1539" spans="3:7" x14ac:dyDescent="0.3">
      <c r="C1539" s="54"/>
      <c r="D1539" s="54"/>
      <c r="E1539" s="53"/>
      <c r="F1539" s="53"/>
      <c r="G1539" s="53"/>
    </row>
    <row r="1540" spans="3:7" x14ac:dyDescent="0.3">
      <c r="C1540" s="54"/>
      <c r="D1540" s="54"/>
      <c r="E1540" s="53"/>
      <c r="F1540" s="53"/>
      <c r="G1540" s="53"/>
    </row>
    <row r="1541" spans="3:7" x14ac:dyDescent="0.3">
      <c r="C1541" s="54"/>
      <c r="D1541" s="54"/>
      <c r="E1541" s="53"/>
      <c r="F1541" s="53"/>
      <c r="G1541" s="53"/>
    </row>
    <row r="1542" spans="3:7" x14ac:dyDescent="0.3">
      <c r="C1542" s="54"/>
      <c r="D1542" s="54"/>
      <c r="E1542" s="53"/>
      <c r="F1542" s="53"/>
      <c r="G1542" s="53"/>
    </row>
    <row r="1543" spans="3:7" x14ac:dyDescent="0.3">
      <c r="C1543" s="54"/>
      <c r="D1543" s="54"/>
      <c r="E1543" s="53"/>
      <c r="F1543" s="53"/>
      <c r="G1543" s="53"/>
    </row>
    <row r="1544" spans="3:7" x14ac:dyDescent="0.3">
      <c r="C1544" s="54"/>
      <c r="D1544" s="54"/>
      <c r="E1544" s="53"/>
      <c r="F1544" s="53"/>
      <c r="G1544" s="53"/>
    </row>
    <row r="1545" spans="3:7" x14ac:dyDescent="0.3">
      <c r="C1545" s="54"/>
      <c r="D1545" s="54"/>
      <c r="E1545" s="53"/>
      <c r="F1545" s="53"/>
      <c r="G1545" s="53"/>
    </row>
    <row r="1546" spans="3:7" x14ac:dyDescent="0.3">
      <c r="C1546" s="54"/>
      <c r="D1546" s="54"/>
      <c r="E1546" s="53"/>
      <c r="F1546" s="53"/>
      <c r="G1546" s="53"/>
    </row>
    <row r="1547" spans="3:7" x14ac:dyDescent="0.3">
      <c r="C1547" s="54"/>
      <c r="D1547" s="54"/>
      <c r="E1547" s="53"/>
      <c r="F1547" s="53"/>
      <c r="G1547" s="53"/>
    </row>
    <row r="1548" spans="3:7" x14ac:dyDescent="0.3">
      <c r="C1548" s="54"/>
      <c r="D1548" s="54"/>
      <c r="E1548" s="53"/>
      <c r="F1548" s="53"/>
      <c r="G1548" s="53"/>
    </row>
    <row r="1549" spans="3:7" x14ac:dyDescent="0.3">
      <c r="C1549" s="54"/>
      <c r="D1549" s="54"/>
      <c r="E1549" s="53"/>
      <c r="F1549" s="53"/>
      <c r="G1549" s="53"/>
    </row>
    <row r="1550" spans="3:7" x14ac:dyDescent="0.3">
      <c r="C1550" s="54"/>
      <c r="D1550" s="54"/>
      <c r="E1550" s="53"/>
      <c r="F1550" s="53"/>
      <c r="G1550" s="53"/>
    </row>
    <row r="1551" spans="3:7" x14ac:dyDescent="0.3">
      <c r="C1551" s="54"/>
      <c r="D1551" s="54"/>
      <c r="E1551" s="53"/>
      <c r="F1551" s="53"/>
      <c r="G1551" s="53"/>
    </row>
    <row r="1552" spans="3:7" x14ac:dyDescent="0.3">
      <c r="C1552" s="54"/>
      <c r="D1552" s="54"/>
      <c r="E1552" s="53"/>
      <c r="F1552" s="53"/>
      <c r="G1552" s="53"/>
    </row>
    <row r="1553" spans="3:7" x14ac:dyDescent="0.3">
      <c r="C1553" s="54"/>
      <c r="D1553" s="54"/>
      <c r="E1553" s="53"/>
      <c r="F1553" s="53"/>
      <c r="G1553" s="53"/>
    </row>
    <row r="1554" spans="3:7" x14ac:dyDescent="0.3">
      <c r="C1554" s="54"/>
      <c r="D1554" s="54"/>
      <c r="E1554" s="53"/>
      <c r="F1554" s="53"/>
      <c r="G1554" s="53"/>
    </row>
    <row r="1555" spans="3:7" x14ac:dyDescent="0.3">
      <c r="C1555" s="54"/>
      <c r="D1555" s="54"/>
      <c r="E1555" s="53"/>
      <c r="F1555" s="53"/>
      <c r="G1555" s="53"/>
    </row>
    <row r="1556" spans="3:7" x14ac:dyDescent="0.3">
      <c r="C1556" s="54"/>
      <c r="D1556" s="54"/>
      <c r="E1556" s="53"/>
      <c r="F1556" s="53"/>
      <c r="G1556" s="53"/>
    </row>
    <row r="1557" spans="3:7" x14ac:dyDescent="0.3">
      <c r="C1557" s="54"/>
      <c r="D1557" s="54"/>
      <c r="E1557" s="53"/>
      <c r="F1557" s="53"/>
      <c r="G1557" s="53"/>
    </row>
    <row r="1558" spans="3:7" x14ac:dyDescent="0.3">
      <c r="C1558" s="54"/>
      <c r="D1558" s="54"/>
      <c r="E1558" s="53"/>
      <c r="F1558" s="53"/>
      <c r="G1558" s="53"/>
    </row>
    <row r="1559" spans="3:7" x14ac:dyDescent="0.3">
      <c r="C1559" s="54"/>
      <c r="D1559" s="54"/>
      <c r="E1559" s="53"/>
      <c r="F1559" s="53"/>
      <c r="G1559" s="53"/>
    </row>
    <row r="1560" spans="3:7" x14ac:dyDescent="0.3">
      <c r="C1560" s="54"/>
      <c r="D1560" s="54"/>
      <c r="E1560" s="53"/>
      <c r="F1560" s="53"/>
      <c r="G1560" s="53"/>
    </row>
    <row r="1561" spans="3:7" x14ac:dyDescent="0.3">
      <c r="C1561" s="54"/>
      <c r="D1561" s="54"/>
      <c r="E1561" s="53"/>
      <c r="F1561" s="53"/>
      <c r="G1561" s="53"/>
    </row>
    <row r="1562" spans="3:7" x14ac:dyDescent="0.3">
      <c r="C1562" s="54"/>
      <c r="D1562" s="54"/>
      <c r="E1562" s="53"/>
      <c r="F1562" s="53"/>
      <c r="G1562" s="53"/>
    </row>
    <row r="1563" spans="3:7" x14ac:dyDescent="0.3">
      <c r="C1563" s="54"/>
      <c r="D1563" s="54"/>
      <c r="E1563" s="53"/>
      <c r="F1563" s="53"/>
      <c r="G1563" s="53"/>
    </row>
    <row r="1564" spans="3:7" x14ac:dyDescent="0.3">
      <c r="C1564" s="54"/>
      <c r="D1564" s="54"/>
      <c r="E1564" s="53"/>
      <c r="F1564" s="53"/>
      <c r="G1564" s="53"/>
    </row>
    <row r="1565" spans="3:7" x14ac:dyDescent="0.3">
      <c r="C1565" s="54"/>
      <c r="D1565" s="54"/>
      <c r="E1565" s="53"/>
      <c r="F1565" s="53"/>
      <c r="G1565" s="53"/>
    </row>
    <row r="1566" spans="3:7" x14ac:dyDescent="0.3">
      <c r="C1566" s="54"/>
      <c r="D1566" s="54"/>
      <c r="E1566" s="53"/>
      <c r="F1566" s="53"/>
      <c r="G1566" s="53"/>
    </row>
    <row r="1567" spans="3:7" x14ac:dyDescent="0.3">
      <c r="C1567" s="54"/>
      <c r="D1567" s="54"/>
      <c r="E1567" s="53"/>
      <c r="F1567" s="53"/>
      <c r="G1567" s="53"/>
    </row>
    <row r="1568" spans="3:7" x14ac:dyDescent="0.3">
      <c r="C1568" s="54"/>
      <c r="D1568" s="54"/>
      <c r="E1568" s="53"/>
      <c r="F1568" s="53"/>
      <c r="G1568" s="53"/>
    </row>
    <row r="1569" spans="3:7" x14ac:dyDescent="0.3">
      <c r="C1569" s="54"/>
      <c r="D1569" s="54"/>
      <c r="E1569" s="53"/>
      <c r="F1569" s="53"/>
      <c r="G1569" s="53"/>
    </row>
    <row r="1570" spans="3:7" x14ac:dyDescent="0.3">
      <c r="C1570" s="54"/>
      <c r="D1570" s="54"/>
      <c r="E1570" s="53"/>
      <c r="F1570" s="53"/>
      <c r="G1570" s="53"/>
    </row>
    <row r="1571" spans="3:7" x14ac:dyDescent="0.3">
      <c r="C1571" s="54"/>
      <c r="D1571" s="54"/>
      <c r="E1571" s="53"/>
      <c r="F1571" s="53"/>
      <c r="G1571" s="53"/>
    </row>
    <row r="1572" spans="3:7" x14ac:dyDescent="0.3">
      <c r="C1572" s="54"/>
      <c r="D1572" s="54"/>
      <c r="E1572" s="53"/>
      <c r="F1572" s="53"/>
      <c r="G1572" s="53"/>
    </row>
    <row r="1573" spans="3:7" x14ac:dyDescent="0.3">
      <c r="C1573" s="54"/>
      <c r="D1573" s="54"/>
      <c r="E1573" s="53"/>
      <c r="F1573" s="53"/>
      <c r="G1573" s="53"/>
    </row>
    <row r="1574" spans="3:7" x14ac:dyDescent="0.3">
      <c r="C1574" s="54"/>
      <c r="D1574" s="54"/>
      <c r="E1574" s="53"/>
      <c r="F1574" s="53"/>
      <c r="G1574" s="53"/>
    </row>
    <row r="1575" spans="3:7" x14ac:dyDescent="0.3">
      <c r="C1575" s="54"/>
      <c r="D1575" s="54"/>
      <c r="E1575" s="53"/>
      <c r="F1575" s="53"/>
      <c r="G1575" s="53"/>
    </row>
    <row r="1576" spans="3:7" x14ac:dyDescent="0.3">
      <c r="C1576" s="54"/>
      <c r="D1576" s="54"/>
      <c r="E1576" s="53"/>
      <c r="F1576" s="53"/>
      <c r="G1576" s="53"/>
    </row>
    <row r="1577" spans="3:7" x14ac:dyDescent="0.3">
      <c r="C1577" s="54"/>
      <c r="D1577" s="54"/>
      <c r="E1577" s="53"/>
      <c r="F1577" s="53"/>
      <c r="G1577" s="53"/>
    </row>
    <row r="1578" spans="3:7" x14ac:dyDescent="0.3">
      <c r="C1578" s="54"/>
      <c r="D1578" s="54"/>
      <c r="E1578" s="53"/>
      <c r="F1578" s="53"/>
      <c r="G1578" s="53"/>
    </row>
    <row r="1579" spans="3:7" x14ac:dyDescent="0.3">
      <c r="C1579" s="54"/>
      <c r="D1579" s="54"/>
      <c r="E1579" s="53"/>
      <c r="F1579" s="53"/>
      <c r="G1579" s="53"/>
    </row>
    <row r="1580" spans="3:7" x14ac:dyDescent="0.3">
      <c r="C1580" s="54"/>
      <c r="D1580" s="54"/>
      <c r="E1580" s="53"/>
      <c r="F1580" s="53"/>
      <c r="G1580" s="53"/>
    </row>
    <row r="1581" spans="3:7" x14ac:dyDescent="0.3">
      <c r="C1581" s="54"/>
      <c r="D1581" s="54"/>
      <c r="E1581" s="53"/>
      <c r="F1581" s="53"/>
      <c r="G1581" s="53"/>
    </row>
    <row r="1582" spans="3:7" x14ac:dyDescent="0.3">
      <c r="C1582" s="54"/>
      <c r="D1582" s="54"/>
      <c r="E1582" s="53"/>
      <c r="F1582" s="53"/>
      <c r="G1582" s="53"/>
    </row>
    <row r="1583" spans="3:7" x14ac:dyDescent="0.3">
      <c r="C1583" s="54"/>
      <c r="D1583" s="54"/>
      <c r="E1583" s="53"/>
      <c r="F1583" s="53"/>
      <c r="G1583" s="53"/>
    </row>
    <row r="1584" spans="3:7" x14ac:dyDescent="0.3">
      <c r="C1584" s="54"/>
      <c r="D1584" s="54"/>
      <c r="E1584" s="53"/>
      <c r="F1584" s="53"/>
      <c r="G1584" s="53"/>
    </row>
    <row r="1585" spans="3:7" x14ac:dyDescent="0.3">
      <c r="C1585" s="54"/>
      <c r="D1585" s="54"/>
      <c r="E1585" s="53"/>
      <c r="F1585" s="53"/>
      <c r="G1585" s="53"/>
    </row>
    <row r="1586" spans="3:7" x14ac:dyDescent="0.3">
      <c r="C1586" s="54"/>
      <c r="D1586" s="54"/>
      <c r="E1586" s="53"/>
      <c r="F1586" s="53"/>
      <c r="G1586" s="53"/>
    </row>
    <row r="1587" spans="3:7" x14ac:dyDescent="0.3">
      <c r="C1587" s="54"/>
      <c r="D1587" s="54"/>
      <c r="E1587" s="53"/>
      <c r="F1587" s="53"/>
      <c r="G1587" s="53"/>
    </row>
    <row r="1588" spans="3:7" x14ac:dyDescent="0.3">
      <c r="C1588" s="54"/>
      <c r="D1588" s="54"/>
      <c r="E1588" s="53"/>
      <c r="F1588" s="53"/>
      <c r="G1588" s="53"/>
    </row>
    <row r="1589" spans="3:7" x14ac:dyDescent="0.3">
      <c r="C1589" s="54"/>
      <c r="D1589" s="54"/>
      <c r="E1589" s="53"/>
      <c r="F1589" s="53"/>
      <c r="G1589" s="53"/>
    </row>
    <row r="1590" spans="3:7" x14ac:dyDescent="0.3">
      <c r="C1590" s="54"/>
      <c r="D1590" s="54"/>
      <c r="E1590" s="53"/>
      <c r="F1590" s="53"/>
      <c r="G1590" s="53"/>
    </row>
    <row r="1591" spans="3:7" x14ac:dyDescent="0.3">
      <c r="C1591" s="54"/>
      <c r="D1591" s="54"/>
      <c r="E1591" s="53"/>
      <c r="F1591" s="53"/>
      <c r="G1591" s="53"/>
    </row>
    <row r="1592" spans="3:7" x14ac:dyDescent="0.3">
      <c r="C1592" s="54"/>
      <c r="D1592" s="54"/>
      <c r="E1592" s="53"/>
      <c r="F1592" s="53"/>
      <c r="G1592" s="53"/>
    </row>
    <row r="1593" spans="3:7" x14ac:dyDescent="0.3">
      <c r="C1593" s="54"/>
      <c r="D1593" s="54"/>
      <c r="E1593" s="53"/>
      <c r="F1593" s="53"/>
      <c r="G1593" s="53"/>
    </row>
    <row r="1594" spans="3:7" x14ac:dyDescent="0.3">
      <c r="C1594" s="54"/>
      <c r="D1594" s="54"/>
      <c r="E1594" s="53"/>
      <c r="F1594" s="53"/>
      <c r="G1594" s="53"/>
    </row>
    <row r="1595" spans="3:7" x14ac:dyDescent="0.3">
      <c r="C1595" s="54"/>
      <c r="D1595" s="54"/>
      <c r="E1595" s="53"/>
      <c r="F1595" s="53"/>
      <c r="G1595" s="53"/>
    </row>
    <row r="1596" spans="3:7" x14ac:dyDescent="0.3">
      <c r="C1596" s="54"/>
      <c r="D1596" s="54"/>
      <c r="E1596" s="53"/>
      <c r="F1596" s="53"/>
      <c r="G1596" s="53"/>
    </row>
    <row r="1597" spans="3:7" x14ac:dyDescent="0.3">
      <c r="C1597" s="54"/>
      <c r="D1597" s="54"/>
      <c r="E1597" s="53"/>
      <c r="F1597" s="53"/>
      <c r="G1597" s="53"/>
    </row>
    <row r="1598" spans="3:7" x14ac:dyDescent="0.3">
      <c r="C1598" s="54"/>
      <c r="D1598" s="54"/>
      <c r="E1598" s="53"/>
      <c r="F1598" s="53"/>
      <c r="G1598" s="53"/>
    </row>
    <row r="1599" spans="3:7" x14ac:dyDescent="0.3">
      <c r="C1599" s="54"/>
      <c r="D1599" s="54"/>
      <c r="E1599" s="53"/>
      <c r="F1599" s="53"/>
      <c r="G1599" s="53"/>
    </row>
    <row r="1600" spans="3:7" x14ac:dyDescent="0.3">
      <c r="C1600" s="54"/>
      <c r="D1600" s="54"/>
      <c r="E1600" s="53"/>
      <c r="F1600" s="53"/>
      <c r="G1600" s="53"/>
    </row>
    <row r="1601" spans="3:7" x14ac:dyDescent="0.3">
      <c r="C1601" s="54"/>
      <c r="D1601" s="54"/>
      <c r="E1601" s="53"/>
      <c r="F1601" s="53"/>
      <c r="G1601" s="53"/>
    </row>
    <row r="1602" spans="3:7" x14ac:dyDescent="0.3">
      <c r="C1602" s="54"/>
      <c r="D1602" s="54"/>
      <c r="E1602" s="53"/>
      <c r="F1602" s="53"/>
      <c r="G1602" s="53"/>
    </row>
    <row r="1603" spans="3:7" x14ac:dyDescent="0.3">
      <c r="C1603" s="54"/>
      <c r="D1603" s="54"/>
      <c r="E1603" s="53"/>
      <c r="F1603" s="53"/>
      <c r="G1603" s="53"/>
    </row>
    <row r="1604" spans="3:7" x14ac:dyDescent="0.3">
      <c r="C1604" s="54"/>
      <c r="D1604" s="54"/>
      <c r="E1604" s="53"/>
      <c r="F1604" s="53"/>
      <c r="G1604" s="53"/>
    </row>
    <row r="1605" spans="3:7" x14ac:dyDescent="0.3">
      <c r="C1605" s="54"/>
      <c r="D1605" s="54"/>
      <c r="E1605" s="53"/>
      <c r="F1605" s="53"/>
      <c r="G1605" s="53"/>
    </row>
    <row r="1606" spans="3:7" x14ac:dyDescent="0.3">
      <c r="C1606" s="54"/>
      <c r="D1606" s="54"/>
      <c r="E1606" s="53"/>
      <c r="F1606" s="53"/>
      <c r="G1606" s="53"/>
    </row>
    <row r="1607" spans="3:7" x14ac:dyDescent="0.3">
      <c r="C1607" s="54"/>
      <c r="D1607" s="54"/>
      <c r="E1607" s="53"/>
      <c r="F1607" s="53"/>
      <c r="G1607" s="53"/>
    </row>
    <row r="1608" spans="3:7" x14ac:dyDescent="0.3">
      <c r="C1608" s="54"/>
      <c r="D1608" s="54"/>
      <c r="E1608" s="53"/>
      <c r="F1608" s="53"/>
      <c r="G1608" s="53"/>
    </row>
    <row r="1609" spans="3:7" x14ac:dyDescent="0.3">
      <c r="C1609" s="54"/>
      <c r="D1609" s="54"/>
      <c r="E1609" s="53"/>
      <c r="F1609" s="53"/>
      <c r="G1609" s="53"/>
    </row>
    <row r="1610" spans="3:7" x14ac:dyDescent="0.3">
      <c r="C1610" s="54"/>
      <c r="D1610" s="54"/>
      <c r="E1610" s="53"/>
      <c r="F1610" s="53"/>
      <c r="G1610" s="53"/>
    </row>
    <row r="1611" spans="3:7" x14ac:dyDescent="0.3">
      <c r="C1611" s="54"/>
      <c r="D1611" s="54"/>
      <c r="E1611" s="53"/>
      <c r="F1611" s="53"/>
      <c r="G1611" s="53"/>
    </row>
    <row r="1612" spans="3:7" x14ac:dyDescent="0.3">
      <c r="C1612" s="54"/>
      <c r="D1612" s="54"/>
      <c r="E1612" s="53"/>
      <c r="F1612" s="53"/>
      <c r="G1612" s="53"/>
    </row>
    <row r="1613" spans="3:7" x14ac:dyDescent="0.3">
      <c r="C1613" s="54"/>
      <c r="D1613" s="54"/>
      <c r="E1613" s="53"/>
      <c r="F1613" s="53"/>
      <c r="G1613" s="53"/>
    </row>
    <row r="1614" spans="3:7" x14ac:dyDescent="0.3">
      <c r="C1614" s="54"/>
      <c r="D1614" s="54"/>
      <c r="E1614" s="53"/>
      <c r="F1614" s="53"/>
      <c r="G1614" s="53"/>
    </row>
    <row r="1615" spans="3:7" x14ac:dyDescent="0.3">
      <c r="C1615" s="54"/>
      <c r="D1615" s="54"/>
      <c r="E1615" s="53"/>
      <c r="F1615" s="53"/>
      <c r="G1615" s="53"/>
    </row>
    <row r="1616" spans="3:7" x14ac:dyDescent="0.3">
      <c r="C1616" s="54"/>
      <c r="D1616" s="54"/>
      <c r="E1616" s="53"/>
      <c r="F1616" s="53"/>
      <c r="G1616" s="53"/>
    </row>
    <row r="1617" spans="3:7" x14ac:dyDescent="0.3">
      <c r="C1617" s="54"/>
      <c r="D1617" s="54"/>
      <c r="E1617" s="53"/>
      <c r="F1617" s="53"/>
      <c r="G1617" s="53"/>
    </row>
    <row r="1618" spans="3:7" x14ac:dyDescent="0.3">
      <c r="C1618" s="54"/>
      <c r="D1618" s="54"/>
      <c r="E1618" s="53"/>
      <c r="F1618" s="53"/>
      <c r="G1618" s="53"/>
    </row>
    <row r="1619" spans="3:7" x14ac:dyDescent="0.3">
      <c r="C1619" s="54"/>
      <c r="D1619" s="54"/>
      <c r="E1619" s="53"/>
      <c r="F1619" s="53"/>
      <c r="G1619" s="53"/>
    </row>
    <row r="1620" spans="3:7" x14ac:dyDescent="0.3">
      <c r="C1620" s="54"/>
      <c r="D1620" s="54"/>
      <c r="E1620" s="53"/>
      <c r="F1620" s="53"/>
      <c r="G1620" s="53"/>
    </row>
    <row r="1621" spans="3:7" x14ac:dyDescent="0.3">
      <c r="C1621" s="54"/>
      <c r="D1621" s="54"/>
      <c r="E1621" s="53"/>
      <c r="F1621" s="53"/>
      <c r="G1621" s="53"/>
    </row>
    <row r="1622" spans="3:7" x14ac:dyDescent="0.3">
      <c r="C1622" s="54"/>
      <c r="D1622" s="54"/>
      <c r="E1622" s="53"/>
      <c r="F1622" s="53"/>
      <c r="G1622" s="53"/>
    </row>
    <row r="1623" spans="3:7" x14ac:dyDescent="0.3">
      <c r="C1623" s="54"/>
      <c r="D1623" s="54"/>
      <c r="E1623" s="53"/>
      <c r="F1623" s="53"/>
      <c r="G1623" s="53"/>
    </row>
    <row r="1624" spans="3:7" x14ac:dyDescent="0.3">
      <c r="C1624" s="54"/>
      <c r="D1624" s="54"/>
      <c r="E1624" s="53"/>
      <c r="F1624" s="53"/>
      <c r="G1624" s="53"/>
    </row>
    <row r="1625" spans="3:7" x14ac:dyDescent="0.3">
      <c r="C1625" s="54"/>
      <c r="D1625" s="54"/>
      <c r="E1625" s="53"/>
      <c r="F1625" s="53"/>
      <c r="G1625" s="53"/>
    </row>
    <row r="1626" spans="3:7" x14ac:dyDescent="0.3">
      <c r="C1626" s="54"/>
      <c r="D1626" s="54"/>
      <c r="E1626" s="53"/>
      <c r="F1626" s="53"/>
      <c r="G1626" s="53"/>
    </row>
    <row r="1627" spans="3:7" x14ac:dyDescent="0.3">
      <c r="C1627" s="54"/>
      <c r="D1627" s="54"/>
      <c r="E1627" s="53"/>
      <c r="F1627" s="53"/>
      <c r="G1627" s="53"/>
    </row>
    <row r="1628" spans="3:7" x14ac:dyDescent="0.3">
      <c r="C1628" s="54"/>
      <c r="D1628" s="54"/>
      <c r="E1628" s="53"/>
      <c r="F1628" s="53"/>
      <c r="G1628" s="53"/>
    </row>
    <row r="1629" spans="3:7" x14ac:dyDescent="0.3">
      <c r="C1629" s="54"/>
      <c r="D1629" s="54"/>
      <c r="E1629" s="53"/>
      <c r="F1629" s="53"/>
      <c r="G1629" s="53"/>
    </row>
    <row r="1630" spans="3:7" x14ac:dyDescent="0.3">
      <c r="C1630" s="54"/>
      <c r="D1630" s="54"/>
      <c r="E1630" s="53"/>
      <c r="F1630" s="53"/>
      <c r="G1630" s="53"/>
    </row>
    <row r="1631" spans="3:7" x14ac:dyDescent="0.3">
      <c r="C1631" s="54"/>
      <c r="D1631" s="54"/>
      <c r="E1631" s="53"/>
      <c r="F1631" s="53"/>
      <c r="G1631" s="53"/>
    </row>
    <row r="1632" spans="3:7" x14ac:dyDescent="0.3">
      <c r="C1632" s="54"/>
      <c r="D1632" s="54"/>
      <c r="E1632" s="53"/>
      <c r="F1632" s="53"/>
      <c r="G1632" s="53"/>
    </row>
    <row r="1633" spans="3:7" x14ac:dyDescent="0.3">
      <c r="C1633" s="54"/>
      <c r="D1633" s="54"/>
      <c r="E1633" s="53"/>
      <c r="F1633" s="53"/>
      <c r="G1633" s="53"/>
    </row>
    <row r="1634" spans="3:7" x14ac:dyDescent="0.3">
      <c r="C1634" s="54"/>
      <c r="D1634" s="54"/>
      <c r="E1634" s="53"/>
      <c r="F1634" s="53"/>
      <c r="G1634" s="53"/>
    </row>
    <row r="1635" spans="3:7" x14ac:dyDescent="0.3">
      <c r="C1635" s="54"/>
      <c r="D1635" s="54"/>
      <c r="E1635" s="53"/>
      <c r="F1635" s="53"/>
      <c r="G1635" s="53"/>
    </row>
    <row r="1636" spans="3:7" x14ac:dyDescent="0.3">
      <c r="C1636" s="54"/>
      <c r="D1636" s="54"/>
      <c r="E1636" s="53"/>
      <c r="F1636" s="53"/>
      <c r="G1636" s="53"/>
    </row>
    <row r="1637" spans="3:7" x14ac:dyDescent="0.3">
      <c r="C1637" s="54"/>
      <c r="D1637" s="54"/>
      <c r="E1637" s="53"/>
      <c r="F1637" s="53"/>
      <c r="G1637" s="53"/>
    </row>
    <row r="1638" spans="3:7" x14ac:dyDescent="0.3">
      <c r="C1638" s="54"/>
      <c r="D1638" s="54"/>
      <c r="E1638" s="53"/>
      <c r="F1638" s="53"/>
      <c r="G1638" s="53"/>
    </row>
    <row r="1639" spans="3:7" x14ac:dyDescent="0.3">
      <c r="C1639" s="54"/>
      <c r="D1639" s="54"/>
      <c r="E1639" s="53"/>
      <c r="F1639" s="53"/>
      <c r="G1639" s="53"/>
    </row>
    <row r="1640" spans="3:7" x14ac:dyDescent="0.3">
      <c r="C1640" s="54"/>
      <c r="D1640" s="54"/>
      <c r="E1640" s="53"/>
      <c r="F1640" s="53"/>
      <c r="G1640" s="53"/>
    </row>
    <row r="1641" spans="3:7" x14ac:dyDescent="0.3">
      <c r="C1641" s="54"/>
      <c r="D1641" s="54"/>
      <c r="E1641" s="53"/>
      <c r="F1641" s="53"/>
      <c r="G1641" s="53"/>
    </row>
    <row r="1642" spans="3:7" x14ac:dyDescent="0.3">
      <c r="C1642" s="54"/>
      <c r="D1642" s="54"/>
      <c r="E1642" s="53"/>
      <c r="F1642" s="53"/>
      <c r="G1642" s="53"/>
    </row>
    <row r="1643" spans="3:7" x14ac:dyDescent="0.3">
      <c r="C1643" s="54"/>
      <c r="D1643" s="54"/>
      <c r="E1643" s="53"/>
      <c r="F1643" s="53"/>
      <c r="G1643" s="53"/>
    </row>
    <row r="1644" spans="3:7" x14ac:dyDescent="0.3">
      <c r="C1644" s="54"/>
      <c r="D1644" s="54"/>
      <c r="E1644" s="53"/>
      <c r="F1644" s="53"/>
      <c r="G1644" s="53"/>
    </row>
    <row r="1645" spans="3:7" x14ac:dyDescent="0.3">
      <c r="C1645" s="54"/>
      <c r="D1645" s="54"/>
      <c r="E1645" s="53"/>
      <c r="F1645" s="53"/>
      <c r="G1645" s="53"/>
    </row>
    <row r="1646" spans="3:7" x14ac:dyDescent="0.3">
      <c r="C1646" s="54"/>
      <c r="D1646" s="54"/>
      <c r="E1646" s="53"/>
      <c r="F1646" s="53"/>
      <c r="G1646" s="53"/>
    </row>
    <row r="1647" spans="3:7" x14ac:dyDescent="0.3">
      <c r="C1647" s="54"/>
      <c r="D1647" s="54"/>
      <c r="E1647" s="53"/>
      <c r="F1647" s="53"/>
      <c r="G1647" s="53"/>
    </row>
    <row r="1648" spans="3:7" x14ac:dyDescent="0.3">
      <c r="C1648" s="54"/>
      <c r="D1648" s="54"/>
      <c r="E1648" s="53"/>
      <c r="F1648" s="53"/>
      <c r="G1648" s="53"/>
    </row>
    <row r="1649" spans="3:7" x14ac:dyDescent="0.3">
      <c r="C1649" s="54"/>
      <c r="D1649" s="54"/>
      <c r="E1649" s="53"/>
      <c r="F1649" s="53"/>
      <c r="G1649" s="53"/>
    </row>
    <row r="1650" spans="3:7" x14ac:dyDescent="0.3">
      <c r="C1650" s="54"/>
      <c r="D1650" s="54"/>
      <c r="E1650" s="53"/>
      <c r="F1650" s="53"/>
      <c r="G1650" s="53"/>
    </row>
    <row r="1651" spans="3:7" x14ac:dyDescent="0.3">
      <c r="C1651" s="54"/>
      <c r="D1651" s="54"/>
      <c r="E1651" s="53"/>
      <c r="F1651" s="53"/>
      <c r="G1651" s="53"/>
    </row>
    <row r="1652" spans="3:7" x14ac:dyDescent="0.3">
      <c r="C1652" s="54"/>
      <c r="D1652" s="54"/>
      <c r="E1652" s="53"/>
      <c r="F1652" s="53"/>
      <c r="G1652" s="53"/>
    </row>
    <row r="1653" spans="3:7" x14ac:dyDescent="0.3">
      <c r="C1653" s="54"/>
      <c r="D1653" s="54"/>
      <c r="E1653" s="53"/>
      <c r="F1653" s="53"/>
      <c r="G1653" s="53"/>
    </row>
    <row r="1654" spans="3:7" x14ac:dyDescent="0.3">
      <c r="C1654" s="54"/>
      <c r="D1654" s="54"/>
      <c r="E1654" s="53"/>
      <c r="F1654" s="53"/>
      <c r="G1654" s="53"/>
    </row>
    <row r="1655" spans="3:7" x14ac:dyDescent="0.3">
      <c r="C1655" s="54"/>
      <c r="D1655" s="54"/>
      <c r="E1655" s="53"/>
      <c r="F1655" s="53"/>
      <c r="G1655" s="53"/>
    </row>
    <row r="1656" spans="3:7" x14ac:dyDescent="0.3">
      <c r="C1656" s="54"/>
      <c r="D1656" s="54"/>
      <c r="E1656" s="53"/>
      <c r="F1656" s="53"/>
      <c r="G1656" s="53"/>
    </row>
    <row r="1657" spans="3:7" x14ac:dyDescent="0.3">
      <c r="C1657" s="54"/>
      <c r="D1657" s="54"/>
      <c r="E1657" s="53"/>
      <c r="F1657" s="53"/>
      <c r="G1657" s="53"/>
    </row>
    <row r="1658" spans="3:7" x14ac:dyDescent="0.3">
      <c r="C1658" s="54"/>
      <c r="D1658" s="54"/>
      <c r="E1658" s="53"/>
      <c r="F1658" s="53"/>
      <c r="G1658" s="53"/>
    </row>
    <row r="1659" spans="3:7" x14ac:dyDescent="0.3">
      <c r="C1659" s="54"/>
      <c r="D1659" s="54"/>
      <c r="E1659" s="53"/>
      <c r="F1659" s="53"/>
      <c r="G1659" s="53"/>
    </row>
    <row r="1660" spans="3:7" x14ac:dyDescent="0.3">
      <c r="C1660" s="54"/>
      <c r="D1660" s="54"/>
      <c r="E1660" s="53"/>
      <c r="F1660" s="53"/>
      <c r="G1660" s="53"/>
    </row>
    <row r="1661" spans="3:7" x14ac:dyDescent="0.3">
      <c r="C1661" s="54"/>
      <c r="D1661" s="54"/>
      <c r="E1661" s="53"/>
      <c r="F1661" s="53"/>
      <c r="G1661" s="53"/>
    </row>
    <row r="1662" spans="3:7" x14ac:dyDescent="0.3">
      <c r="C1662" s="54"/>
      <c r="D1662" s="54"/>
      <c r="E1662" s="53"/>
      <c r="F1662" s="53"/>
      <c r="G1662" s="53"/>
    </row>
    <row r="1663" spans="3:7" x14ac:dyDescent="0.3">
      <c r="C1663" s="54"/>
      <c r="D1663" s="54"/>
      <c r="E1663" s="53"/>
      <c r="F1663" s="53"/>
      <c r="G1663" s="53"/>
    </row>
    <row r="1664" spans="3:7" x14ac:dyDescent="0.3">
      <c r="C1664" s="54"/>
      <c r="D1664" s="54"/>
      <c r="E1664" s="53"/>
      <c r="F1664" s="53"/>
      <c r="G1664" s="53"/>
    </row>
    <row r="1665" spans="3:7" x14ac:dyDescent="0.3">
      <c r="C1665" s="54"/>
      <c r="D1665" s="54"/>
      <c r="E1665" s="53"/>
      <c r="F1665" s="53"/>
      <c r="G1665" s="53"/>
    </row>
    <row r="1666" spans="3:7" x14ac:dyDescent="0.3">
      <c r="C1666" s="54"/>
      <c r="D1666" s="54"/>
      <c r="E1666" s="53"/>
      <c r="F1666" s="53"/>
      <c r="G1666" s="53"/>
    </row>
    <row r="1667" spans="3:7" x14ac:dyDescent="0.3">
      <c r="C1667" s="54"/>
      <c r="D1667" s="54"/>
      <c r="E1667" s="53"/>
      <c r="F1667" s="53"/>
      <c r="G1667" s="53"/>
    </row>
    <row r="1668" spans="3:7" x14ac:dyDescent="0.3">
      <c r="C1668" s="54"/>
      <c r="D1668" s="54"/>
      <c r="E1668" s="53"/>
      <c r="F1668" s="53"/>
      <c r="G1668" s="53"/>
    </row>
    <row r="1669" spans="3:7" x14ac:dyDescent="0.3">
      <c r="C1669" s="54"/>
      <c r="D1669" s="54"/>
      <c r="E1669" s="53"/>
      <c r="F1669" s="53"/>
      <c r="G1669" s="53"/>
    </row>
    <row r="1670" spans="3:7" x14ac:dyDescent="0.3">
      <c r="C1670" s="54"/>
      <c r="D1670" s="54"/>
      <c r="E1670" s="53"/>
      <c r="F1670" s="53"/>
      <c r="G1670" s="53"/>
    </row>
    <row r="1671" spans="3:7" x14ac:dyDescent="0.3">
      <c r="C1671" s="54"/>
      <c r="D1671" s="54"/>
      <c r="E1671" s="53"/>
      <c r="F1671" s="53"/>
      <c r="G1671" s="53"/>
    </row>
    <row r="1672" spans="3:7" x14ac:dyDescent="0.3">
      <c r="C1672" s="54"/>
      <c r="D1672" s="54"/>
      <c r="E1672" s="53"/>
      <c r="F1672" s="53"/>
      <c r="G1672" s="53"/>
    </row>
    <row r="1673" spans="3:7" x14ac:dyDescent="0.3">
      <c r="C1673" s="54"/>
      <c r="D1673" s="54"/>
      <c r="E1673" s="53"/>
      <c r="F1673" s="53"/>
      <c r="G1673" s="53"/>
    </row>
    <row r="1674" spans="3:7" x14ac:dyDescent="0.3">
      <c r="C1674" s="54"/>
      <c r="D1674" s="54"/>
      <c r="E1674" s="53"/>
      <c r="F1674" s="53"/>
      <c r="G1674" s="53"/>
    </row>
    <row r="1675" spans="3:7" x14ac:dyDescent="0.3">
      <c r="C1675" s="54"/>
      <c r="D1675" s="54"/>
      <c r="E1675" s="53"/>
      <c r="F1675" s="53"/>
      <c r="G1675" s="53"/>
    </row>
    <row r="1676" spans="3:7" x14ac:dyDescent="0.3">
      <c r="C1676" s="54"/>
      <c r="D1676" s="54"/>
      <c r="E1676" s="53"/>
      <c r="F1676" s="53"/>
      <c r="G1676" s="53"/>
    </row>
    <row r="1677" spans="3:7" x14ac:dyDescent="0.3">
      <c r="C1677" s="54"/>
      <c r="D1677" s="54"/>
      <c r="E1677" s="53"/>
      <c r="F1677" s="53"/>
      <c r="G1677" s="53"/>
    </row>
    <row r="1678" spans="3:7" x14ac:dyDescent="0.3">
      <c r="C1678" s="54"/>
      <c r="D1678" s="54"/>
      <c r="E1678" s="53"/>
      <c r="F1678" s="53"/>
      <c r="G1678" s="53"/>
    </row>
    <row r="1679" spans="3:7" x14ac:dyDescent="0.3">
      <c r="C1679" s="54"/>
      <c r="D1679" s="54"/>
      <c r="E1679" s="53"/>
      <c r="F1679" s="53"/>
      <c r="G1679" s="53"/>
    </row>
    <row r="1680" spans="3:7" x14ac:dyDescent="0.3">
      <c r="C1680" s="54"/>
      <c r="D1680" s="54"/>
      <c r="E1680" s="53"/>
      <c r="F1680" s="53"/>
      <c r="G1680" s="53"/>
    </row>
    <row r="1681" spans="3:7" x14ac:dyDescent="0.3">
      <c r="C1681" s="54"/>
      <c r="D1681" s="54"/>
      <c r="E1681" s="53"/>
      <c r="F1681" s="53"/>
      <c r="G1681" s="53"/>
    </row>
    <row r="1682" spans="3:7" x14ac:dyDescent="0.3">
      <c r="C1682" s="54"/>
      <c r="D1682" s="54"/>
      <c r="E1682" s="53"/>
      <c r="F1682" s="53"/>
      <c r="G1682" s="53"/>
    </row>
    <row r="1683" spans="3:7" x14ac:dyDescent="0.3">
      <c r="C1683" s="54"/>
      <c r="D1683" s="54"/>
      <c r="E1683" s="53"/>
      <c r="F1683" s="53"/>
      <c r="G1683" s="53"/>
    </row>
    <row r="1684" spans="3:7" x14ac:dyDescent="0.3">
      <c r="C1684" s="54"/>
      <c r="D1684" s="54"/>
      <c r="E1684" s="53"/>
      <c r="F1684" s="53"/>
      <c r="G1684" s="53"/>
    </row>
    <row r="1685" spans="3:7" x14ac:dyDescent="0.3">
      <c r="C1685" s="54"/>
      <c r="D1685" s="54"/>
      <c r="E1685" s="53"/>
      <c r="F1685" s="53"/>
      <c r="G1685" s="53"/>
    </row>
    <row r="1686" spans="3:7" x14ac:dyDescent="0.3">
      <c r="C1686" s="54"/>
      <c r="D1686" s="54"/>
      <c r="E1686" s="53"/>
      <c r="F1686" s="53"/>
      <c r="G1686" s="53"/>
    </row>
    <row r="1687" spans="3:7" x14ac:dyDescent="0.3">
      <c r="C1687" s="54"/>
      <c r="D1687" s="54"/>
      <c r="E1687" s="53"/>
      <c r="F1687" s="53"/>
      <c r="G1687" s="53"/>
    </row>
    <row r="1688" spans="3:7" x14ac:dyDescent="0.3">
      <c r="C1688" s="54"/>
      <c r="D1688" s="54"/>
      <c r="E1688" s="53"/>
      <c r="F1688" s="53"/>
      <c r="G1688" s="53"/>
    </row>
    <row r="1689" spans="3:7" x14ac:dyDescent="0.3">
      <c r="C1689" s="54"/>
      <c r="D1689" s="54"/>
      <c r="E1689" s="53"/>
      <c r="F1689" s="53"/>
      <c r="G1689" s="53"/>
    </row>
    <row r="1690" spans="3:7" x14ac:dyDescent="0.3">
      <c r="C1690" s="54"/>
      <c r="D1690" s="54"/>
      <c r="E1690" s="53"/>
      <c r="F1690" s="53"/>
      <c r="G1690" s="53"/>
    </row>
    <row r="1691" spans="3:7" x14ac:dyDescent="0.3">
      <c r="C1691" s="54"/>
      <c r="D1691" s="54"/>
      <c r="E1691" s="53"/>
      <c r="F1691" s="53"/>
      <c r="G1691" s="53"/>
    </row>
    <row r="1692" spans="3:7" x14ac:dyDescent="0.3">
      <c r="C1692" s="54"/>
      <c r="D1692" s="54"/>
      <c r="E1692" s="53"/>
      <c r="F1692" s="53"/>
      <c r="G1692" s="53"/>
    </row>
    <row r="1693" spans="3:7" x14ac:dyDescent="0.3">
      <c r="C1693" s="54"/>
      <c r="D1693" s="54"/>
      <c r="E1693" s="53"/>
      <c r="F1693" s="53"/>
      <c r="G1693" s="53"/>
    </row>
    <row r="1694" spans="3:7" x14ac:dyDescent="0.3">
      <c r="C1694" s="54"/>
      <c r="D1694" s="54"/>
      <c r="E1694" s="53"/>
      <c r="F1694" s="53"/>
      <c r="G1694" s="53"/>
    </row>
    <row r="1695" spans="3:7" x14ac:dyDescent="0.3">
      <c r="C1695" s="54"/>
      <c r="D1695" s="54"/>
      <c r="E1695" s="53"/>
      <c r="F1695" s="53"/>
      <c r="G1695" s="53"/>
    </row>
    <row r="1696" spans="3:7" x14ac:dyDescent="0.3">
      <c r="C1696" s="54"/>
      <c r="D1696" s="54"/>
      <c r="E1696" s="53"/>
      <c r="F1696" s="53"/>
      <c r="G1696" s="53"/>
    </row>
    <row r="1697" spans="3:7" x14ac:dyDescent="0.3">
      <c r="C1697" s="54"/>
      <c r="D1697" s="54"/>
      <c r="E1697" s="53"/>
      <c r="F1697" s="53"/>
      <c r="G1697" s="53"/>
    </row>
    <row r="1698" spans="3:7" x14ac:dyDescent="0.3">
      <c r="C1698" s="54"/>
      <c r="D1698" s="54"/>
      <c r="E1698" s="53"/>
      <c r="F1698" s="53"/>
      <c r="G1698" s="53"/>
    </row>
    <row r="1699" spans="3:7" x14ac:dyDescent="0.3">
      <c r="C1699" s="54"/>
      <c r="D1699" s="54"/>
      <c r="E1699" s="53"/>
      <c r="F1699" s="53"/>
      <c r="G1699" s="53"/>
    </row>
    <row r="1700" spans="3:7" x14ac:dyDescent="0.3">
      <c r="C1700" s="54"/>
      <c r="D1700" s="54"/>
      <c r="E1700" s="53"/>
      <c r="F1700" s="53"/>
      <c r="G1700" s="53"/>
    </row>
    <row r="1701" spans="3:7" x14ac:dyDescent="0.3">
      <c r="C1701" s="54"/>
      <c r="D1701" s="54"/>
      <c r="E1701" s="53"/>
      <c r="F1701" s="53"/>
      <c r="G1701" s="53"/>
    </row>
    <row r="1702" spans="3:7" x14ac:dyDescent="0.3">
      <c r="C1702" s="54"/>
      <c r="D1702" s="54"/>
      <c r="E1702" s="53"/>
      <c r="F1702" s="53"/>
      <c r="G1702" s="53"/>
    </row>
    <row r="1703" spans="3:7" x14ac:dyDescent="0.3">
      <c r="C1703" s="54"/>
      <c r="D1703" s="54"/>
      <c r="E1703" s="53"/>
      <c r="F1703" s="53"/>
      <c r="G1703" s="53"/>
    </row>
    <row r="1704" spans="3:7" x14ac:dyDescent="0.3">
      <c r="C1704" s="54"/>
      <c r="D1704" s="54"/>
      <c r="E1704" s="53"/>
      <c r="F1704" s="53"/>
      <c r="G1704" s="53"/>
    </row>
    <row r="1705" spans="3:7" x14ac:dyDescent="0.3">
      <c r="C1705" s="54"/>
      <c r="D1705" s="54"/>
      <c r="E1705" s="53"/>
      <c r="F1705" s="53"/>
      <c r="G1705" s="53"/>
    </row>
    <row r="1706" spans="3:7" x14ac:dyDescent="0.3">
      <c r="C1706" s="54"/>
      <c r="D1706" s="54"/>
      <c r="E1706" s="53"/>
      <c r="F1706" s="53"/>
      <c r="G1706" s="53"/>
    </row>
    <row r="1707" spans="3:7" x14ac:dyDescent="0.3">
      <c r="C1707" s="54"/>
      <c r="D1707" s="54"/>
      <c r="E1707" s="53"/>
      <c r="F1707" s="53"/>
      <c r="G1707" s="53"/>
    </row>
    <row r="1708" spans="3:7" x14ac:dyDescent="0.3">
      <c r="C1708" s="54"/>
      <c r="D1708" s="54"/>
      <c r="E1708" s="53"/>
      <c r="F1708" s="53"/>
      <c r="G1708" s="53"/>
    </row>
    <row r="1709" spans="3:7" x14ac:dyDescent="0.3">
      <c r="C1709" s="54"/>
      <c r="D1709" s="54"/>
      <c r="E1709" s="53"/>
      <c r="F1709" s="53"/>
      <c r="G1709" s="53"/>
    </row>
    <row r="1710" spans="3:7" x14ac:dyDescent="0.3">
      <c r="C1710" s="54"/>
      <c r="D1710" s="54"/>
      <c r="E1710" s="53"/>
      <c r="F1710" s="53"/>
      <c r="G1710" s="53"/>
    </row>
    <row r="1711" spans="3:7" x14ac:dyDescent="0.3">
      <c r="C1711" s="54"/>
      <c r="D1711" s="54"/>
      <c r="E1711" s="53"/>
      <c r="F1711" s="53"/>
      <c r="G1711" s="53"/>
    </row>
    <row r="1712" spans="3:7" x14ac:dyDescent="0.3">
      <c r="C1712" s="54"/>
      <c r="D1712" s="54"/>
      <c r="E1712" s="53"/>
      <c r="F1712" s="53"/>
      <c r="G1712" s="53"/>
    </row>
    <row r="1713" spans="3:7" x14ac:dyDescent="0.3">
      <c r="C1713" s="54"/>
      <c r="D1713" s="54"/>
      <c r="E1713" s="53"/>
      <c r="F1713" s="53"/>
      <c r="G1713" s="53"/>
    </row>
    <row r="1714" spans="3:7" x14ac:dyDescent="0.3">
      <c r="C1714" s="54"/>
      <c r="D1714" s="54"/>
      <c r="E1714" s="53"/>
      <c r="F1714" s="53"/>
      <c r="G1714" s="53"/>
    </row>
    <row r="1715" spans="3:7" x14ac:dyDescent="0.3">
      <c r="C1715" s="54"/>
      <c r="D1715" s="54"/>
      <c r="E1715" s="53"/>
      <c r="F1715" s="53"/>
      <c r="G1715" s="53"/>
    </row>
    <row r="1716" spans="3:7" x14ac:dyDescent="0.3">
      <c r="C1716" s="54"/>
      <c r="D1716" s="54"/>
      <c r="E1716" s="53"/>
      <c r="F1716" s="53"/>
      <c r="G1716" s="53"/>
    </row>
    <row r="1717" spans="3:7" x14ac:dyDescent="0.3">
      <c r="C1717" s="54"/>
      <c r="D1717" s="54"/>
      <c r="E1717" s="53"/>
      <c r="F1717" s="53"/>
      <c r="G1717" s="53"/>
    </row>
    <row r="1718" spans="3:7" x14ac:dyDescent="0.3">
      <c r="C1718" s="54"/>
      <c r="D1718" s="54"/>
      <c r="E1718" s="53"/>
      <c r="F1718" s="53"/>
      <c r="G1718" s="53"/>
    </row>
    <row r="1719" spans="3:7" x14ac:dyDescent="0.3">
      <c r="C1719" s="54"/>
      <c r="D1719" s="54"/>
      <c r="E1719" s="53"/>
      <c r="F1719" s="53"/>
      <c r="G1719" s="53"/>
    </row>
    <row r="1720" spans="3:7" x14ac:dyDescent="0.3">
      <c r="C1720" s="54"/>
      <c r="D1720" s="54"/>
      <c r="E1720" s="53"/>
      <c r="F1720" s="53"/>
      <c r="G1720" s="53"/>
    </row>
    <row r="1721" spans="3:7" x14ac:dyDescent="0.3">
      <c r="C1721" s="54"/>
      <c r="D1721" s="54"/>
      <c r="E1721" s="53"/>
      <c r="F1721" s="53"/>
      <c r="G1721" s="53"/>
    </row>
    <row r="1722" spans="3:7" x14ac:dyDescent="0.3">
      <c r="C1722" s="54"/>
      <c r="D1722" s="54"/>
      <c r="E1722" s="53"/>
      <c r="F1722" s="53"/>
      <c r="G1722" s="53"/>
    </row>
    <row r="1723" spans="3:7" x14ac:dyDescent="0.3">
      <c r="C1723" s="54"/>
      <c r="D1723" s="54"/>
      <c r="E1723" s="53"/>
      <c r="F1723" s="53"/>
      <c r="G1723" s="53"/>
    </row>
    <row r="1724" spans="3:7" x14ac:dyDescent="0.3">
      <c r="C1724" s="54"/>
      <c r="D1724" s="54"/>
      <c r="E1724" s="53"/>
      <c r="F1724" s="53"/>
      <c r="G1724" s="53"/>
    </row>
    <row r="1725" spans="3:7" x14ac:dyDescent="0.3">
      <c r="C1725" s="54"/>
      <c r="D1725" s="54"/>
      <c r="E1725" s="53"/>
      <c r="F1725" s="53"/>
      <c r="G1725" s="53"/>
    </row>
    <row r="1726" spans="3:7" x14ac:dyDescent="0.3">
      <c r="C1726" s="54"/>
      <c r="D1726" s="54"/>
      <c r="E1726" s="53"/>
      <c r="F1726" s="53"/>
      <c r="G1726" s="53"/>
    </row>
    <row r="1727" spans="3:7" x14ac:dyDescent="0.3">
      <c r="C1727" s="54"/>
      <c r="D1727" s="54"/>
      <c r="E1727" s="53"/>
      <c r="F1727" s="53"/>
      <c r="G1727" s="53"/>
    </row>
    <row r="1728" spans="3:7" x14ac:dyDescent="0.3">
      <c r="C1728" s="54"/>
      <c r="D1728" s="54"/>
      <c r="E1728" s="53"/>
      <c r="F1728" s="53"/>
      <c r="G1728" s="53"/>
    </row>
    <row r="1729" spans="3:7" x14ac:dyDescent="0.3">
      <c r="C1729" s="54"/>
      <c r="D1729" s="54"/>
      <c r="E1729" s="53"/>
      <c r="F1729" s="53"/>
      <c r="G1729" s="53"/>
    </row>
    <row r="1730" spans="3:7" x14ac:dyDescent="0.3">
      <c r="C1730" s="54"/>
      <c r="D1730" s="54"/>
      <c r="E1730" s="53"/>
      <c r="F1730" s="53"/>
      <c r="G1730" s="53"/>
    </row>
    <row r="1731" spans="3:7" x14ac:dyDescent="0.3">
      <c r="C1731" s="54"/>
      <c r="D1731" s="54"/>
      <c r="E1731" s="53"/>
      <c r="F1731" s="53"/>
      <c r="G1731" s="53"/>
    </row>
    <row r="1732" spans="3:7" x14ac:dyDescent="0.3">
      <c r="C1732" s="54"/>
      <c r="D1732" s="54"/>
      <c r="E1732" s="53"/>
      <c r="F1732" s="53"/>
      <c r="G1732" s="53"/>
    </row>
    <row r="1733" spans="3:7" x14ac:dyDescent="0.3">
      <c r="C1733" s="54"/>
      <c r="D1733" s="54"/>
      <c r="E1733" s="53"/>
      <c r="F1733" s="53"/>
      <c r="G1733" s="53"/>
    </row>
    <row r="1734" spans="3:7" x14ac:dyDescent="0.3">
      <c r="C1734" s="54"/>
      <c r="D1734" s="54"/>
      <c r="E1734" s="53"/>
      <c r="F1734" s="53"/>
      <c r="G1734" s="53"/>
    </row>
    <row r="1735" spans="3:7" x14ac:dyDescent="0.3">
      <c r="C1735" s="54"/>
      <c r="D1735" s="54"/>
      <c r="E1735" s="53"/>
      <c r="F1735" s="53"/>
      <c r="G1735" s="53"/>
    </row>
    <row r="1736" spans="3:7" x14ac:dyDescent="0.3">
      <c r="C1736" s="54"/>
      <c r="D1736" s="54"/>
      <c r="E1736" s="53"/>
      <c r="F1736" s="53"/>
      <c r="G1736" s="53"/>
    </row>
    <row r="1737" spans="3:7" x14ac:dyDescent="0.3">
      <c r="C1737" s="54"/>
      <c r="D1737" s="54"/>
      <c r="E1737" s="53"/>
      <c r="F1737" s="53"/>
      <c r="G1737" s="53"/>
    </row>
    <row r="1738" spans="3:7" x14ac:dyDescent="0.3">
      <c r="C1738" s="54"/>
      <c r="D1738" s="54"/>
      <c r="E1738" s="53"/>
      <c r="F1738" s="53"/>
      <c r="G1738" s="53"/>
    </row>
    <row r="1739" spans="3:7" x14ac:dyDescent="0.3">
      <c r="C1739" s="54"/>
      <c r="D1739" s="54"/>
      <c r="E1739" s="53"/>
      <c r="F1739" s="53"/>
      <c r="G1739" s="53"/>
    </row>
    <row r="1740" spans="3:7" x14ac:dyDescent="0.3">
      <c r="C1740" s="54"/>
      <c r="D1740" s="54"/>
      <c r="E1740" s="53"/>
      <c r="F1740" s="53"/>
      <c r="G1740" s="53"/>
    </row>
    <row r="1741" spans="3:7" x14ac:dyDescent="0.3">
      <c r="C1741" s="54"/>
      <c r="D1741" s="54"/>
      <c r="E1741" s="53"/>
      <c r="F1741" s="53"/>
      <c r="G1741" s="53"/>
    </row>
    <row r="1742" spans="3:7" x14ac:dyDescent="0.3">
      <c r="C1742" s="54"/>
      <c r="D1742" s="54"/>
      <c r="E1742" s="53"/>
      <c r="F1742" s="53"/>
      <c r="G1742" s="53"/>
    </row>
    <row r="1743" spans="3:7" x14ac:dyDescent="0.3">
      <c r="C1743" s="54"/>
      <c r="D1743" s="54"/>
      <c r="E1743" s="53"/>
      <c r="F1743" s="53"/>
      <c r="G1743" s="53"/>
    </row>
    <row r="1744" spans="3:7" x14ac:dyDescent="0.3">
      <c r="C1744" s="54"/>
      <c r="D1744" s="54"/>
      <c r="E1744" s="53"/>
      <c r="F1744" s="53"/>
      <c r="G1744" s="53"/>
    </row>
    <row r="1745" spans="3:7" x14ac:dyDescent="0.3">
      <c r="C1745" s="54"/>
      <c r="D1745" s="54"/>
      <c r="E1745" s="53"/>
      <c r="F1745" s="53"/>
      <c r="G1745" s="53"/>
    </row>
    <row r="1746" spans="3:7" x14ac:dyDescent="0.3">
      <c r="C1746" s="54"/>
      <c r="D1746" s="54"/>
      <c r="E1746" s="53"/>
      <c r="F1746" s="53"/>
      <c r="G1746" s="53"/>
    </row>
    <row r="1747" spans="3:7" x14ac:dyDescent="0.3">
      <c r="C1747" s="54"/>
      <c r="D1747" s="54"/>
      <c r="E1747" s="53"/>
      <c r="F1747" s="53"/>
      <c r="G1747" s="53"/>
    </row>
    <row r="1748" spans="3:7" x14ac:dyDescent="0.3">
      <c r="C1748" s="54"/>
      <c r="D1748" s="54"/>
      <c r="E1748" s="53"/>
      <c r="F1748" s="53"/>
      <c r="G1748" s="53"/>
    </row>
    <row r="1749" spans="3:7" x14ac:dyDescent="0.3">
      <c r="C1749" s="54"/>
      <c r="D1749" s="54"/>
      <c r="E1749" s="53"/>
      <c r="F1749" s="53"/>
      <c r="G1749" s="53"/>
    </row>
    <row r="1750" spans="3:7" x14ac:dyDescent="0.3">
      <c r="C1750" s="54"/>
      <c r="D1750" s="54"/>
      <c r="E1750" s="53"/>
      <c r="F1750" s="53"/>
      <c r="G1750" s="53"/>
    </row>
    <row r="1751" spans="3:7" x14ac:dyDescent="0.3">
      <c r="C1751" s="54"/>
      <c r="D1751" s="54"/>
      <c r="E1751" s="53"/>
      <c r="F1751" s="53"/>
      <c r="G1751" s="53"/>
    </row>
    <row r="1752" spans="3:7" x14ac:dyDescent="0.3">
      <c r="C1752" s="54"/>
      <c r="D1752" s="54"/>
      <c r="E1752" s="53"/>
      <c r="F1752" s="53"/>
      <c r="G1752" s="53"/>
    </row>
    <row r="1753" spans="3:7" x14ac:dyDescent="0.3">
      <c r="C1753" s="54"/>
      <c r="D1753" s="54"/>
      <c r="E1753" s="53"/>
      <c r="F1753" s="53"/>
      <c r="G1753" s="53"/>
    </row>
    <row r="1754" spans="3:7" x14ac:dyDescent="0.3">
      <c r="C1754" s="54"/>
      <c r="D1754" s="54"/>
      <c r="E1754" s="53"/>
      <c r="F1754" s="53"/>
      <c r="G1754" s="53"/>
    </row>
    <row r="1755" spans="3:7" x14ac:dyDescent="0.3">
      <c r="C1755" s="54"/>
      <c r="D1755" s="54"/>
      <c r="E1755" s="53"/>
      <c r="F1755" s="53"/>
      <c r="G1755" s="53"/>
    </row>
    <row r="1756" spans="3:7" x14ac:dyDescent="0.3">
      <c r="C1756" s="54"/>
      <c r="D1756" s="54"/>
      <c r="E1756" s="53"/>
      <c r="F1756" s="53"/>
      <c r="G1756" s="53"/>
    </row>
    <row r="1757" spans="3:7" x14ac:dyDescent="0.3">
      <c r="C1757" s="54"/>
      <c r="D1757" s="54"/>
      <c r="E1757" s="53"/>
      <c r="F1757" s="53"/>
      <c r="G1757" s="53"/>
    </row>
    <row r="1758" spans="3:7" x14ac:dyDescent="0.3">
      <c r="C1758" s="54"/>
      <c r="D1758" s="54"/>
      <c r="E1758" s="53"/>
      <c r="F1758" s="53"/>
      <c r="G1758" s="53"/>
    </row>
    <row r="1759" spans="3:7" x14ac:dyDescent="0.3">
      <c r="C1759" s="54"/>
      <c r="D1759" s="54"/>
      <c r="E1759" s="53"/>
      <c r="F1759" s="53"/>
      <c r="G1759" s="53"/>
    </row>
    <row r="1760" spans="3:7" x14ac:dyDescent="0.3">
      <c r="C1760" s="54"/>
      <c r="D1760" s="54"/>
      <c r="E1760" s="53"/>
      <c r="F1760" s="53"/>
      <c r="G1760" s="53"/>
    </row>
    <row r="1761" spans="3:7" x14ac:dyDescent="0.3">
      <c r="C1761" s="54"/>
      <c r="D1761" s="54"/>
      <c r="E1761" s="53"/>
      <c r="F1761" s="53"/>
      <c r="G1761" s="53"/>
    </row>
    <row r="1762" spans="3:7" x14ac:dyDescent="0.3">
      <c r="C1762" s="54"/>
      <c r="D1762" s="54"/>
      <c r="E1762" s="53"/>
      <c r="F1762" s="53"/>
      <c r="G1762" s="53"/>
    </row>
    <row r="1763" spans="3:7" x14ac:dyDescent="0.3">
      <c r="C1763" s="54"/>
      <c r="D1763" s="54"/>
      <c r="E1763" s="53"/>
      <c r="F1763" s="53"/>
      <c r="G1763" s="53"/>
    </row>
    <row r="1764" spans="3:7" x14ac:dyDescent="0.3">
      <c r="C1764" s="54"/>
      <c r="D1764" s="54"/>
      <c r="E1764" s="53"/>
      <c r="F1764" s="53"/>
      <c r="G1764" s="53"/>
    </row>
    <row r="1765" spans="3:7" x14ac:dyDescent="0.3">
      <c r="C1765" s="54"/>
      <c r="D1765" s="54"/>
      <c r="E1765" s="53"/>
      <c r="F1765" s="53"/>
      <c r="G1765" s="53"/>
    </row>
    <row r="1766" spans="3:7" x14ac:dyDescent="0.3">
      <c r="C1766" s="54"/>
      <c r="D1766" s="54"/>
      <c r="E1766" s="53"/>
      <c r="F1766" s="53"/>
      <c r="G1766" s="53"/>
    </row>
    <row r="1767" spans="3:7" x14ac:dyDescent="0.3">
      <c r="C1767" s="54"/>
      <c r="D1767" s="54"/>
      <c r="E1767" s="53"/>
      <c r="F1767" s="53"/>
      <c r="G1767" s="53"/>
    </row>
    <row r="1768" spans="3:7" x14ac:dyDescent="0.3">
      <c r="C1768" s="54"/>
      <c r="D1768" s="54"/>
      <c r="E1768" s="53"/>
      <c r="F1768" s="53"/>
      <c r="G1768" s="53"/>
    </row>
    <row r="1769" spans="3:7" x14ac:dyDescent="0.3">
      <c r="C1769" s="54"/>
      <c r="D1769" s="54"/>
      <c r="E1769" s="53"/>
      <c r="F1769" s="53"/>
      <c r="G1769" s="53"/>
    </row>
    <row r="1770" spans="3:7" x14ac:dyDescent="0.3">
      <c r="C1770" s="54"/>
      <c r="D1770" s="54"/>
      <c r="E1770" s="53"/>
      <c r="F1770" s="53"/>
      <c r="G1770" s="53"/>
    </row>
    <row r="1771" spans="3:7" x14ac:dyDescent="0.3">
      <c r="C1771" s="54"/>
      <c r="D1771" s="54"/>
      <c r="E1771" s="53"/>
      <c r="F1771" s="53"/>
      <c r="G1771" s="53"/>
    </row>
    <row r="1772" spans="3:7" x14ac:dyDescent="0.3">
      <c r="C1772" s="54"/>
      <c r="D1772" s="54"/>
      <c r="E1772" s="53"/>
      <c r="F1772" s="53"/>
      <c r="G1772" s="53"/>
    </row>
    <row r="1773" spans="3:7" x14ac:dyDescent="0.3">
      <c r="C1773" s="54"/>
      <c r="D1773" s="54"/>
      <c r="E1773" s="53"/>
      <c r="F1773" s="53"/>
      <c r="G1773" s="53"/>
    </row>
    <row r="1774" spans="3:7" x14ac:dyDescent="0.3">
      <c r="C1774" s="54"/>
      <c r="D1774" s="54"/>
      <c r="E1774" s="53"/>
      <c r="F1774" s="53"/>
      <c r="G1774" s="53"/>
    </row>
    <row r="1775" spans="3:7" x14ac:dyDescent="0.3">
      <c r="C1775" s="54"/>
      <c r="D1775" s="54"/>
      <c r="E1775" s="53"/>
      <c r="F1775" s="53"/>
      <c r="G1775" s="53"/>
    </row>
    <row r="1776" spans="3:7" x14ac:dyDescent="0.3">
      <c r="C1776" s="54"/>
      <c r="D1776" s="54"/>
      <c r="E1776" s="53"/>
      <c r="F1776" s="53"/>
      <c r="G1776" s="53"/>
    </row>
    <row r="1777" spans="3:7" x14ac:dyDescent="0.3">
      <c r="C1777" s="54"/>
      <c r="D1777" s="54"/>
      <c r="E1777" s="53"/>
      <c r="F1777" s="53"/>
      <c r="G1777" s="53"/>
    </row>
    <row r="1778" spans="3:7" x14ac:dyDescent="0.3">
      <c r="C1778" s="54"/>
      <c r="D1778" s="54"/>
      <c r="E1778" s="53"/>
      <c r="F1778" s="53"/>
      <c r="G1778" s="53"/>
    </row>
    <row r="1779" spans="3:7" x14ac:dyDescent="0.3">
      <c r="C1779" s="54"/>
      <c r="D1779" s="54"/>
      <c r="E1779" s="53"/>
      <c r="F1779" s="53"/>
      <c r="G1779" s="53"/>
    </row>
    <row r="1780" spans="3:7" x14ac:dyDescent="0.3">
      <c r="C1780" s="54"/>
      <c r="D1780" s="54"/>
      <c r="E1780" s="53"/>
      <c r="F1780" s="53"/>
      <c r="G1780" s="53"/>
    </row>
    <row r="1781" spans="3:7" x14ac:dyDescent="0.3">
      <c r="C1781" s="54"/>
      <c r="D1781" s="54"/>
      <c r="E1781" s="53"/>
      <c r="F1781" s="53"/>
      <c r="G1781" s="53"/>
    </row>
    <row r="1782" spans="3:7" x14ac:dyDescent="0.3">
      <c r="C1782" s="54"/>
      <c r="D1782" s="54"/>
      <c r="E1782" s="53"/>
      <c r="F1782" s="53"/>
      <c r="G1782" s="53"/>
    </row>
    <row r="1783" spans="3:7" x14ac:dyDescent="0.3">
      <c r="C1783" s="54"/>
      <c r="D1783" s="54"/>
      <c r="E1783" s="53"/>
      <c r="F1783" s="53"/>
      <c r="G1783" s="53"/>
    </row>
    <row r="1784" spans="3:7" x14ac:dyDescent="0.3">
      <c r="C1784" s="54"/>
      <c r="D1784" s="54"/>
      <c r="E1784" s="53"/>
      <c r="F1784" s="53"/>
      <c r="G1784" s="53"/>
    </row>
    <row r="1785" spans="3:7" x14ac:dyDescent="0.3">
      <c r="C1785" s="54"/>
      <c r="D1785" s="54"/>
      <c r="E1785" s="53"/>
      <c r="F1785" s="53"/>
      <c r="G1785" s="53"/>
    </row>
    <row r="1786" spans="3:7" x14ac:dyDescent="0.3">
      <c r="C1786" s="54"/>
      <c r="D1786" s="54"/>
      <c r="E1786" s="53"/>
      <c r="F1786" s="53"/>
      <c r="G1786" s="53"/>
    </row>
    <row r="1787" spans="3:7" x14ac:dyDescent="0.3">
      <c r="C1787" s="54"/>
      <c r="D1787" s="54"/>
      <c r="E1787" s="53"/>
      <c r="F1787" s="53"/>
      <c r="G1787" s="53"/>
    </row>
    <row r="1788" spans="3:7" x14ac:dyDescent="0.3">
      <c r="C1788" s="54"/>
      <c r="D1788" s="54"/>
      <c r="E1788" s="53"/>
      <c r="F1788" s="53"/>
      <c r="G1788" s="53"/>
    </row>
    <row r="1789" spans="3:7" x14ac:dyDescent="0.3">
      <c r="C1789" s="54"/>
      <c r="D1789" s="54"/>
      <c r="E1789" s="53"/>
      <c r="F1789" s="53"/>
      <c r="G1789" s="53"/>
    </row>
    <row r="1790" spans="3:7" x14ac:dyDescent="0.3">
      <c r="C1790" s="54"/>
      <c r="D1790" s="54"/>
      <c r="E1790" s="53"/>
      <c r="F1790" s="53"/>
      <c r="G1790" s="53"/>
    </row>
    <row r="1791" spans="3:7" x14ac:dyDescent="0.3">
      <c r="C1791" s="54"/>
      <c r="D1791" s="54"/>
      <c r="E1791" s="53"/>
      <c r="F1791" s="53"/>
      <c r="G1791" s="53"/>
    </row>
    <row r="1792" spans="3:7" x14ac:dyDescent="0.3">
      <c r="C1792" s="54"/>
      <c r="D1792" s="54"/>
      <c r="E1792" s="53"/>
      <c r="F1792" s="53"/>
      <c r="G1792" s="53"/>
    </row>
    <row r="1793" spans="3:7" x14ac:dyDescent="0.3">
      <c r="C1793" s="54"/>
      <c r="D1793" s="54"/>
      <c r="E1793" s="53"/>
      <c r="F1793" s="53"/>
      <c r="G1793" s="53"/>
    </row>
    <row r="1794" spans="3:7" x14ac:dyDescent="0.3">
      <c r="C1794" s="54"/>
      <c r="D1794" s="54"/>
      <c r="E1794" s="53"/>
      <c r="F1794" s="53"/>
      <c r="G1794" s="53"/>
    </row>
    <row r="1795" spans="3:7" x14ac:dyDescent="0.3">
      <c r="C1795" s="54"/>
      <c r="D1795" s="54"/>
      <c r="E1795" s="53"/>
      <c r="F1795" s="53"/>
      <c r="G1795" s="53"/>
    </row>
    <row r="1796" spans="3:7" x14ac:dyDescent="0.3">
      <c r="C1796" s="54"/>
      <c r="D1796" s="54"/>
      <c r="E1796" s="53"/>
      <c r="F1796" s="53"/>
      <c r="G1796" s="53"/>
    </row>
    <row r="1797" spans="3:7" x14ac:dyDescent="0.3">
      <c r="C1797" s="54"/>
      <c r="D1797" s="54"/>
      <c r="E1797" s="53"/>
      <c r="F1797" s="53"/>
      <c r="G1797" s="53"/>
    </row>
    <row r="1798" spans="3:7" x14ac:dyDescent="0.3">
      <c r="C1798" s="54"/>
      <c r="D1798" s="54"/>
      <c r="E1798" s="53"/>
      <c r="F1798" s="53"/>
      <c r="G1798" s="53"/>
    </row>
    <row r="1799" spans="3:7" x14ac:dyDescent="0.3">
      <c r="C1799" s="54"/>
      <c r="D1799" s="54"/>
      <c r="E1799" s="53"/>
      <c r="F1799" s="53"/>
      <c r="G1799" s="53"/>
    </row>
    <row r="1800" spans="3:7" x14ac:dyDescent="0.3">
      <c r="C1800" s="54"/>
      <c r="D1800" s="54"/>
      <c r="E1800" s="53"/>
      <c r="F1800" s="53"/>
      <c r="G1800" s="53"/>
    </row>
    <row r="1801" spans="3:7" x14ac:dyDescent="0.3">
      <c r="C1801" s="54"/>
      <c r="D1801" s="54"/>
      <c r="E1801" s="53"/>
      <c r="F1801" s="53"/>
      <c r="G1801" s="53"/>
    </row>
    <row r="1802" spans="3:7" x14ac:dyDescent="0.3">
      <c r="C1802" s="54"/>
      <c r="D1802" s="54"/>
      <c r="E1802" s="53"/>
      <c r="F1802" s="53"/>
      <c r="G1802" s="53"/>
    </row>
    <row r="1803" spans="3:7" x14ac:dyDescent="0.3">
      <c r="C1803" s="54"/>
      <c r="D1803" s="54"/>
      <c r="E1803" s="53"/>
      <c r="F1803" s="53"/>
      <c r="G1803" s="53"/>
    </row>
    <row r="1804" spans="3:7" x14ac:dyDescent="0.3">
      <c r="C1804" s="54"/>
      <c r="D1804" s="54"/>
      <c r="E1804" s="53"/>
      <c r="F1804" s="53"/>
      <c r="G1804" s="53"/>
    </row>
    <row r="1805" spans="3:7" x14ac:dyDescent="0.3">
      <c r="C1805" s="54"/>
      <c r="D1805" s="54"/>
      <c r="E1805" s="53"/>
      <c r="F1805" s="53"/>
      <c r="G1805" s="53"/>
    </row>
    <row r="1806" spans="3:7" x14ac:dyDescent="0.3">
      <c r="C1806" s="54"/>
      <c r="D1806" s="54"/>
      <c r="E1806" s="53"/>
      <c r="F1806" s="53"/>
      <c r="G1806" s="53"/>
    </row>
    <row r="1807" spans="3:7" x14ac:dyDescent="0.3">
      <c r="C1807" s="54"/>
      <c r="D1807" s="54"/>
      <c r="E1807" s="53"/>
      <c r="F1807" s="53"/>
      <c r="G1807" s="53"/>
    </row>
    <row r="1808" spans="3:7" x14ac:dyDescent="0.3">
      <c r="C1808" s="54"/>
      <c r="D1808" s="54"/>
      <c r="E1808" s="53"/>
      <c r="F1808" s="53"/>
      <c r="G1808" s="53"/>
    </row>
    <row r="1809" spans="3:7" x14ac:dyDescent="0.3">
      <c r="C1809" s="54"/>
      <c r="D1809" s="54"/>
      <c r="E1809" s="53"/>
      <c r="F1809" s="53"/>
      <c r="G1809" s="53"/>
    </row>
    <row r="1810" spans="3:7" x14ac:dyDescent="0.3">
      <c r="C1810" s="54"/>
      <c r="D1810" s="54"/>
      <c r="E1810" s="53"/>
      <c r="F1810" s="53"/>
      <c r="G1810" s="53"/>
    </row>
    <row r="1811" spans="3:7" x14ac:dyDescent="0.3">
      <c r="C1811" s="54"/>
      <c r="D1811" s="54"/>
      <c r="E1811" s="53"/>
      <c r="F1811" s="53"/>
      <c r="G1811" s="53"/>
    </row>
    <row r="1812" spans="3:7" x14ac:dyDescent="0.3">
      <c r="C1812" s="54"/>
      <c r="D1812" s="54"/>
      <c r="E1812" s="53"/>
      <c r="F1812" s="53"/>
      <c r="G1812" s="53"/>
    </row>
    <row r="1813" spans="3:7" x14ac:dyDescent="0.3">
      <c r="C1813" s="54"/>
      <c r="D1813" s="54"/>
      <c r="E1813" s="53"/>
      <c r="F1813" s="53"/>
      <c r="G1813" s="53"/>
    </row>
    <row r="1814" spans="3:7" x14ac:dyDescent="0.3">
      <c r="C1814" s="54"/>
      <c r="D1814" s="54"/>
      <c r="E1814" s="53"/>
      <c r="F1814" s="53"/>
      <c r="G1814" s="53"/>
    </row>
    <row r="1815" spans="3:7" x14ac:dyDescent="0.3">
      <c r="C1815" s="54"/>
      <c r="D1815" s="54"/>
      <c r="E1815" s="53"/>
      <c r="F1815" s="53"/>
      <c r="G1815" s="53"/>
    </row>
    <row r="1816" spans="3:7" x14ac:dyDescent="0.3">
      <c r="C1816" s="54"/>
      <c r="D1816" s="54"/>
      <c r="E1816" s="53"/>
      <c r="F1816" s="53"/>
      <c r="G1816" s="53"/>
    </row>
    <row r="1817" spans="3:7" x14ac:dyDescent="0.3">
      <c r="C1817" s="54"/>
      <c r="D1817" s="54"/>
      <c r="E1817" s="53"/>
      <c r="F1817" s="53"/>
      <c r="G1817" s="53"/>
    </row>
    <row r="1818" spans="3:7" x14ac:dyDescent="0.3">
      <c r="C1818" s="54"/>
      <c r="D1818" s="54"/>
      <c r="E1818" s="53"/>
      <c r="F1818" s="53"/>
      <c r="G1818" s="53"/>
    </row>
    <row r="1819" spans="3:7" x14ac:dyDescent="0.3">
      <c r="C1819" s="54"/>
      <c r="D1819" s="54"/>
      <c r="E1819" s="53"/>
      <c r="F1819" s="53"/>
      <c r="G1819" s="53"/>
    </row>
    <row r="1820" spans="3:7" x14ac:dyDescent="0.3">
      <c r="C1820" s="54"/>
      <c r="D1820" s="54"/>
      <c r="E1820" s="53"/>
      <c r="F1820" s="53"/>
      <c r="G1820" s="53"/>
    </row>
    <row r="1821" spans="3:7" x14ac:dyDescent="0.3">
      <c r="C1821" s="54"/>
      <c r="D1821" s="54"/>
      <c r="E1821" s="53"/>
      <c r="F1821" s="53"/>
      <c r="G1821" s="53"/>
    </row>
    <row r="1822" spans="3:7" x14ac:dyDescent="0.3">
      <c r="C1822" s="54"/>
      <c r="D1822" s="54"/>
      <c r="E1822" s="53"/>
      <c r="F1822" s="53"/>
      <c r="G1822" s="53"/>
    </row>
    <row r="1823" spans="3:7" x14ac:dyDescent="0.3">
      <c r="C1823" s="54"/>
      <c r="D1823" s="54"/>
      <c r="E1823" s="53"/>
      <c r="F1823" s="53"/>
      <c r="G1823" s="53"/>
    </row>
    <row r="1824" spans="3:7" x14ac:dyDescent="0.3">
      <c r="C1824" s="54"/>
      <c r="D1824" s="54"/>
      <c r="E1824" s="53"/>
      <c r="F1824" s="53"/>
      <c r="G1824" s="53"/>
    </row>
    <row r="1825" spans="3:7" x14ac:dyDescent="0.3">
      <c r="C1825" s="54"/>
      <c r="D1825" s="54"/>
      <c r="E1825" s="53"/>
      <c r="F1825" s="53"/>
      <c r="G1825" s="53"/>
    </row>
    <row r="1826" spans="3:7" x14ac:dyDescent="0.3">
      <c r="C1826" s="54"/>
      <c r="D1826" s="54"/>
      <c r="E1826" s="53"/>
      <c r="F1826" s="53"/>
      <c r="G1826" s="53"/>
    </row>
    <row r="1827" spans="3:7" x14ac:dyDescent="0.3">
      <c r="C1827" s="54"/>
      <c r="D1827" s="54"/>
      <c r="E1827" s="53"/>
      <c r="F1827" s="53"/>
      <c r="G1827" s="53"/>
    </row>
    <row r="1828" spans="3:7" x14ac:dyDescent="0.3">
      <c r="C1828" s="54"/>
      <c r="D1828" s="54"/>
      <c r="E1828" s="53"/>
      <c r="F1828" s="53"/>
      <c r="G1828" s="53"/>
    </row>
    <row r="1829" spans="3:7" x14ac:dyDescent="0.3">
      <c r="C1829" s="54"/>
      <c r="D1829" s="54"/>
      <c r="E1829" s="53"/>
      <c r="F1829" s="53"/>
      <c r="G1829" s="53"/>
    </row>
    <row r="1830" spans="3:7" x14ac:dyDescent="0.3">
      <c r="C1830" s="54"/>
      <c r="D1830" s="54"/>
      <c r="E1830" s="53"/>
      <c r="F1830" s="53"/>
      <c r="G1830" s="53"/>
    </row>
    <row r="1831" spans="3:7" x14ac:dyDescent="0.3">
      <c r="C1831" s="54"/>
      <c r="D1831" s="54"/>
      <c r="E1831" s="53"/>
      <c r="F1831" s="53"/>
      <c r="G1831" s="53"/>
    </row>
    <row r="1832" spans="3:7" x14ac:dyDescent="0.3">
      <c r="C1832" s="54"/>
      <c r="D1832" s="54"/>
      <c r="E1832" s="53"/>
      <c r="F1832" s="53"/>
      <c r="G1832" s="53"/>
    </row>
    <row r="1833" spans="3:7" x14ac:dyDescent="0.3">
      <c r="C1833" s="54"/>
      <c r="D1833" s="54"/>
      <c r="E1833" s="53"/>
      <c r="F1833" s="53"/>
      <c r="G1833" s="53"/>
    </row>
    <row r="1834" spans="3:7" x14ac:dyDescent="0.3">
      <c r="C1834" s="54"/>
      <c r="D1834" s="54"/>
      <c r="E1834" s="53"/>
      <c r="F1834" s="53"/>
      <c r="G1834" s="53"/>
    </row>
    <row r="1835" spans="3:7" x14ac:dyDescent="0.3">
      <c r="C1835" s="54"/>
      <c r="D1835" s="54"/>
      <c r="E1835" s="53"/>
      <c r="F1835" s="53"/>
      <c r="G1835" s="53"/>
    </row>
    <row r="1836" spans="3:7" x14ac:dyDescent="0.3">
      <c r="C1836" s="54"/>
      <c r="D1836" s="54"/>
      <c r="E1836" s="53"/>
      <c r="F1836" s="53"/>
      <c r="G1836" s="53"/>
    </row>
    <row r="1837" spans="3:7" x14ac:dyDescent="0.3">
      <c r="C1837" s="54"/>
      <c r="D1837" s="54"/>
      <c r="E1837" s="53"/>
      <c r="F1837" s="53"/>
      <c r="G1837" s="53"/>
    </row>
    <row r="1838" spans="3:7" x14ac:dyDescent="0.3">
      <c r="C1838" s="54"/>
      <c r="D1838" s="54"/>
      <c r="E1838" s="53"/>
      <c r="F1838" s="53"/>
      <c r="G1838" s="53"/>
    </row>
    <row r="1839" spans="3:7" x14ac:dyDescent="0.3">
      <c r="C1839" s="54"/>
      <c r="D1839" s="54"/>
      <c r="E1839" s="53"/>
      <c r="F1839" s="53"/>
      <c r="G1839" s="53"/>
    </row>
    <row r="1840" spans="3:7" x14ac:dyDescent="0.3">
      <c r="C1840" s="54"/>
      <c r="D1840" s="54"/>
      <c r="E1840" s="53"/>
      <c r="F1840" s="53"/>
      <c r="G1840" s="53"/>
    </row>
    <row r="1841" spans="3:7" x14ac:dyDescent="0.3">
      <c r="C1841" s="54"/>
      <c r="D1841" s="54"/>
      <c r="E1841" s="53"/>
      <c r="F1841" s="53"/>
      <c r="G1841" s="53"/>
    </row>
    <row r="1842" spans="3:7" x14ac:dyDescent="0.3">
      <c r="C1842" s="54"/>
      <c r="D1842" s="54"/>
      <c r="E1842" s="53"/>
      <c r="F1842" s="53"/>
      <c r="G1842" s="53"/>
    </row>
    <row r="1843" spans="3:7" x14ac:dyDescent="0.3">
      <c r="C1843" s="54"/>
      <c r="D1843" s="54"/>
      <c r="E1843" s="53"/>
      <c r="F1843" s="53"/>
      <c r="G1843" s="53"/>
    </row>
    <row r="1844" spans="3:7" x14ac:dyDescent="0.3">
      <c r="C1844" s="54"/>
      <c r="D1844" s="54"/>
      <c r="E1844" s="53"/>
      <c r="F1844" s="53"/>
      <c r="G1844" s="53"/>
    </row>
    <row r="1845" spans="3:7" x14ac:dyDescent="0.3">
      <c r="C1845" s="54"/>
      <c r="D1845" s="54"/>
      <c r="E1845" s="53"/>
      <c r="F1845" s="53"/>
      <c r="G1845" s="53"/>
    </row>
    <row r="1846" spans="3:7" x14ac:dyDescent="0.3">
      <c r="C1846" s="54"/>
      <c r="D1846" s="54"/>
      <c r="E1846" s="53"/>
      <c r="F1846" s="53"/>
      <c r="G1846" s="53"/>
    </row>
    <row r="1847" spans="3:7" x14ac:dyDescent="0.3">
      <c r="C1847" s="54"/>
      <c r="D1847" s="54"/>
      <c r="E1847" s="53"/>
      <c r="F1847" s="53"/>
      <c r="G1847" s="53"/>
    </row>
    <row r="1848" spans="3:7" x14ac:dyDescent="0.3">
      <c r="C1848" s="54"/>
      <c r="D1848" s="54"/>
      <c r="E1848" s="53"/>
      <c r="F1848" s="53"/>
      <c r="G1848" s="53"/>
    </row>
    <row r="1849" spans="3:7" x14ac:dyDescent="0.3">
      <c r="C1849" s="54"/>
      <c r="D1849" s="54"/>
      <c r="E1849" s="53"/>
      <c r="F1849" s="53"/>
      <c r="G1849" s="53"/>
    </row>
    <row r="1850" spans="3:7" x14ac:dyDescent="0.3">
      <c r="C1850" s="54"/>
      <c r="D1850" s="54"/>
      <c r="E1850" s="53"/>
      <c r="F1850" s="53"/>
      <c r="G1850" s="53"/>
    </row>
    <row r="1851" spans="3:7" x14ac:dyDescent="0.3">
      <c r="C1851" s="54"/>
      <c r="D1851" s="54"/>
      <c r="E1851" s="53"/>
      <c r="F1851" s="53"/>
      <c r="G1851" s="53"/>
    </row>
    <row r="1852" spans="3:7" x14ac:dyDescent="0.3">
      <c r="C1852" s="54"/>
      <c r="D1852" s="54"/>
      <c r="E1852" s="53"/>
      <c r="F1852" s="53"/>
      <c r="G1852" s="53"/>
    </row>
    <row r="1853" spans="3:7" x14ac:dyDescent="0.3">
      <c r="C1853" s="54"/>
      <c r="D1853" s="54"/>
      <c r="E1853" s="53"/>
      <c r="F1853" s="53"/>
      <c r="G1853" s="53"/>
    </row>
    <row r="1854" spans="3:7" x14ac:dyDescent="0.3">
      <c r="C1854" s="54"/>
      <c r="D1854" s="54"/>
      <c r="E1854" s="53"/>
      <c r="F1854" s="53"/>
      <c r="G1854" s="53"/>
    </row>
    <row r="1855" spans="3:7" x14ac:dyDescent="0.3">
      <c r="C1855" s="54"/>
      <c r="D1855" s="54"/>
      <c r="E1855" s="53"/>
      <c r="F1855" s="53"/>
      <c r="G1855" s="53"/>
    </row>
    <row r="1856" spans="3:7" x14ac:dyDescent="0.3">
      <c r="C1856" s="54"/>
      <c r="D1856" s="54"/>
      <c r="E1856" s="53"/>
      <c r="F1856" s="53"/>
      <c r="G1856" s="53"/>
    </row>
    <row r="1857" spans="3:7" x14ac:dyDescent="0.3">
      <c r="C1857" s="54"/>
      <c r="D1857" s="54"/>
      <c r="E1857" s="53"/>
      <c r="F1857" s="53"/>
      <c r="G1857" s="53"/>
    </row>
    <row r="1858" spans="3:7" x14ac:dyDescent="0.3">
      <c r="C1858" s="54"/>
      <c r="D1858" s="54"/>
      <c r="E1858" s="53"/>
      <c r="F1858" s="53"/>
      <c r="G1858" s="53"/>
    </row>
    <row r="1859" spans="3:7" x14ac:dyDescent="0.3">
      <c r="C1859" s="54"/>
      <c r="D1859" s="54"/>
      <c r="E1859" s="53"/>
      <c r="F1859" s="53"/>
      <c r="G1859" s="53"/>
    </row>
    <row r="1860" spans="3:7" x14ac:dyDescent="0.3">
      <c r="C1860" s="54"/>
      <c r="D1860" s="54"/>
      <c r="E1860" s="53"/>
      <c r="F1860" s="53"/>
      <c r="G1860" s="53"/>
    </row>
    <row r="1861" spans="3:7" x14ac:dyDescent="0.3">
      <c r="C1861" s="54"/>
      <c r="D1861" s="54"/>
      <c r="E1861" s="53"/>
      <c r="F1861" s="53"/>
      <c r="G1861" s="53"/>
    </row>
    <row r="1862" spans="3:7" x14ac:dyDescent="0.3">
      <c r="C1862" s="54"/>
      <c r="D1862" s="54"/>
      <c r="E1862" s="53"/>
      <c r="F1862" s="53"/>
      <c r="G1862" s="53"/>
    </row>
    <row r="1863" spans="3:7" x14ac:dyDescent="0.3">
      <c r="C1863" s="54"/>
      <c r="D1863" s="54"/>
      <c r="E1863" s="53"/>
      <c r="F1863" s="53"/>
      <c r="G1863" s="53"/>
    </row>
    <row r="1864" spans="3:7" x14ac:dyDescent="0.3">
      <c r="C1864" s="54"/>
      <c r="D1864" s="54"/>
      <c r="E1864" s="53"/>
      <c r="F1864" s="53"/>
      <c r="G1864" s="53"/>
    </row>
    <row r="1865" spans="3:7" x14ac:dyDescent="0.3">
      <c r="C1865" s="54"/>
      <c r="D1865" s="54"/>
      <c r="E1865" s="53"/>
      <c r="F1865" s="53"/>
      <c r="G1865" s="53"/>
    </row>
    <row r="1866" spans="3:7" x14ac:dyDescent="0.3">
      <c r="C1866" s="54"/>
      <c r="D1866" s="54"/>
      <c r="E1866" s="53"/>
      <c r="F1866" s="53"/>
      <c r="G1866" s="53"/>
    </row>
    <row r="1867" spans="3:7" x14ac:dyDescent="0.3">
      <c r="C1867" s="54"/>
      <c r="D1867" s="54"/>
      <c r="E1867" s="53"/>
      <c r="F1867" s="53"/>
      <c r="G1867" s="53"/>
    </row>
    <row r="1868" spans="3:7" x14ac:dyDescent="0.3">
      <c r="C1868" s="54"/>
      <c r="D1868" s="54"/>
      <c r="E1868" s="53"/>
      <c r="F1868" s="53"/>
      <c r="G1868" s="53"/>
    </row>
    <row r="1869" spans="3:7" x14ac:dyDescent="0.3">
      <c r="C1869" s="54"/>
      <c r="D1869" s="54"/>
      <c r="E1869" s="53"/>
      <c r="F1869" s="53"/>
      <c r="G1869" s="53"/>
    </row>
    <row r="1870" spans="3:7" x14ac:dyDescent="0.3">
      <c r="C1870" s="54"/>
      <c r="D1870" s="54"/>
      <c r="E1870" s="53"/>
      <c r="F1870" s="53"/>
      <c r="G1870" s="53"/>
    </row>
    <row r="1871" spans="3:7" x14ac:dyDescent="0.3">
      <c r="C1871" s="54"/>
      <c r="D1871" s="54"/>
      <c r="E1871" s="53"/>
      <c r="F1871" s="53"/>
      <c r="G1871" s="53"/>
    </row>
    <row r="1872" spans="3:7" x14ac:dyDescent="0.3">
      <c r="C1872" s="54"/>
      <c r="D1872" s="54"/>
      <c r="E1872" s="53"/>
      <c r="F1872" s="53"/>
      <c r="G1872" s="53"/>
    </row>
    <row r="1873" spans="3:7" x14ac:dyDescent="0.3">
      <c r="C1873" s="54"/>
      <c r="D1873" s="54"/>
      <c r="E1873" s="53"/>
      <c r="F1873" s="53"/>
      <c r="G1873" s="53"/>
    </row>
    <row r="1874" spans="3:7" x14ac:dyDescent="0.3">
      <c r="C1874" s="54"/>
      <c r="D1874" s="54"/>
      <c r="E1874" s="53"/>
      <c r="F1874" s="53"/>
      <c r="G1874" s="53"/>
    </row>
    <row r="1875" spans="3:7" x14ac:dyDescent="0.3">
      <c r="C1875" s="54"/>
      <c r="D1875" s="54"/>
      <c r="E1875" s="53"/>
      <c r="F1875" s="53"/>
      <c r="G1875" s="53"/>
    </row>
    <row r="1876" spans="3:7" x14ac:dyDescent="0.3">
      <c r="C1876" s="54"/>
      <c r="D1876" s="54"/>
      <c r="E1876" s="53"/>
      <c r="F1876" s="53"/>
      <c r="G1876" s="53"/>
    </row>
    <row r="1877" spans="3:7" x14ac:dyDescent="0.3">
      <c r="C1877" s="54"/>
      <c r="D1877" s="54"/>
      <c r="E1877" s="53"/>
      <c r="F1877" s="53"/>
      <c r="G1877" s="53"/>
    </row>
    <row r="1878" spans="3:7" x14ac:dyDescent="0.3">
      <c r="C1878" s="54"/>
      <c r="D1878" s="54"/>
      <c r="E1878" s="53"/>
      <c r="F1878" s="53"/>
      <c r="G1878" s="53"/>
    </row>
    <row r="1879" spans="3:7" x14ac:dyDescent="0.3">
      <c r="C1879" s="54"/>
      <c r="D1879" s="54"/>
      <c r="E1879" s="53"/>
      <c r="F1879" s="53"/>
      <c r="G1879" s="53"/>
    </row>
    <row r="1880" spans="3:7" x14ac:dyDescent="0.3">
      <c r="C1880" s="54"/>
      <c r="D1880" s="54"/>
      <c r="E1880" s="53"/>
      <c r="F1880" s="53"/>
      <c r="G1880" s="53"/>
    </row>
    <row r="1881" spans="3:7" x14ac:dyDescent="0.3">
      <c r="C1881" s="54"/>
      <c r="D1881" s="54"/>
      <c r="E1881" s="53"/>
      <c r="F1881" s="53"/>
      <c r="G1881" s="53"/>
    </row>
    <row r="1882" spans="3:7" x14ac:dyDescent="0.3">
      <c r="C1882" s="54"/>
      <c r="D1882" s="54"/>
      <c r="E1882" s="53"/>
      <c r="F1882" s="53"/>
      <c r="G1882" s="53"/>
    </row>
    <row r="1883" spans="3:7" x14ac:dyDescent="0.3">
      <c r="C1883" s="54"/>
      <c r="D1883" s="54"/>
      <c r="E1883" s="53"/>
      <c r="F1883" s="53"/>
      <c r="G1883" s="53"/>
    </row>
    <row r="1884" spans="3:7" x14ac:dyDescent="0.3">
      <c r="C1884" s="54"/>
      <c r="D1884" s="54"/>
      <c r="E1884" s="53"/>
      <c r="F1884" s="53"/>
      <c r="G1884" s="53"/>
    </row>
    <row r="1885" spans="3:7" x14ac:dyDescent="0.3">
      <c r="C1885" s="54"/>
      <c r="D1885" s="54"/>
      <c r="E1885" s="53"/>
      <c r="F1885" s="53"/>
      <c r="G1885" s="53"/>
    </row>
    <row r="1886" spans="3:7" x14ac:dyDescent="0.3">
      <c r="C1886" s="54"/>
      <c r="D1886" s="54"/>
      <c r="E1886" s="53"/>
      <c r="F1886" s="53"/>
      <c r="G1886" s="53"/>
    </row>
    <row r="1887" spans="3:7" x14ac:dyDescent="0.3">
      <c r="C1887" s="54"/>
      <c r="D1887" s="54"/>
      <c r="E1887" s="53"/>
      <c r="F1887" s="53"/>
      <c r="G1887" s="53"/>
    </row>
    <row r="1888" spans="3:7" x14ac:dyDescent="0.3">
      <c r="C1888" s="54"/>
      <c r="D1888" s="54"/>
      <c r="E1888" s="53"/>
      <c r="F1888" s="53"/>
      <c r="G1888" s="53"/>
    </row>
    <row r="1889" spans="3:7" x14ac:dyDescent="0.3">
      <c r="C1889" s="54"/>
      <c r="D1889" s="54"/>
      <c r="E1889" s="53"/>
      <c r="F1889" s="53"/>
      <c r="G1889" s="53"/>
    </row>
    <row r="1890" spans="3:7" x14ac:dyDescent="0.3">
      <c r="C1890" s="54"/>
      <c r="D1890" s="54"/>
      <c r="E1890" s="53"/>
      <c r="F1890" s="53"/>
      <c r="G1890" s="53"/>
    </row>
    <row r="1891" spans="3:7" x14ac:dyDescent="0.3">
      <c r="C1891" s="54"/>
      <c r="D1891" s="54"/>
      <c r="E1891" s="53"/>
      <c r="F1891" s="53"/>
      <c r="G1891" s="53"/>
    </row>
    <row r="1892" spans="3:7" x14ac:dyDescent="0.3">
      <c r="C1892" s="54"/>
      <c r="D1892" s="54"/>
      <c r="E1892" s="53"/>
      <c r="F1892" s="53"/>
      <c r="G1892" s="53"/>
    </row>
    <row r="1893" spans="3:7" x14ac:dyDescent="0.3">
      <c r="C1893" s="54"/>
      <c r="D1893" s="54"/>
      <c r="E1893" s="53"/>
      <c r="F1893" s="53"/>
      <c r="G1893" s="53"/>
    </row>
    <row r="1894" spans="3:7" x14ac:dyDescent="0.3">
      <c r="C1894" s="54"/>
      <c r="D1894" s="54"/>
      <c r="E1894" s="53"/>
      <c r="F1894" s="53"/>
      <c r="G1894" s="53"/>
    </row>
    <row r="1895" spans="3:7" x14ac:dyDescent="0.3">
      <c r="C1895" s="54"/>
      <c r="D1895" s="54"/>
      <c r="E1895" s="53"/>
      <c r="F1895" s="53"/>
      <c r="G1895" s="53"/>
    </row>
    <row r="1896" spans="3:7" x14ac:dyDescent="0.3">
      <c r="C1896" s="54"/>
      <c r="D1896" s="54"/>
      <c r="E1896" s="53"/>
      <c r="F1896" s="53"/>
      <c r="G1896" s="53"/>
    </row>
    <row r="1897" spans="3:7" x14ac:dyDescent="0.3">
      <c r="C1897" s="54"/>
      <c r="D1897" s="54"/>
      <c r="E1897" s="53"/>
      <c r="F1897" s="53"/>
      <c r="G1897" s="53"/>
    </row>
    <row r="1898" spans="3:7" x14ac:dyDescent="0.3">
      <c r="C1898" s="54"/>
      <c r="D1898" s="54"/>
      <c r="E1898" s="53"/>
      <c r="F1898" s="53"/>
      <c r="G1898" s="53"/>
    </row>
    <row r="1899" spans="3:7" x14ac:dyDescent="0.3">
      <c r="C1899" s="54"/>
      <c r="D1899" s="54"/>
      <c r="E1899" s="53"/>
      <c r="F1899" s="53"/>
      <c r="G1899" s="53"/>
    </row>
    <row r="1900" spans="3:7" x14ac:dyDescent="0.3">
      <c r="C1900" s="54"/>
      <c r="D1900" s="54"/>
      <c r="E1900" s="53"/>
      <c r="F1900" s="53"/>
      <c r="G1900" s="53"/>
    </row>
    <row r="1901" spans="3:7" x14ac:dyDescent="0.3">
      <c r="C1901" s="54"/>
      <c r="D1901" s="54"/>
      <c r="E1901" s="53"/>
      <c r="F1901" s="53"/>
      <c r="G1901" s="53"/>
    </row>
    <row r="1902" spans="3:7" x14ac:dyDescent="0.3">
      <c r="C1902" s="54"/>
      <c r="D1902" s="54"/>
      <c r="E1902" s="53"/>
      <c r="F1902" s="53"/>
      <c r="G1902" s="53"/>
    </row>
    <row r="1903" spans="3:7" x14ac:dyDescent="0.3">
      <c r="C1903" s="54"/>
      <c r="D1903" s="54"/>
      <c r="E1903" s="53"/>
      <c r="F1903" s="53"/>
      <c r="G1903" s="53"/>
    </row>
    <row r="1904" spans="3:7" x14ac:dyDescent="0.3">
      <c r="C1904" s="54"/>
      <c r="D1904" s="54"/>
      <c r="E1904" s="53"/>
      <c r="F1904" s="53"/>
      <c r="G1904" s="53"/>
    </row>
    <row r="1905" spans="3:7" x14ac:dyDescent="0.3">
      <c r="C1905" s="54"/>
      <c r="D1905" s="54"/>
      <c r="E1905" s="53"/>
      <c r="F1905" s="53"/>
      <c r="G1905" s="53"/>
    </row>
    <row r="1906" spans="3:7" x14ac:dyDescent="0.3">
      <c r="C1906" s="54"/>
      <c r="D1906" s="54"/>
      <c r="E1906" s="53"/>
      <c r="F1906" s="53"/>
      <c r="G1906" s="53"/>
    </row>
    <row r="1907" spans="3:7" x14ac:dyDescent="0.3">
      <c r="C1907" s="54"/>
      <c r="D1907" s="54"/>
      <c r="E1907" s="53"/>
      <c r="F1907" s="53"/>
      <c r="G1907" s="53"/>
    </row>
    <row r="1908" spans="3:7" x14ac:dyDescent="0.3">
      <c r="C1908" s="54"/>
      <c r="D1908" s="54"/>
      <c r="E1908" s="53"/>
      <c r="F1908" s="53"/>
      <c r="G1908" s="53"/>
    </row>
    <row r="1909" spans="3:7" x14ac:dyDescent="0.3">
      <c r="C1909" s="54"/>
      <c r="D1909" s="54"/>
      <c r="E1909" s="53"/>
      <c r="F1909" s="53"/>
      <c r="G1909" s="53"/>
    </row>
    <row r="1910" spans="3:7" x14ac:dyDescent="0.3">
      <c r="C1910" s="54"/>
      <c r="D1910" s="54"/>
      <c r="E1910" s="53"/>
      <c r="F1910" s="53"/>
      <c r="G1910" s="53"/>
    </row>
    <row r="1911" spans="3:7" x14ac:dyDescent="0.3">
      <c r="C1911" s="54"/>
      <c r="D1911" s="54"/>
      <c r="E1911" s="53"/>
      <c r="F1911" s="53"/>
      <c r="G1911" s="53"/>
    </row>
    <row r="1912" spans="3:7" x14ac:dyDescent="0.3">
      <c r="C1912" s="54"/>
      <c r="D1912" s="54"/>
      <c r="E1912" s="53"/>
      <c r="F1912" s="53"/>
      <c r="G1912" s="53"/>
    </row>
    <row r="1913" spans="3:7" x14ac:dyDescent="0.3">
      <c r="C1913" s="54"/>
      <c r="D1913" s="54"/>
      <c r="E1913" s="53"/>
      <c r="F1913" s="53"/>
      <c r="G1913" s="53"/>
    </row>
    <row r="1914" spans="3:7" x14ac:dyDescent="0.3">
      <c r="C1914" s="54"/>
      <c r="D1914" s="54"/>
      <c r="E1914" s="53"/>
      <c r="F1914" s="53"/>
      <c r="G1914" s="53"/>
    </row>
    <row r="1915" spans="3:7" x14ac:dyDescent="0.3">
      <c r="C1915" s="54"/>
      <c r="D1915" s="54"/>
      <c r="E1915" s="53"/>
      <c r="F1915" s="53"/>
      <c r="G1915" s="53"/>
    </row>
    <row r="1916" spans="3:7" x14ac:dyDescent="0.3">
      <c r="C1916" s="54"/>
      <c r="D1916" s="54"/>
      <c r="E1916" s="53"/>
      <c r="F1916" s="53"/>
      <c r="G1916" s="53"/>
    </row>
    <row r="1917" spans="3:7" x14ac:dyDescent="0.3">
      <c r="C1917" s="54"/>
      <c r="D1917" s="54"/>
      <c r="E1917" s="53"/>
      <c r="F1917" s="53"/>
      <c r="G1917" s="53"/>
    </row>
    <row r="1918" spans="3:7" x14ac:dyDescent="0.3">
      <c r="C1918" s="54"/>
      <c r="D1918" s="54"/>
      <c r="E1918" s="53"/>
      <c r="F1918" s="53"/>
      <c r="G1918" s="53"/>
    </row>
    <row r="1919" spans="3:7" x14ac:dyDescent="0.3">
      <c r="C1919" s="54"/>
      <c r="D1919" s="54"/>
      <c r="E1919" s="53"/>
      <c r="F1919" s="53"/>
      <c r="G1919" s="53"/>
    </row>
    <row r="1920" spans="3:7" x14ac:dyDescent="0.3">
      <c r="C1920" s="54"/>
      <c r="D1920" s="54"/>
      <c r="E1920" s="53"/>
      <c r="F1920" s="53"/>
      <c r="G1920" s="53"/>
    </row>
    <row r="1921" spans="3:7" x14ac:dyDescent="0.3">
      <c r="C1921" s="54"/>
      <c r="D1921" s="54"/>
      <c r="E1921" s="53"/>
      <c r="F1921" s="53"/>
      <c r="G1921" s="53"/>
    </row>
    <row r="1922" spans="3:7" x14ac:dyDescent="0.3">
      <c r="C1922" s="54"/>
      <c r="D1922" s="54"/>
      <c r="E1922" s="53"/>
      <c r="F1922" s="53"/>
      <c r="G1922" s="53"/>
    </row>
    <row r="1923" spans="3:7" x14ac:dyDescent="0.3">
      <c r="C1923" s="54"/>
      <c r="D1923" s="54"/>
      <c r="E1923" s="53"/>
      <c r="F1923" s="53"/>
      <c r="G1923" s="53"/>
    </row>
    <row r="1924" spans="3:7" x14ac:dyDescent="0.3">
      <c r="C1924" s="54"/>
      <c r="D1924" s="54"/>
      <c r="E1924" s="53"/>
      <c r="F1924" s="53"/>
      <c r="G1924" s="53"/>
    </row>
    <row r="1925" spans="3:7" x14ac:dyDescent="0.3">
      <c r="C1925" s="54"/>
      <c r="D1925" s="54"/>
      <c r="E1925" s="53"/>
      <c r="F1925" s="53"/>
      <c r="G1925" s="53"/>
    </row>
    <row r="1926" spans="3:7" x14ac:dyDescent="0.3">
      <c r="C1926" s="54"/>
      <c r="D1926" s="54"/>
      <c r="E1926" s="53"/>
      <c r="F1926" s="53"/>
      <c r="G1926" s="53"/>
    </row>
    <row r="1927" spans="3:7" x14ac:dyDescent="0.3">
      <c r="C1927" s="54"/>
      <c r="D1927" s="54"/>
      <c r="E1927" s="53"/>
      <c r="F1927" s="53"/>
      <c r="G1927" s="53"/>
    </row>
    <row r="1928" spans="3:7" x14ac:dyDescent="0.3">
      <c r="C1928" s="54"/>
      <c r="D1928" s="54"/>
      <c r="E1928" s="53"/>
      <c r="F1928" s="53"/>
      <c r="G1928" s="53"/>
    </row>
    <row r="1929" spans="3:7" x14ac:dyDescent="0.3">
      <c r="C1929" s="54"/>
      <c r="D1929" s="54"/>
      <c r="E1929" s="53"/>
      <c r="F1929" s="53"/>
      <c r="G1929" s="53"/>
    </row>
    <row r="1930" spans="3:7" x14ac:dyDescent="0.3">
      <c r="C1930" s="54"/>
      <c r="D1930" s="54"/>
      <c r="E1930" s="53"/>
      <c r="F1930" s="53"/>
      <c r="G1930" s="53"/>
    </row>
    <row r="1931" spans="3:7" x14ac:dyDescent="0.3">
      <c r="C1931" s="54"/>
      <c r="D1931" s="54"/>
      <c r="E1931" s="53"/>
      <c r="F1931" s="53"/>
      <c r="G1931" s="53"/>
    </row>
    <row r="1932" spans="3:7" x14ac:dyDescent="0.3">
      <c r="C1932" s="54"/>
      <c r="D1932" s="54"/>
      <c r="E1932" s="53"/>
      <c r="F1932" s="53"/>
      <c r="G1932" s="53"/>
    </row>
    <row r="1933" spans="3:7" x14ac:dyDescent="0.3">
      <c r="C1933" s="54"/>
      <c r="D1933" s="54"/>
      <c r="E1933" s="53"/>
      <c r="F1933" s="53"/>
      <c r="G1933" s="53"/>
    </row>
    <row r="1934" spans="3:7" x14ac:dyDescent="0.3">
      <c r="C1934" s="54"/>
      <c r="D1934" s="54"/>
      <c r="E1934" s="53"/>
      <c r="F1934" s="53"/>
      <c r="G1934" s="53"/>
    </row>
    <row r="1935" spans="3:7" x14ac:dyDescent="0.3">
      <c r="C1935" s="54"/>
      <c r="D1935" s="54"/>
      <c r="E1935" s="53"/>
      <c r="F1935" s="53"/>
      <c r="G1935" s="53"/>
    </row>
    <row r="1936" spans="3:7" x14ac:dyDescent="0.3">
      <c r="C1936" s="54"/>
      <c r="D1936" s="54"/>
      <c r="E1936" s="53"/>
      <c r="F1936" s="53"/>
      <c r="G1936" s="53"/>
    </row>
    <row r="1937" spans="3:7" x14ac:dyDescent="0.3">
      <c r="C1937" s="54"/>
      <c r="D1937" s="54"/>
      <c r="E1937" s="53"/>
      <c r="F1937" s="53"/>
      <c r="G1937" s="53"/>
    </row>
    <row r="1938" spans="3:7" x14ac:dyDescent="0.3">
      <c r="C1938" s="54"/>
      <c r="D1938" s="54"/>
      <c r="E1938" s="53"/>
      <c r="F1938" s="53"/>
      <c r="G1938" s="53"/>
    </row>
    <row r="1939" spans="3:7" x14ac:dyDescent="0.3">
      <c r="C1939" s="54"/>
      <c r="D1939" s="54"/>
      <c r="E1939" s="53"/>
      <c r="F1939" s="53"/>
      <c r="G1939" s="53"/>
    </row>
    <row r="1940" spans="3:7" x14ac:dyDescent="0.3">
      <c r="C1940" s="54"/>
      <c r="D1940" s="54"/>
      <c r="E1940" s="53"/>
      <c r="F1940" s="53"/>
      <c r="G1940" s="53"/>
    </row>
    <row r="1941" spans="3:7" x14ac:dyDescent="0.3">
      <c r="C1941" s="54"/>
      <c r="D1941" s="54"/>
      <c r="E1941" s="53"/>
      <c r="F1941" s="53"/>
      <c r="G1941" s="53"/>
    </row>
    <row r="1942" spans="3:7" x14ac:dyDescent="0.3">
      <c r="C1942" s="54"/>
      <c r="D1942" s="54"/>
      <c r="E1942" s="53"/>
      <c r="F1942" s="53"/>
      <c r="G1942" s="53"/>
    </row>
    <row r="1943" spans="3:7" x14ac:dyDescent="0.3">
      <c r="C1943" s="54"/>
      <c r="D1943" s="54"/>
      <c r="E1943" s="53"/>
      <c r="F1943" s="53"/>
      <c r="G1943" s="53"/>
    </row>
    <row r="1944" spans="3:7" x14ac:dyDescent="0.3">
      <c r="C1944" s="54"/>
      <c r="D1944" s="54"/>
      <c r="E1944" s="53"/>
      <c r="F1944" s="53"/>
      <c r="G1944" s="53"/>
    </row>
    <row r="1945" spans="3:7" x14ac:dyDescent="0.3">
      <c r="C1945" s="54"/>
      <c r="D1945" s="54"/>
      <c r="E1945" s="53"/>
      <c r="F1945" s="53"/>
      <c r="G1945" s="53"/>
    </row>
    <row r="1946" spans="3:7" x14ac:dyDescent="0.3">
      <c r="C1946" s="54"/>
      <c r="D1946" s="54"/>
      <c r="E1946" s="53"/>
      <c r="F1946" s="53"/>
      <c r="G1946" s="53"/>
    </row>
    <row r="1947" spans="3:7" x14ac:dyDescent="0.3">
      <c r="C1947" s="54"/>
      <c r="D1947" s="54"/>
      <c r="E1947" s="53"/>
      <c r="F1947" s="53"/>
      <c r="G1947" s="53"/>
    </row>
    <row r="1948" spans="3:7" x14ac:dyDescent="0.3">
      <c r="C1948" s="54"/>
      <c r="D1948" s="54"/>
      <c r="E1948" s="53"/>
      <c r="F1948" s="53"/>
      <c r="G1948" s="53"/>
    </row>
    <row r="1949" spans="3:7" x14ac:dyDescent="0.3">
      <c r="C1949" s="54"/>
      <c r="D1949" s="54"/>
      <c r="E1949" s="53"/>
      <c r="F1949" s="53"/>
      <c r="G1949" s="53"/>
    </row>
    <row r="1950" spans="3:7" x14ac:dyDescent="0.3">
      <c r="C1950" s="54"/>
      <c r="D1950" s="54"/>
      <c r="E1950" s="53"/>
      <c r="F1950" s="53"/>
      <c r="G1950" s="53"/>
    </row>
    <row r="1951" spans="3:7" x14ac:dyDescent="0.3">
      <c r="C1951" s="54"/>
      <c r="D1951" s="54"/>
      <c r="E1951" s="53"/>
      <c r="F1951" s="53"/>
      <c r="G1951" s="53"/>
    </row>
    <row r="1952" spans="3:7" x14ac:dyDescent="0.3">
      <c r="C1952" s="54"/>
      <c r="D1952" s="54"/>
      <c r="E1952" s="53"/>
      <c r="F1952" s="53"/>
      <c r="G1952" s="53"/>
    </row>
    <row r="1953" spans="3:7" x14ac:dyDescent="0.3">
      <c r="C1953" s="54"/>
      <c r="D1953" s="54"/>
      <c r="E1953" s="53"/>
      <c r="F1953" s="53"/>
      <c r="G1953" s="53"/>
    </row>
    <row r="1954" spans="3:7" x14ac:dyDescent="0.3">
      <c r="C1954" s="54"/>
      <c r="D1954" s="54"/>
      <c r="E1954" s="53"/>
      <c r="F1954" s="53"/>
      <c r="G1954" s="53"/>
    </row>
    <row r="1955" spans="3:7" x14ac:dyDescent="0.3">
      <c r="C1955" s="54"/>
      <c r="D1955" s="54"/>
      <c r="E1955" s="53"/>
      <c r="F1955" s="53"/>
      <c r="G1955" s="53"/>
    </row>
    <row r="1956" spans="3:7" x14ac:dyDescent="0.3">
      <c r="C1956" s="54"/>
      <c r="D1956" s="54"/>
      <c r="E1956" s="53"/>
      <c r="F1956" s="53"/>
      <c r="G1956" s="53"/>
    </row>
    <row r="1957" spans="3:7" x14ac:dyDescent="0.3">
      <c r="C1957" s="54"/>
      <c r="D1957" s="54"/>
      <c r="E1957" s="53"/>
      <c r="F1957" s="53"/>
      <c r="G1957" s="53"/>
    </row>
    <row r="1958" spans="3:7" x14ac:dyDescent="0.3">
      <c r="C1958" s="54"/>
      <c r="D1958" s="54"/>
      <c r="E1958" s="53"/>
      <c r="F1958" s="53"/>
      <c r="G1958" s="53"/>
    </row>
    <row r="1959" spans="3:7" x14ac:dyDescent="0.3">
      <c r="C1959" s="54"/>
      <c r="D1959" s="54"/>
      <c r="E1959" s="53"/>
      <c r="F1959" s="53"/>
      <c r="G1959" s="53"/>
    </row>
    <row r="1960" spans="3:7" x14ac:dyDescent="0.3">
      <c r="C1960" s="54"/>
      <c r="D1960" s="54"/>
      <c r="E1960" s="53"/>
      <c r="F1960" s="53"/>
      <c r="G1960" s="53"/>
    </row>
    <row r="1961" spans="3:7" x14ac:dyDescent="0.3">
      <c r="C1961" s="54"/>
      <c r="D1961" s="54"/>
      <c r="E1961" s="53"/>
      <c r="F1961" s="53"/>
      <c r="G1961" s="53"/>
    </row>
    <row r="1962" spans="3:7" x14ac:dyDescent="0.3">
      <c r="C1962" s="54"/>
      <c r="D1962" s="54"/>
      <c r="E1962" s="53"/>
      <c r="F1962" s="53"/>
      <c r="G1962" s="53"/>
    </row>
    <row r="1963" spans="3:7" x14ac:dyDescent="0.3">
      <c r="C1963" s="54"/>
      <c r="D1963" s="54"/>
      <c r="E1963" s="53"/>
      <c r="F1963" s="53"/>
      <c r="G1963" s="53"/>
    </row>
    <row r="1964" spans="3:7" x14ac:dyDescent="0.3">
      <c r="C1964" s="54"/>
      <c r="D1964" s="54"/>
      <c r="E1964" s="53"/>
      <c r="F1964" s="53"/>
      <c r="G1964" s="53"/>
    </row>
    <row r="1965" spans="3:7" x14ac:dyDescent="0.3">
      <c r="C1965" s="54"/>
      <c r="D1965" s="54"/>
      <c r="E1965" s="53"/>
      <c r="F1965" s="53"/>
      <c r="G1965" s="53"/>
    </row>
    <row r="1966" spans="3:7" x14ac:dyDescent="0.3">
      <c r="C1966" s="54"/>
      <c r="D1966" s="54"/>
      <c r="E1966" s="53"/>
      <c r="F1966" s="53"/>
      <c r="G1966" s="53"/>
    </row>
    <row r="1967" spans="3:7" x14ac:dyDescent="0.3">
      <c r="C1967" s="54"/>
      <c r="D1967" s="54"/>
      <c r="E1967" s="53"/>
      <c r="F1967" s="53"/>
      <c r="G1967" s="53"/>
    </row>
    <row r="1968" spans="3:7" x14ac:dyDescent="0.3">
      <c r="C1968" s="54"/>
      <c r="D1968" s="54"/>
      <c r="E1968" s="53"/>
      <c r="F1968" s="53"/>
      <c r="G1968" s="53"/>
    </row>
    <row r="1969" spans="3:7" x14ac:dyDescent="0.3">
      <c r="C1969" s="54"/>
      <c r="D1969" s="54"/>
      <c r="E1969" s="53"/>
      <c r="F1969" s="53"/>
      <c r="G1969" s="53"/>
    </row>
    <row r="1970" spans="3:7" x14ac:dyDescent="0.3">
      <c r="C1970" s="54"/>
      <c r="D1970" s="54"/>
      <c r="E1970" s="53"/>
      <c r="F1970" s="53"/>
      <c r="G1970" s="53"/>
    </row>
    <row r="1971" spans="3:7" x14ac:dyDescent="0.3">
      <c r="C1971" s="54"/>
      <c r="D1971" s="54"/>
      <c r="E1971" s="53"/>
      <c r="F1971" s="53"/>
      <c r="G1971" s="53"/>
    </row>
    <row r="1972" spans="3:7" x14ac:dyDescent="0.3">
      <c r="C1972" s="54"/>
      <c r="D1972" s="54"/>
      <c r="E1972" s="53"/>
      <c r="F1972" s="53"/>
      <c r="G1972" s="53"/>
    </row>
    <row r="1973" spans="3:7" x14ac:dyDescent="0.3">
      <c r="C1973" s="54"/>
      <c r="D1973" s="54"/>
      <c r="E1973" s="53"/>
      <c r="F1973" s="53"/>
      <c r="G1973" s="53"/>
    </row>
    <row r="1974" spans="3:7" x14ac:dyDescent="0.3">
      <c r="C1974" s="54"/>
      <c r="D1974" s="54"/>
      <c r="E1974" s="53"/>
      <c r="F1974" s="53"/>
      <c r="G1974" s="53"/>
    </row>
    <row r="1975" spans="3:7" x14ac:dyDescent="0.3">
      <c r="C1975" s="54"/>
      <c r="D1975" s="54"/>
      <c r="E1975" s="53"/>
      <c r="F1975" s="53"/>
      <c r="G1975" s="53"/>
    </row>
    <row r="1976" spans="3:7" x14ac:dyDescent="0.3">
      <c r="C1976" s="54"/>
      <c r="D1976" s="54"/>
      <c r="E1976" s="53"/>
      <c r="F1976" s="53"/>
      <c r="G1976" s="53"/>
    </row>
    <row r="1977" spans="3:7" x14ac:dyDescent="0.3">
      <c r="C1977" s="54"/>
      <c r="D1977" s="54"/>
      <c r="E1977" s="53"/>
      <c r="F1977" s="53"/>
      <c r="G1977" s="53"/>
    </row>
    <row r="1978" spans="3:7" x14ac:dyDescent="0.3">
      <c r="C1978" s="54"/>
      <c r="D1978" s="54"/>
      <c r="E1978" s="53"/>
      <c r="F1978" s="53"/>
      <c r="G1978" s="53"/>
    </row>
    <row r="1979" spans="3:7" x14ac:dyDescent="0.3">
      <c r="C1979" s="54"/>
      <c r="D1979" s="54"/>
      <c r="E1979" s="53"/>
      <c r="F1979" s="53"/>
      <c r="G1979" s="53"/>
    </row>
    <row r="1980" spans="3:7" x14ac:dyDescent="0.3">
      <c r="C1980" s="54"/>
      <c r="D1980" s="54"/>
      <c r="E1980" s="53"/>
      <c r="F1980" s="53"/>
      <c r="G1980" s="53"/>
    </row>
    <row r="1981" spans="3:7" x14ac:dyDescent="0.3">
      <c r="C1981" s="54"/>
      <c r="D1981" s="54"/>
      <c r="E1981" s="53"/>
      <c r="F1981" s="53"/>
      <c r="G1981" s="53"/>
    </row>
    <row r="1982" spans="3:7" x14ac:dyDescent="0.3">
      <c r="C1982" s="54"/>
      <c r="D1982" s="54"/>
      <c r="E1982" s="53"/>
      <c r="F1982" s="53"/>
      <c r="G1982" s="53"/>
    </row>
    <row r="1983" spans="3:7" x14ac:dyDescent="0.3">
      <c r="C1983" s="54"/>
      <c r="D1983" s="54"/>
      <c r="E1983" s="53"/>
      <c r="F1983" s="53"/>
      <c r="G1983" s="53"/>
    </row>
    <row r="1984" spans="3:7" x14ac:dyDescent="0.3">
      <c r="C1984" s="54"/>
      <c r="D1984" s="54"/>
      <c r="E1984" s="53"/>
      <c r="F1984" s="53"/>
      <c r="G1984" s="53"/>
    </row>
    <row r="1985" spans="3:7" x14ac:dyDescent="0.3">
      <c r="C1985" s="54"/>
      <c r="D1985" s="54"/>
      <c r="E1985" s="53"/>
      <c r="F1985" s="53"/>
      <c r="G1985" s="53"/>
    </row>
    <row r="1986" spans="3:7" x14ac:dyDescent="0.3">
      <c r="C1986" s="54"/>
      <c r="D1986" s="54"/>
      <c r="E1986" s="53"/>
      <c r="F1986" s="53"/>
      <c r="G1986" s="53"/>
    </row>
    <row r="1987" spans="3:7" x14ac:dyDescent="0.3">
      <c r="C1987" s="54"/>
      <c r="D1987" s="54"/>
      <c r="E1987" s="53"/>
      <c r="F1987" s="53"/>
      <c r="G1987" s="53"/>
    </row>
    <row r="1988" spans="3:7" x14ac:dyDescent="0.3">
      <c r="C1988" s="54"/>
      <c r="D1988" s="54"/>
      <c r="E1988" s="53"/>
      <c r="F1988" s="53"/>
      <c r="G1988" s="53"/>
    </row>
    <row r="1989" spans="3:7" x14ac:dyDescent="0.3">
      <c r="C1989" s="54"/>
      <c r="D1989" s="54"/>
      <c r="E1989" s="53"/>
      <c r="F1989" s="53"/>
      <c r="G1989" s="53"/>
    </row>
    <row r="1990" spans="3:7" x14ac:dyDescent="0.3">
      <c r="C1990" s="54"/>
      <c r="D1990" s="54"/>
      <c r="E1990" s="53"/>
      <c r="F1990" s="53"/>
      <c r="G1990" s="53"/>
    </row>
    <row r="1991" spans="3:7" x14ac:dyDescent="0.3">
      <c r="C1991" s="54"/>
      <c r="D1991" s="54"/>
      <c r="E1991" s="53"/>
      <c r="F1991" s="53"/>
      <c r="G1991" s="53"/>
    </row>
    <row r="1992" spans="3:7" x14ac:dyDescent="0.3">
      <c r="C1992" s="54"/>
      <c r="D1992" s="54"/>
      <c r="E1992" s="53"/>
      <c r="F1992" s="53"/>
      <c r="G1992" s="53"/>
    </row>
    <row r="1993" spans="3:7" x14ac:dyDescent="0.3">
      <c r="C1993" s="54"/>
      <c r="D1993" s="54"/>
      <c r="E1993" s="53"/>
      <c r="F1993" s="53"/>
      <c r="G1993" s="53"/>
    </row>
    <row r="1994" spans="3:7" x14ac:dyDescent="0.3">
      <c r="C1994" s="54"/>
      <c r="D1994" s="54"/>
      <c r="E1994" s="53"/>
      <c r="F1994" s="53"/>
      <c r="G1994" s="53"/>
    </row>
    <row r="1995" spans="3:7" x14ac:dyDescent="0.3">
      <c r="C1995" s="54"/>
      <c r="D1995" s="54"/>
      <c r="E1995" s="53"/>
      <c r="F1995" s="53"/>
      <c r="G1995" s="53"/>
    </row>
    <row r="1996" spans="3:7" x14ac:dyDescent="0.3">
      <c r="C1996" s="54"/>
      <c r="D1996" s="54"/>
      <c r="E1996" s="53"/>
      <c r="F1996" s="53"/>
      <c r="G1996" s="53"/>
    </row>
    <row r="1997" spans="3:7" x14ac:dyDescent="0.3">
      <c r="C1997" s="54"/>
      <c r="D1997" s="54"/>
      <c r="E1997" s="53"/>
      <c r="F1997" s="53"/>
      <c r="G1997" s="53"/>
    </row>
    <row r="1998" spans="3:7" x14ac:dyDescent="0.3">
      <c r="C1998" s="54"/>
      <c r="D1998" s="54"/>
      <c r="E1998" s="53"/>
      <c r="F1998" s="53"/>
      <c r="G1998" s="53"/>
    </row>
    <row r="1999" spans="3:7" x14ac:dyDescent="0.3">
      <c r="C1999" s="54"/>
      <c r="D1999" s="54"/>
      <c r="E1999" s="53"/>
      <c r="F1999" s="53"/>
      <c r="G1999" s="53"/>
    </row>
    <row r="2000" spans="3:7" x14ac:dyDescent="0.3">
      <c r="C2000" s="54"/>
      <c r="D2000" s="54"/>
      <c r="E2000" s="53"/>
      <c r="F2000" s="53"/>
      <c r="G2000" s="53"/>
    </row>
    <row r="2001" spans="3:7" x14ac:dyDescent="0.3">
      <c r="C2001" s="54"/>
      <c r="D2001" s="54"/>
      <c r="E2001" s="53"/>
      <c r="F2001" s="53"/>
      <c r="G2001" s="53"/>
    </row>
    <row r="2002" spans="3:7" x14ac:dyDescent="0.3">
      <c r="C2002" s="54"/>
      <c r="D2002" s="54"/>
      <c r="E2002" s="53"/>
      <c r="F2002" s="53"/>
      <c r="G2002" s="53"/>
    </row>
    <row r="2003" spans="3:7" x14ac:dyDescent="0.3">
      <c r="C2003" s="54"/>
      <c r="D2003" s="54"/>
      <c r="E2003" s="53"/>
      <c r="F2003" s="53"/>
      <c r="G2003" s="53"/>
    </row>
    <row r="2004" spans="3:7" x14ac:dyDescent="0.3">
      <c r="C2004" s="54"/>
      <c r="D2004" s="54"/>
      <c r="E2004" s="53"/>
      <c r="F2004" s="53"/>
      <c r="G2004" s="53"/>
    </row>
    <row r="2005" spans="3:7" x14ac:dyDescent="0.3">
      <c r="C2005" s="54"/>
      <c r="D2005" s="54"/>
      <c r="E2005" s="53"/>
      <c r="F2005" s="53"/>
      <c r="G2005" s="53"/>
    </row>
    <row r="2006" spans="3:7" x14ac:dyDescent="0.3">
      <c r="C2006" s="54"/>
      <c r="D2006" s="54"/>
      <c r="E2006" s="53"/>
      <c r="F2006" s="53"/>
      <c r="G2006" s="53"/>
    </row>
    <row r="2007" spans="3:7" x14ac:dyDescent="0.3">
      <c r="C2007" s="54"/>
      <c r="D2007" s="54"/>
      <c r="E2007" s="53"/>
      <c r="F2007" s="53"/>
      <c r="G2007" s="53"/>
    </row>
    <row r="2008" spans="3:7" x14ac:dyDescent="0.3">
      <c r="C2008" s="54"/>
      <c r="D2008" s="54"/>
      <c r="E2008" s="53"/>
      <c r="F2008" s="53"/>
      <c r="G2008" s="53"/>
    </row>
    <row r="2009" spans="3:7" x14ac:dyDescent="0.3">
      <c r="C2009" s="54"/>
      <c r="D2009" s="54"/>
      <c r="E2009" s="53"/>
      <c r="F2009" s="53"/>
      <c r="G2009" s="53"/>
    </row>
    <row r="2010" spans="3:7" x14ac:dyDescent="0.3">
      <c r="C2010" s="54"/>
      <c r="D2010" s="54"/>
      <c r="E2010" s="53"/>
      <c r="F2010" s="53"/>
      <c r="G2010" s="53"/>
    </row>
    <row r="2011" spans="3:7" x14ac:dyDescent="0.3">
      <c r="C2011" s="54"/>
      <c r="D2011" s="54"/>
      <c r="E2011" s="53"/>
      <c r="F2011" s="53"/>
      <c r="G2011" s="53"/>
    </row>
    <row r="2012" spans="3:7" x14ac:dyDescent="0.3">
      <c r="C2012" s="54"/>
      <c r="D2012" s="54"/>
      <c r="E2012" s="53"/>
      <c r="F2012" s="53"/>
      <c r="G2012" s="53"/>
    </row>
    <row r="2013" spans="3:7" x14ac:dyDescent="0.3">
      <c r="C2013" s="54"/>
      <c r="D2013" s="54"/>
      <c r="E2013" s="53"/>
      <c r="F2013" s="53"/>
      <c r="G2013" s="53"/>
    </row>
    <row r="2014" spans="3:7" x14ac:dyDescent="0.3">
      <c r="C2014" s="54"/>
      <c r="D2014" s="54"/>
      <c r="E2014" s="53"/>
      <c r="F2014" s="53"/>
      <c r="G2014" s="53"/>
    </row>
    <row r="2015" spans="3:7" x14ac:dyDescent="0.3">
      <c r="C2015" s="54"/>
      <c r="D2015" s="54"/>
      <c r="E2015" s="53"/>
      <c r="F2015" s="53"/>
      <c r="G2015" s="53"/>
    </row>
    <row r="2016" spans="3:7" x14ac:dyDescent="0.3">
      <c r="C2016" s="54"/>
      <c r="D2016" s="54"/>
      <c r="E2016" s="53"/>
      <c r="F2016" s="53"/>
      <c r="G2016" s="53"/>
    </row>
    <row r="2017" spans="3:7" x14ac:dyDescent="0.3">
      <c r="C2017" s="54"/>
      <c r="D2017" s="54"/>
      <c r="E2017" s="53"/>
      <c r="F2017" s="53"/>
      <c r="G2017" s="53"/>
    </row>
    <row r="2018" spans="3:7" x14ac:dyDescent="0.3">
      <c r="C2018" s="54"/>
      <c r="D2018" s="54"/>
      <c r="E2018" s="53"/>
      <c r="F2018" s="53"/>
      <c r="G2018" s="53"/>
    </row>
    <row r="2019" spans="3:7" x14ac:dyDescent="0.3">
      <c r="C2019" s="54"/>
      <c r="D2019" s="54"/>
      <c r="E2019" s="53"/>
      <c r="F2019" s="53"/>
      <c r="G2019" s="53"/>
    </row>
    <row r="2020" spans="3:7" x14ac:dyDescent="0.3">
      <c r="C2020" s="54"/>
      <c r="D2020" s="54"/>
      <c r="E2020" s="53"/>
      <c r="F2020" s="53"/>
      <c r="G2020" s="53"/>
    </row>
    <row r="2021" spans="3:7" x14ac:dyDescent="0.3">
      <c r="C2021" s="54"/>
      <c r="D2021" s="54"/>
      <c r="E2021" s="53"/>
      <c r="F2021" s="53"/>
      <c r="G2021" s="53"/>
    </row>
    <row r="2022" spans="3:7" x14ac:dyDescent="0.3">
      <c r="C2022" s="54"/>
      <c r="D2022" s="54"/>
      <c r="E2022" s="53"/>
      <c r="F2022" s="53"/>
      <c r="G2022" s="53"/>
    </row>
    <row r="2023" spans="3:7" x14ac:dyDescent="0.3">
      <c r="C2023" s="54"/>
      <c r="D2023" s="54"/>
      <c r="E2023" s="53"/>
      <c r="F2023" s="53"/>
      <c r="G2023" s="53"/>
    </row>
    <row r="2024" spans="3:7" x14ac:dyDescent="0.3">
      <c r="C2024" s="54"/>
      <c r="D2024" s="54"/>
      <c r="E2024" s="53"/>
      <c r="F2024" s="53"/>
      <c r="G2024" s="53"/>
    </row>
    <row r="2025" spans="3:7" x14ac:dyDescent="0.3">
      <c r="C2025" s="54"/>
      <c r="D2025" s="54"/>
      <c r="E2025" s="53"/>
      <c r="F2025" s="53"/>
      <c r="G2025" s="53"/>
    </row>
    <row r="2026" spans="3:7" x14ac:dyDescent="0.3">
      <c r="C2026" s="54"/>
      <c r="D2026" s="54"/>
      <c r="E2026" s="53"/>
      <c r="F2026" s="53"/>
      <c r="G2026" s="53"/>
    </row>
    <row r="2027" spans="3:7" x14ac:dyDescent="0.3">
      <c r="C2027" s="54"/>
      <c r="D2027" s="54"/>
      <c r="E2027" s="53"/>
      <c r="F2027" s="53"/>
      <c r="G2027" s="53"/>
    </row>
    <row r="2028" spans="3:7" x14ac:dyDescent="0.3">
      <c r="C2028" s="54"/>
      <c r="D2028" s="54"/>
      <c r="E2028" s="53"/>
      <c r="F2028" s="53"/>
      <c r="G2028" s="53"/>
    </row>
    <row r="2029" spans="3:7" x14ac:dyDescent="0.3">
      <c r="C2029" s="54"/>
      <c r="D2029" s="54"/>
      <c r="E2029" s="53"/>
      <c r="F2029" s="53"/>
      <c r="G2029" s="53"/>
    </row>
    <row r="2030" spans="3:7" x14ac:dyDescent="0.3">
      <c r="C2030" s="54"/>
      <c r="D2030" s="54"/>
      <c r="E2030" s="53"/>
      <c r="F2030" s="53"/>
      <c r="G2030" s="53"/>
    </row>
    <row r="2031" spans="3:7" x14ac:dyDescent="0.3">
      <c r="C2031" s="54"/>
      <c r="D2031" s="54"/>
      <c r="E2031" s="53"/>
      <c r="F2031" s="53"/>
      <c r="G2031" s="53"/>
    </row>
    <row r="2032" spans="3:7" x14ac:dyDescent="0.3">
      <c r="C2032" s="54"/>
      <c r="D2032" s="54"/>
      <c r="E2032" s="53"/>
      <c r="F2032" s="53"/>
      <c r="G2032" s="53"/>
    </row>
    <row r="2033" spans="3:7" x14ac:dyDescent="0.3">
      <c r="C2033" s="54"/>
      <c r="D2033" s="54"/>
      <c r="E2033" s="53"/>
      <c r="F2033" s="53"/>
      <c r="G2033" s="53"/>
    </row>
    <row r="2034" spans="3:7" x14ac:dyDescent="0.3">
      <c r="C2034" s="54"/>
      <c r="D2034" s="54"/>
      <c r="E2034" s="53"/>
      <c r="F2034" s="53"/>
      <c r="G2034" s="53"/>
    </row>
    <row r="2035" spans="3:7" x14ac:dyDescent="0.3">
      <c r="C2035" s="54"/>
      <c r="D2035" s="54"/>
      <c r="E2035" s="53"/>
      <c r="F2035" s="53"/>
      <c r="G2035" s="53"/>
    </row>
    <row r="2036" spans="3:7" x14ac:dyDescent="0.3">
      <c r="C2036" s="54"/>
      <c r="D2036" s="54"/>
      <c r="E2036" s="53"/>
      <c r="F2036" s="53"/>
      <c r="G2036" s="53"/>
    </row>
    <row r="2037" spans="3:7" x14ac:dyDescent="0.3">
      <c r="C2037" s="54"/>
      <c r="D2037" s="54"/>
      <c r="E2037" s="53"/>
      <c r="F2037" s="53"/>
      <c r="G2037" s="53"/>
    </row>
    <row r="2038" spans="3:7" x14ac:dyDescent="0.3">
      <c r="C2038" s="54"/>
      <c r="D2038" s="54"/>
      <c r="E2038" s="53"/>
      <c r="F2038" s="53"/>
      <c r="G2038" s="53"/>
    </row>
    <row r="2039" spans="3:7" x14ac:dyDescent="0.3">
      <c r="C2039" s="54"/>
      <c r="D2039" s="54"/>
      <c r="E2039" s="53"/>
      <c r="F2039" s="53"/>
      <c r="G2039" s="53"/>
    </row>
    <row r="2040" spans="3:7" x14ac:dyDescent="0.3">
      <c r="C2040" s="54"/>
      <c r="D2040" s="54"/>
      <c r="E2040" s="53"/>
      <c r="F2040" s="53"/>
      <c r="G2040" s="53"/>
    </row>
    <row r="2041" spans="3:7" x14ac:dyDescent="0.3">
      <c r="C2041" s="54"/>
      <c r="D2041" s="54"/>
      <c r="E2041" s="53"/>
      <c r="F2041" s="53"/>
      <c r="G2041" s="53"/>
    </row>
    <row r="2042" spans="3:7" x14ac:dyDescent="0.3">
      <c r="C2042" s="54"/>
      <c r="D2042" s="54"/>
      <c r="E2042" s="53"/>
      <c r="F2042" s="53"/>
      <c r="G2042" s="53"/>
    </row>
    <row r="2043" spans="3:7" x14ac:dyDescent="0.3">
      <c r="C2043" s="54"/>
      <c r="D2043" s="54"/>
      <c r="E2043" s="53"/>
      <c r="F2043" s="53"/>
      <c r="G2043" s="53"/>
    </row>
    <row r="2044" spans="3:7" x14ac:dyDescent="0.3">
      <c r="C2044" s="54"/>
      <c r="D2044" s="54"/>
      <c r="E2044" s="53"/>
      <c r="F2044" s="53"/>
      <c r="G2044" s="53"/>
    </row>
    <row r="2045" spans="3:7" x14ac:dyDescent="0.3">
      <c r="C2045" s="54"/>
      <c r="D2045" s="54"/>
      <c r="E2045" s="53"/>
      <c r="F2045" s="53"/>
      <c r="G2045" s="53"/>
    </row>
    <row r="2046" spans="3:7" x14ac:dyDescent="0.3">
      <c r="C2046" s="54"/>
      <c r="D2046" s="54"/>
      <c r="E2046" s="53"/>
      <c r="F2046" s="53"/>
      <c r="G2046" s="53"/>
    </row>
    <row r="2047" spans="3:7" x14ac:dyDescent="0.3">
      <c r="C2047" s="54"/>
      <c r="D2047" s="54"/>
      <c r="E2047" s="53"/>
      <c r="F2047" s="53"/>
      <c r="G2047" s="53"/>
    </row>
    <row r="2048" spans="3:7" x14ac:dyDescent="0.3">
      <c r="C2048" s="54"/>
      <c r="D2048" s="54"/>
      <c r="E2048" s="53"/>
      <c r="F2048" s="53"/>
      <c r="G2048" s="53"/>
    </row>
    <row r="2049" spans="3:7" x14ac:dyDescent="0.3">
      <c r="C2049" s="54"/>
      <c r="D2049" s="54"/>
      <c r="E2049" s="53"/>
      <c r="F2049" s="53"/>
      <c r="G2049" s="53"/>
    </row>
    <row r="2050" spans="3:7" x14ac:dyDescent="0.3">
      <c r="C2050" s="54"/>
      <c r="D2050" s="54"/>
      <c r="E2050" s="53"/>
      <c r="F2050" s="53"/>
      <c r="G2050" s="53"/>
    </row>
    <row r="2051" spans="3:7" x14ac:dyDescent="0.3">
      <c r="C2051" s="54"/>
      <c r="D2051" s="54"/>
      <c r="E2051" s="53"/>
      <c r="F2051" s="53"/>
      <c r="G2051" s="53"/>
    </row>
    <row r="2052" spans="3:7" x14ac:dyDescent="0.3">
      <c r="C2052" s="54"/>
      <c r="D2052" s="54"/>
      <c r="E2052" s="53"/>
      <c r="F2052" s="53"/>
      <c r="G2052" s="53"/>
    </row>
    <row r="2053" spans="3:7" x14ac:dyDescent="0.3">
      <c r="C2053" s="54"/>
      <c r="D2053" s="54"/>
      <c r="E2053" s="53"/>
      <c r="F2053" s="53"/>
      <c r="G2053" s="53"/>
    </row>
    <row r="2054" spans="3:7" x14ac:dyDescent="0.3">
      <c r="C2054" s="54"/>
      <c r="D2054" s="54"/>
      <c r="E2054" s="53"/>
      <c r="F2054" s="53"/>
      <c r="G2054" s="53"/>
    </row>
    <row r="2055" spans="3:7" x14ac:dyDescent="0.3">
      <c r="C2055" s="54"/>
      <c r="D2055" s="54"/>
      <c r="E2055" s="53"/>
      <c r="F2055" s="53"/>
      <c r="G2055" s="53"/>
    </row>
    <row r="2056" spans="3:7" x14ac:dyDescent="0.3">
      <c r="C2056" s="54"/>
      <c r="D2056" s="54"/>
      <c r="E2056" s="53"/>
      <c r="F2056" s="53"/>
      <c r="G2056" s="53"/>
    </row>
    <row r="2057" spans="3:7" x14ac:dyDescent="0.3">
      <c r="C2057" s="54"/>
      <c r="D2057" s="54"/>
      <c r="E2057" s="53"/>
      <c r="F2057" s="53"/>
      <c r="G2057" s="53"/>
    </row>
    <row r="2058" spans="3:7" x14ac:dyDescent="0.3">
      <c r="C2058" s="54"/>
      <c r="D2058" s="54"/>
      <c r="E2058" s="53"/>
      <c r="F2058" s="53"/>
      <c r="G2058" s="53"/>
    </row>
    <row r="2059" spans="3:7" x14ac:dyDescent="0.3">
      <c r="C2059" s="54"/>
      <c r="D2059" s="54"/>
      <c r="E2059" s="53"/>
      <c r="F2059" s="53"/>
      <c r="G2059" s="53"/>
    </row>
    <row r="2060" spans="3:7" x14ac:dyDescent="0.3">
      <c r="C2060" s="54"/>
      <c r="D2060" s="54"/>
      <c r="E2060" s="53"/>
      <c r="F2060" s="53"/>
      <c r="G2060" s="53"/>
    </row>
    <row r="2061" spans="3:7" x14ac:dyDescent="0.3">
      <c r="C2061" s="54"/>
      <c r="D2061" s="54"/>
      <c r="E2061" s="53"/>
      <c r="F2061" s="53"/>
      <c r="G2061" s="53"/>
    </row>
    <row r="2062" spans="3:7" x14ac:dyDescent="0.3">
      <c r="C2062" s="54"/>
      <c r="D2062" s="54"/>
      <c r="E2062" s="53"/>
      <c r="F2062" s="53"/>
      <c r="G2062" s="53"/>
    </row>
    <row r="2063" spans="3:7" x14ac:dyDescent="0.3">
      <c r="C2063" s="54"/>
      <c r="D2063" s="54"/>
      <c r="E2063" s="53"/>
      <c r="F2063" s="53"/>
      <c r="G2063" s="53"/>
    </row>
    <row r="2064" spans="3:7" x14ac:dyDescent="0.3">
      <c r="C2064" s="54"/>
      <c r="D2064" s="54"/>
      <c r="E2064" s="53"/>
      <c r="F2064" s="53"/>
      <c r="G2064" s="53"/>
    </row>
    <row r="2065" spans="3:7" x14ac:dyDescent="0.3">
      <c r="C2065" s="54"/>
      <c r="D2065" s="54"/>
      <c r="E2065" s="53"/>
      <c r="F2065" s="53"/>
      <c r="G2065" s="53"/>
    </row>
    <row r="2066" spans="3:7" x14ac:dyDescent="0.3">
      <c r="C2066" s="54"/>
      <c r="D2066" s="54"/>
      <c r="E2066" s="53"/>
      <c r="F2066" s="53"/>
      <c r="G2066" s="53"/>
    </row>
    <row r="2067" spans="3:7" x14ac:dyDescent="0.3">
      <c r="C2067" s="54"/>
      <c r="D2067" s="54"/>
      <c r="E2067" s="53"/>
      <c r="F2067" s="53"/>
      <c r="G2067" s="53"/>
    </row>
    <row r="2068" spans="3:7" x14ac:dyDescent="0.3">
      <c r="C2068" s="54"/>
      <c r="D2068" s="54"/>
      <c r="E2068" s="53"/>
      <c r="F2068" s="53"/>
      <c r="G2068" s="53"/>
    </row>
    <row r="2069" spans="3:7" x14ac:dyDescent="0.3">
      <c r="C2069" s="54"/>
      <c r="D2069" s="54"/>
      <c r="E2069" s="53"/>
      <c r="F2069" s="53"/>
      <c r="G2069" s="53"/>
    </row>
    <row r="2070" spans="3:7" x14ac:dyDescent="0.3">
      <c r="C2070" s="54"/>
      <c r="D2070" s="54"/>
      <c r="E2070" s="53"/>
      <c r="F2070" s="53"/>
      <c r="G2070" s="53"/>
    </row>
    <row r="2071" spans="3:7" x14ac:dyDescent="0.3">
      <c r="C2071" s="54"/>
      <c r="D2071" s="54"/>
      <c r="E2071" s="53"/>
      <c r="F2071" s="53"/>
      <c r="G2071" s="53"/>
    </row>
    <row r="2072" spans="3:7" x14ac:dyDescent="0.3">
      <c r="C2072" s="54"/>
      <c r="D2072" s="54"/>
      <c r="E2072" s="53"/>
      <c r="F2072" s="53"/>
      <c r="G2072" s="53"/>
    </row>
    <row r="2073" spans="3:7" x14ac:dyDescent="0.3">
      <c r="C2073" s="54"/>
      <c r="D2073" s="54"/>
      <c r="E2073" s="53"/>
      <c r="F2073" s="53"/>
      <c r="G2073" s="53"/>
    </row>
    <row r="2074" spans="3:7" x14ac:dyDescent="0.3">
      <c r="C2074" s="54"/>
      <c r="D2074" s="54"/>
      <c r="E2074" s="53"/>
      <c r="F2074" s="53"/>
      <c r="G2074" s="53"/>
    </row>
    <row r="2075" spans="3:7" x14ac:dyDescent="0.3">
      <c r="C2075" s="54"/>
      <c r="D2075" s="54"/>
      <c r="E2075" s="53"/>
      <c r="F2075" s="53"/>
      <c r="G2075" s="53"/>
    </row>
    <row r="2076" spans="3:7" x14ac:dyDescent="0.3">
      <c r="C2076" s="54"/>
      <c r="D2076" s="54"/>
      <c r="E2076" s="53"/>
      <c r="F2076" s="53"/>
      <c r="G2076" s="53"/>
    </row>
    <row r="2077" spans="3:7" x14ac:dyDescent="0.3">
      <c r="C2077" s="54"/>
      <c r="D2077" s="54"/>
      <c r="E2077" s="53"/>
      <c r="F2077" s="53"/>
      <c r="G2077" s="53"/>
    </row>
    <row r="2078" spans="3:7" x14ac:dyDescent="0.3">
      <c r="C2078" s="54"/>
      <c r="D2078" s="54"/>
      <c r="E2078" s="53"/>
      <c r="F2078" s="53"/>
      <c r="G2078" s="53"/>
    </row>
    <row r="2079" spans="3:7" x14ac:dyDescent="0.3">
      <c r="C2079" s="54"/>
      <c r="D2079" s="54"/>
      <c r="E2079" s="53"/>
      <c r="F2079" s="53"/>
      <c r="G2079" s="53"/>
    </row>
    <row r="2080" spans="3:7" x14ac:dyDescent="0.3">
      <c r="C2080" s="54"/>
      <c r="D2080" s="54"/>
      <c r="E2080" s="53"/>
      <c r="F2080" s="53"/>
      <c r="G2080" s="53"/>
    </row>
    <row r="2081" spans="3:7" x14ac:dyDescent="0.3">
      <c r="C2081" s="54"/>
      <c r="D2081" s="54"/>
      <c r="E2081" s="53"/>
      <c r="F2081" s="53"/>
      <c r="G2081" s="53"/>
    </row>
    <row r="2082" spans="3:7" x14ac:dyDescent="0.3">
      <c r="C2082" s="54"/>
      <c r="D2082" s="54"/>
      <c r="E2082" s="53"/>
      <c r="F2082" s="53"/>
      <c r="G2082" s="53"/>
    </row>
    <row r="2083" spans="3:7" x14ac:dyDescent="0.3">
      <c r="C2083" s="54"/>
      <c r="D2083" s="54"/>
      <c r="E2083" s="53"/>
      <c r="F2083" s="53"/>
      <c r="G2083" s="53"/>
    </row>
    <row r="2084" spans="3:7" x14ac:dyDescent="0.3">
      <c r="C2084" s="54"/>
      <c r="D2084" s="54"/>
      <c r="E2084" s="53"/>
      <c r="F2084" s="53"/>
      <c r="G2084" s="53"/>
    </row>
    <row r="2085" spans="3:7" x14ac:dyDescent="0.3">
      <c r="C2085" s="54"/>
      <c r="D2085" s="54"/>
      <c r="E2085" s="53"/>
      <c r="F2085" s="53"/>
      <c r="G2085" s="53"/>
    </row>
    <row r="2086" spans="3:7" x14ac:dyDescent="0.3">
      <c r="C2086" s="54"/>
      <c r="D2086" s="54"/>
      <c r="E2086" s="53"/>
      <c r="F2086" s="53"/>
      <c r="G2086" s="53"/>
    </row>
    <row r="2087" spans="3:7" x14ac:dyDescent="0.3">
      <c r="C2087" s="54"/>
      <c r="D2087" s="54"/>
      <c r="E2087" s="53"/>
      <c r="F2087" s="53"/>
      <c r="G2087" s="53"/>
    </row>
    <row r="2088" spans="3:7" x14ac:dyDescent="0.3">
      <c r="C2088" s="54"/>
      <c r="D2088" s="54"/>
      <c r="E2088" s="53"/>
      <c r="F2088" s="53"/>
      <c r="G2088" s="53"/>
    </row>
    <row r="2089" spans="3:7" x14ac:dyDescent="0.3">
      <c r="C2089" s="54"/>
      <c r="D2089" s="54"/>
      <c r="E2089" s="53"/>
      <c r="F2089" s="53"/>
      <c r="G2089" s="53"/>
    </row>
    <row r="2090" spans="3:7" x14ac:dyDescent="0.3">
      <c r="C2090" s="54"/>
      <c r="D2090" s="54"/>
      <c r="E2090" s="53"/>
      <c r="F2090" s="53"/>
      <c r="G2090" s="53"/>
    </row>
    <row r="2091" spans="3:7" x14ac:dyDescent="0.3">
      <c r="C2091" s="54"/>
      <c r="D2091" s="54"/>
      <c r="E2091" s="53"/>
      <c r="F2091" s="53"/>
      <c r="G2091" s="53"/>
    </row>
    <row r="2092" spans="3:7" x14ac:dyDescent="0.3">
      <c r="C2092" s="54"/>
      <c r="D2092" s="54"/>
      <c r="E2092" s="53"/>
      <c r="F2092" s="53"/>
      <c r="G2092" s="53"/>
    </row>
    <row r="2093" spans="3:7" x14ac:dyDescent="0.3">
      <c r="C2093" s="54"/>
      <c r="D2093" s="54"/>
      <c r="E2093" s="53"/>
      <c r="F2093" s="53"/>
      <c r="G2093" s="53"/>
    </row>
    <row r="2094" spans="3:7" x14ac:dyDescent="0.3">
      <c r="C2094" s="54"/>
      <c r="D2094" s="54"/>
      <c r="E2094" s="53"/>
      <c r="F2094" s="53"/>
      <c r="G2094" s="53"/>
    </row>
    <row r="2095" spans="3:7" x14ac:dyDescent="0.3">
      <c r="C2095" s="54"/>
      <c r="D2095" s="54"/>
      <c r="E2095" s="53"/>
      <c r="F2095" s="53"/>
      <c r="G2095" s="53"/>
    </row>
    <row r="2096" spans="3:7" x14ac:dyDescent="0.3">
      <c r="C2096" s="54"/>
      <c r="D2096" s="54"/>
      <c r="E2096" s="53"/>
      <c r="F2096" s="53"/>
      <c r="G2096" s="53"/>
    </row>
    <row r="2097" spans="3:7" x14ac:dyDescent="0.3">
      <c r="C2097" s="54"/>
      <c r="D2097" s="54"/>
      <c r="E2097" s="53"/>
      <c r="F2097" s="53"/>
      <c r="G2097" s="53"/>
    </row>
    <row r="2098" spans="3:7" x14ac:dyDescent="0.3">
      <c r="C2098" s="54"/>
      <c r="D2098" s="54"/>
      <c r="E2098" s="53"/>
      <c r="F2098" s="53"/>
      <c r="G2098" s="53"/>
    </row>
    <row r="2099" spans="3:7" x14ac:dyDescent="0.3">
      <c r="C2099" s="54"/>
      <c r="D2099" s="54"/>
      <c r="E2099" s="53"/>
      <c r="F2099" s="53"/>
      <c r="G2099" s="53"/>
    </row>
    <row r="2100" spans="3:7" x14ac:dyDescent="0.3">
      <c r="C2100" s="54"/>
      <c r="D2100" s="54"/>
      <c r="E2100" s="53"/>
      <c r="F2100" s="53"/>
      <c r="G2100" s="53"/>
    </row>
    <row r="2101" spans="3:7" x14ac:dyDescent="0.3">
      <c r="C2101" s="54"/>
      <c r="D2101" s="54"/>
      <c r="E2101" s="53"/>
      <c r="F2101" s="53"/>
      <c r="G2101" s="53"/>
    </row>
    <row r="2102" spans="3:7" x14ac:dyDescent="0.3">
      <c r="C2102" s="54"/>
      <c r="D2102" s="54"/>
      <c r="E2102" s="53"/>
      <c r="F2102" s="53"/>
      <c r="G2102" s="53"/>
    </row>
    <row r="2103" spans="3:7" x14ac:dyDescent="0.3">
      <c r="C2103" s="54"/>
      <c r="D2103" s="54"/>
      <c r="E2103" s="53"/>
      <c r="F2103" s="53"/>
      <c r="G2103" s="53"/>
    </row>
    <row r="2104" spans="3:7" x14ac:dyDescent="0.3">
      <c r="C2104" s="54"/>
      <c r="D2104" s="54"/>
      <c r="E2104" s="53"/>
      <c r="F2104" s="53"/>
      <c r="G2104" s="53"/>
    </row>
    <row r="2105" spans="3:7" x14ac:dyDescent="0.3">
      <c r="C2105" s="54"/>
      <c r="D2105" s="54"/>
      <c r="E2105" s="53"/>
      <c r="F2105" s="53"/>
      <c r="G2105" s="53"/>
    </row>
    <row r="2106" spans="3:7" x14ac:dyDescent="0.3">
      <c r="C2106" s="54"/>
      <c r="D2106" s="54"/>
      <c r="E2106" s="53"/>
      <c r="F2106" s="53"/>
      <c r="G2106" s="53"/>
    </row>
    <row r="2107" spans="3:7" x14ac:dyDescent="0.3">
      <c r="C2107" s="54"/>
      <c r="D2107" s="54"/>
      <c r="E2107" s="53"/>
      <c r="F2107" s="53"/>
      <c r="G2107" s="53"/>
    </row>
    <row r="2108" spans="3:7" x14ac:dyDescent="0.3">
      <c r="C2108" s="54"/>
      <c r="D2108" s="54"/>
      <c r="E2108" s="53"/>
      <c r="F2108" s="53"/>
      <c r="G2108" s="53"/>
    </row>
    <row r="2109" spans="3:7" x14ac:dyDescent="0.3">
      <c r="C2109" s="54"/>
      <c r="D2109" s="54"/>
      <c r="E2109" s="53"/>
      <c r="F2109" s="53"/>
      <c r="G2109" s="53"/>
    </row>
    <row r="2110" spans="3:7" x14ac:dyDescent="0.3">
      <c r="C2110" s="54"/>
      <c r="D2110" s="54"/>
      <c r="E2110" s="53"/>
      <c r="F2110" s="53"/>
      <c r="G2110" s="53"/>
    </row>
    <row r="2111" spans="3:7" x14ac:dyDescent="0.3">
      <c r="C2111" s="54"/>
      <c r="D2111" s="54"/>
      <c r="E2111" s="53"/>
      <c r="F2111" s="53"/>
      <c r="G2111" s="53"/>
    </row>
    <row r="2112" spans="3:7" x14ac:dyDescent="0.3">
      <c r="C2112" s="54"/>
      <c r="D2112" s="54"/>
      <c r="E2112" s="53"/>
      <c r="F2112" s="53"/>
      <c r="G2112" s="53"/>
    </row>
    <row r="2113" spans="3:7" x14ac:dyDescent="0.3">
      <c r="C2113" s="54"/>
      <c r="D2113" s="54"/>
      <c r="E2113" s="53"/>
      <c r="F2113" s="53"/>
      <c r="G2113" s="53"/>
    </row>
    <row r="2114" spans="3:7" x14ac:dyDescent="0.3">
      <c r="C2114" s="54"/>
      <c r="D2114" s="54"/>
      <c r="E2114" s="53"/>
      <c r="F2114" s="53"/>
      <c r="G2114" s="53"/>
    </row>
    <row r="2115" spans="3:7" x14ac:dyDescent="0.3">
      <c r="C2115" s="54"/>
      <c r="D2115" s="54"/>
      <c r="E2115" s="53"/>
      <c r="F2115" s="53"/>
      <c r="G2115" s="53"/>
    </row>
    <row r="2116" spans="3:7" x14ac:dyDescent="0.3">
      <c r="C2116" s="54"/>
      <c r="D2116" s="54"/>
      <c r="E2116" s="53"/>
      <c r="F2116" s="53"/>
      <c r="G2116" s="53"/>
    </row>
    <row r="2117" spans="3:7" x14ac:dyDescent="0.3">
      <c r="C2117" s="54"/>
      <c r="D2117" s="54"/>
      <c r="E2117" s="53"/>
      <c r="F2117" s="53"/>
      <c r="G2117" s="53"/>
    </row>
    <row r="2118" spans="3:7" x14ac:dyDescent="0.3">
      <c r="C2118" s="54"/>
      <c r="D2118" s="54"/>
      <c r="E2118" s="53"/>
      <c r="F2118" s="53"/>
      <c r="G2118" s="53"/>
    </row>
    <row r="2119" spans="3:7" x14ac:dyDescent="0.3">
      <c r="C2119" s="54"/>
      <c r="D2119" s="54"/>
      <c r="E2119" s="53"/>
      <c r="F2119" s="53"/>
      <c r="G2119" s="53"/>
    </row>
    <row r="2120" spans="3:7" x14ac:dyDescent="0.3">
      <c r="C2120" s="54"/>
      <c r="D2120" s="54"/>
      <c r="E2120" s="53"/>
      <c r="F2120" s="53"/>
      <c r="G2120" s="53"/>
    </row>
    <row r="2121" spans="3:7" x14ac:dyDescent="0.3">
      <c r="C2121" s="54"/>
      <c r="D2121" s="54"/>
      <c r="E2121" s="53"/>
      <c r="F2121" s="53"/>
      <c r="G2121" s="53"/>
    </row>
    <row r="2122" spans="3:7" x14ac:dyDescent="0.3">
      <c r="C2122" s="54"/>
      <c r="D2122" s="54"/>
      <c r="E2122" s="53"/>
      <c r="F2122" s="53"/>
      <c r="G2122" s="53"/>
    </row>
    <row r="2123" spans="3:7" x14ac:dyDescent="0.3">
      <c r="C2123" s="54"/>
      <c r="D2123" s="54"/>
      <c r="E2123" s="53"/>
      <c r="F2123" s="53"/>
      <c r="G2123" s="53"/>
    </row>
    <row r="2124" spans="3:7" x14ac:dyDescent="0.3">
      <c r="C2124" s="54"/>
      <c r="D2124" s="54"/>
      <c r="E2124" s="53"/>
      <c r="F2124" s="53"/>
      <c r="G2124" s="53"/>
    </row>
    <row r="2125" spans="3:7" x14ac:dyDescent="0.3">
      <c r="C2125" s="54"/>
      <c r="D2125" s="54"/>
      <c r="E2125" s="53"/>
      <c r="F2125" s="53"/>
      <c r="G2125" s="53"/>
    </row>
    <row r="2126" spans="3:7" x14ac:dyDescent="0.3">
      <c r="C2126" s="54"/>
      <c r="D2126" s="54"/>
      <c r="E2126" s="53"/>
      <c r="F2126" s="53"/>
      <c r="G2126" s="53"/>
    </row>
    <row r="2127" spans="3:7" x14ac:dyDescent="0.3">
      <c r="C2127" s="54"/>
      <c r="D2127" s="54"/>
      <c r="E2127" s="53"/>
      <c r="F2127" s="53"/>
      <c r="G2127" s="53"/>
    </row>
    <row r="2128" spans="3:7" x14ac:dyDescent="0.3">
      <c r="C2128" s="54"/>
      <c r="D2128" s="54"/>
      <c r="E2128" s="53"/>
      <c r="F2128" s="53"/>
      <c r="G2128" s="53"/>
    </row>
    <row r="2129" spans="3:7" x14ac:dyDescent="0.3">
      <c r="C2129" s="54"/>
      <c r="D2129" s="54"/>
      <c r="E2129" s="53"/>
      <c r="F2129" s="53"/>
      <c r="G2129" s="53"/>
    </row>
    <row r="2130" spans="3:7" x14ac:dyDescent="0.3">
      <c r="C2130" s="54"/>
      <c r="D2130" s="54"/>
      <c r="E2130" s="53"/>
      <c r="F2130" s="53"/>
      <c r="G2130" s="53"/>
    </row>
    <row r="2131" spans="3:7" x14ac:dyDescent="0.3">
      <c r="C2131" s="54"/>
      <c r="D2131" s="54"/>
      <c r="E2131" s="53"/>
      <c r="F2131" s="53"/>
      <c r="G2131" s="53"/>
    </row>
    <row r="2132" spans="3:7" x14ac:dyDescent="0.3">
      <c r="C2132" s="54"/>
      <c r="D2132" s="54"/>
      <c r="E2132" s="53"/>
      <c r="F2132" s="53"/>
      <c r="G2132" s="53"/>
    </row>
    <row r="2133" spans="3:7" x14ac:dyDescent="0.3">
      <c r="C2133" s="54"/>
      <c r="D2133" s="54"/>
      <c r="E2133" s="53"/>
      <c r="F2133" s="53"/>
      <c r="G2133" s="53"/>
    </row>
    <row r="2134" spans="3:7" x14ac:dyDescent="0.3">
      <c r="C2134" s="54"/>
      <c r="D2134" s="54"/>
      <c r="E2134" s="53"/>
      <c r="F2134" s="53"/>
      <c r="G2134" s="53"/>
    </row>
    <row r="2135" spans="3:7" x14ac:dyDescent="0.3">
      <c r="C2135" s="54"/>
      <c r="D2135" s="54"/>
      <c r="E2135" s="53"/>
      <c r="F2135" s="53"/>
      <c r="G2135" s="53"/>
    </row>
    <row r="2136" spans="3:7" x14ac:dyDescent="0.3">
      <c r="C2136" s="54"/>
      <c r="D2136" s="54"/>
      <c r="E2136" s="53"/>
      <c r="F2136" s="53"/>
      <c r="G2136" s="53"/>
    </row>
    <row r="2137" spans="3:7" x14ac:dyDescent="0.3">
      <c r="C2137" s="54"/>
      <c r="D2137" s="54"/>
      <c r="E2137" s="53"/>
      <c r="F2137" s="53"/>
      <c r="G2137" s="53"/>
    </row>
    <row r="2138" spans="3:7" x14ac:dyDescent="0.3">
      <c r="C2138" s="54"/>
      <c r="D2138" s="54"/>
      <c r="E2138" s="53"/>
      <c r="F2138" s="53"/>
      <c r="G2138" s="53"/>
    </row>
    <row r="2139" spans="3:7" x14ac:dyDescent="0.3">
      <c r="C2139" s="54"/>
      <c r="D2139" s="54"/>
      <c r="E2139" s="53"/>
      <c r="F2139" s="53"/>
      <c r="G2139" s="53"/>
    </row>
    <row r="2140" spans="3:7" x14ac:dyDescent="0.3">
      <c r="C2140" s="54"/>
      <c r="D2140" s="54"/>
      <c r="E2140" s="53"/>
      <c r="F2140" s="53"/>
      <c r="G2140" s="53"/>
    </row>
    <row r="2141" spans="3:7" x14ac:dyDescent="0.3">
      <c r="C2141" s="54"/>
      <c r="D2141" s="54"/>
      <c r="E2141" s="53"/>
      <c r="F2141" s="53"/>
      <c r="G2141" s="53"/>
    </row>
    <row r="2142" spans="3:7" x14ac:dyDescent="0.3">
      <c r="C2142" s="54"/>
      <c r="D2142" s="54"/>
      <c r="E2142" s="53"/>
      <c r="F2142" s="53"/>
      <c r="G2142" s="53"/>
    </row>
    <row r="2143" spans="3:7" x14ac:dyDescent="0.3">
      <c r="C2143" s="54"/>
      <c r="D2143" s="54"/>
      <c r="E2143" s="53"/>
      <c r="F2143" s="53"/>
      <c r="G2143" s="53"/>
    </row>
    <row r="2144" spans="3:7" x14ac:dyDescent="0.3">
      <c r="C2144" s="54"/>
      <c r="D2144" s="54"/>
      <c r="E2144" s="53"/>
      <c r="F2144" s="53"/>
      <c r="G2144" s="53"/>
    </row>
    <row r="2145" spans="3:7" x14ac:dyDescent="0.3">
      <c r="C2145" s="54"/>
      <c r="D2145" s="54"/>
      <c r="E2145" s="53"/>
      <c r="F2145" s="53"/>
      <c r="G2145" s="53"/>
    </row>
    <row r="2146" spans="3:7" x14ac:dyDescent="0.3">
      <c r="C2146" s="54"/>
      <c r="D2146" s="54"/>
      <c r="E2146" s="53"/>
      <c r="F2146" s="53"/>
      <c r="G2146" s="53"/>
    </row>
    <row r="2147" spans="3:7" x14ac:dyDescent="0.3">
      <c r="C2147" s="54"/>
      <c r="D2147" s="54"/>
      <c r="E2147" s="53"/>
      <c r="F2147" s="53"/>
      <c r="G2147" s="53"/>
    </row>
    <row r="2148" spans="3:7" x14ac:dyDescent="0.3">
      <c r="C2148" s="54"/>
      <c r="D2148" s="54"/>
      <c r="E2148" s="53"/>
      <c r="F2148" s="53"/>
      <c r="G2148" s="53"/>
    </row>
    <row r="2149" spans="3:7" x14ac:dyDescent="0.3">
      <c r="C2149" s="54"/>
      <c r="D2149" s="54"/>
      <c r="E2149" s="53"/>
      <c r="F2149" s="53"/>
      <c r="G2149" s="53"/>
    </row>
    <row r="2150" spans="3:7" x14ac:dyDescent="0.3">
      <c r="C2150" s="54"/>
      <c r="D2150" s="54"/>
      <c r="E2150" s="53"/>
      <c r="F2150" s="53"/>
      <c r="G2150" s="53"/>
    </row>
    <row r="2151" spans="3:7" x14ac:dyDescent="0.3">
      <c r="C2151" s="54"/>
      <c r="D2151" s="54"/>
      <c r="E2151" s="53"/>
      <c r="F2151" s="53"/>
      <c r="G2151" s="53"/>
    </row>
    <row r="2152" spans="3:7" x14ac:dyDescent="0.3">
      <c r="C2152" s="54"/>
      <c r="D2152" s="54"/>
      <c r="E2152" s="53"/>
      <c r="F2152" s="53"/>
      <c r="G2152" s="53"/>
    </row>
    <row r="2153" spans="3:7" x14ac:dyDescent="0.3">
      <c r="C2153" s="54"/>
      <c r="D2153" s="54"/>
      <c r="E2153" s="53"/>
      <c r="F2153" s="53"/>
      <c r="G2153" s="53"/>
    </row>
    <row r="2154" spans="3:7" x14ac:dyDescent="0.3">
      <c r="C2154" s="54"/>
      <c r="D2154" s="54"/>
      <c r="E2154" s="53"/>
      <c r="F2154" s="53"/>
      <c r="G2154" s="53"/>
    </row>
    <row r="2155" spans="3:7" x14ac:dyDescent="0.3">
      <c r="C2155" s="54"/>
      <c r="D2155" s="54"/>
      <c r="E2155" s="53"/>
      <c r="F2155" s="53"/>
      <c r="G2155" s="53"/>
    </row>
    <row r="2156" spans="3:7" x14ac:dyDescent="0.3">
      <c r="C2156" s="54"/>
      <c r="D2156" s="54"/>
      <c r="E2156" s="53"/>
      <c r="F2156" s="53"/>
      <c r="G2156" s="53"/>
    </row>
    <row r="2157" spans="3:7" x14ac:dyDescent="0.3">
      <c r="C2157" s="54"/>
      <c r="D2157" s="54"/>
      <c r="E2157" s="53"/>
      <c r="F2157" s="53"/>
      <c r="G2157" s="53"/>
    </row>
    <row r="2158" spans="3:7" x14ac:dyDescent="0.3">
      <c r="C2158" s="54"/>
      <c r="D2158" s="54"/>
      <c r="E2158" s="53"/>
      <c r="F2158" s="53"/>
      <c r="G2158" s="53"/>
    </row>
    <row r="2159" spans="3:7" x14ac:dyDescent="0.3">
      <c r="C2159" s="54"/>
      <c r="D2159" s="54"/>
      <c r="E2159" s="53"/>
      <c r="F2159" s="53"/>
      <c r="G2159" s="53"/>
    </row>
    <row r="2160" spans="3:7" x14ac:dyDescent="0.3">
      <c r="C2160" s="54"/>
      <c r="D2160" s="54"/>
      <c r="E2160" s="53"/>
      <c r="F2160" s="53"/>
      <c r="G2160" s="53"/>
    </row>
    <row r="2161" spans="3:7" x14ac:dyDescent="0.3">
      <c r="C2161" s="54"/>
      <c r="D2161" s="54"/>
      <c r="E2161" s="53"/>
      <c r="F2161" s="53"/>
      <c r="G2161" s="53"/>
    </row>
    <row r="2162" spans="3:7" x14ac:dyDescent="0.3">
      <c r="C2162" s="54"/>
      <c r="D2162" s="54"/>
      <c r="E2162" s="53"/>
      <c r="F2162" s="53"/>
      <c r="G2162" s="53"/>
    </row>
    <row r="2163" spans="3:7" x14ac:dyDescent="0.3">
      <c r="C2163" s="54"/>
      <c r="D2163" s="54"/>
      <c r="E2163" s="53"/>
      <c r="F2163" s="53"/>
      <c r="G2163" s="53"/>
    </row>
    <row r="2164" spans="3:7" x14ac:dyDescent="0.3">
      <c r="C2164" s="54"/>
      <c r="D2164" s="54"/>
      <c r="E2164" s="53"/>
      <c r="F2164" s="53"/>
      <c r="G2164" s="53"/>
    </row>
    <row r="2165" spans="3:7" x14ac:dyDescent="0.3">
      <c r="C2165" s="54"/>
      <c r="D2165" s="54"/>
      <c r="E2165" s="53"/>
      <c r="F2165" s="53"/>
      <c r="G2165" s="53"/>
    </row>
    <row r="2166" spans="3:7" x14ac:dyDescent="0.3">
      <c r="C2166" s="54"/>
      <c r="D2166" s="54"/>
      <c r="E2166" s="53"/>
      <c r="F2166" s="53"/>
      <c r="G2166" s="53"/>
    </row>
    <row r="2167" spans="3:7" x14ac:dyDescent="0.3">
      <c r="C2167" s="54"/>
      <c r="D2167" s="54"/>
      <c r="E2167" s="53"/>
      <c r="F2167" s="53"/>
      <c r="G2167" s="53"/>
    </row>
    <row r="2168" spans="3:7" x14ac:dyDescent="0.3">
      <c r="C2168" s="54"/>
      <c r="D2168" s="54"/>
      <c r="E2168" s="53"/>
      <c r="F2168" s="53"/>
      <c r="G2168" s="53"/>
    </row>
    <row r="2169" spans="3:7" x14ac:dyDescent="0.3">
      <c r="C2169" s="54"/>
      <c r="D2169" s="54"/>
      <c r="E2169" s="53"/>
      <c r="F2169" s="53"/>
      <c r="G2169" s="53"/>
    </row>
    <row r="2170" spans="3:7" x14ac:dyDescent="0.3">
      <c r="C2170" s="54"/>
      <c r="D2170" s="54"/>
      <c r="E2170" s="53"/>
      <c r="F2170" s="53"/>
      <c r="G2170" s="53"/>
    </row>
    <row r="2171" spans="3:7" x14ac:dyDescent="0.3">
      <c r="C2171" s="54"/>
      <c r="D2171" s="54"/>
      <c r="E2171" s="53"/>
      <c r="F2171" s="53"/>
      <c r="G2171" s="53"/>
    </row>
    <row r="2172" spans="3:7" x14ac:dyDescent="0.3">
      <c r="C2172" s="54"/>
      <c r="D2172" s="54"/>
      <c r="E2172" s="53"/>
      <c r="F2172" s="53"/>
      <c r="G2172" s="53"/>
    </row>
    <row r="2173" spans="3:7" x14ac:dyDescent="0.3">
      <c r="C2173" s="54"/>
      <c r="D2173" s="54"/>
      <c r="E2173" s="53"/>
      <c r="F2173" s="53"/>
      <c r="G2173" s="53"/>
    </row>
    <row r="2174" spans="3:7" x14ac:dyDescent="0.3">
      <c r="C2174" s="54"/>
      <c r="D2174" s="54"/>
      <c r="E2174" s="53"/>
      <c r="F2174" s="53"/>
      <c r="G2174" s="53"/>
    </row>
    <row r="2175" spans="3:7" x14ac:dyDescent="0.3">
      <c r="C2175" s="54"/>
      <c r="D2175" s="54"/>
      <c r="E2175" s="53"/>
      <c r="F2175" s="53"/>
      <c r="G2175" s="53"/>
    </row>
    <row r="2176" spans="3:7" x14ac:dyDescent="0.3">
      <c r="C2176" s="54"/>
      <c r="D2176" s="54"/>
      <c r="E2176" s="53"/>
      <c r="F2176" s="53"/>
      <c r="G2176" s="53"/>
    </row>
    <row r="2177" spans="3:7" x14ac:dyDescent="0.3">
      <c r="C2177" s="54"/>
      <c r="D2177" s="54"/>
      <c r="E2177" s="53"/>
      <c r="F2177" s="53"/>
      <c r="G2177" s="53"/>
    </row>
    <row r="2178" spans="3:7" x14ac:dyDescent="0.3">
      <c r="C2178" s="54"/>
      <c r="D2178" s="54"/>
      <c r="E2178" s="53"/>
      <c r="F2178" s="53"/>
      <c r="G2178" s="53"/>
    </row>
    <row r="2179" spans="3:7" x14ac:dyDescent="0.3">
      <c r="C2179" s="54"/>
      <c r="D2179" s="54"/>
      <c r="E2179" s="53"/>
      <c r="F2179" s="53"/>
      <c r="G2179" s="53"/>
    </row>
    <row r="2180" spans="3:7" x14ac:dyDescent="0.3">
      <c r="C2180" s="54"/>
      <c r="D2180" s="54"/>
      <c r="E2180" s="53"/>
      <c r="F2180" s="53"/>
      <c r="G2180" s="53"/>
    </row>
    <row r="2181" spans="3:7" x14ac:dyDescent="0.3">
      <c r="C2181" s="54"/>
      <c r="D2181" s="54"/>
      <c r="E2181" s="53"/>
      <c r="F2181" s="53"/>
      <c r="G2181" s="53"/>
    </row>
    <row r="2182" spans="3:7" x14ac:dyDescent="0.3">
      <c r="C2182" s="54"/>
      <c r="D2182" s="54"/>
      <c r="E2182" s="53"/>
      <c r="F2182" s="53"/>
      <c r="G2182" s="53"/>
    </row>
    <row r="2183" spans="3:7" x14ac:dyDescent="0.3">
      <c r="C2183" s="54"/>
      <c r="D2183" s="54"/>
      <c r="E2183" s="53"/>
      <c r="F2183" s="53"/>
      <c r="G2183" s="53"/>
    </row>
    <row r="2184" spans="3:7" x14ac:dyDescent="0.3">
      <c r="C2184" s="54"/>
      <c r="D2184" s="54"/>
      <c r="E2184" s="53"/>
      <c r="F2184" s="53"/>
      <c r="G2184" s="53"/>
    </row>
    <row r="2185" spans="3:7" x14ac:dyDescent="0.3">
      <c r="C2185" s="54"/>
      <c r="D2185" s="54"/>
      <c r="E2185" s="53"/>
      <c r="F2185" s="53"/>
      <c r="G2185" s="53"/>
    </row>
    <row r="2186" spans="3:7" x14ac:dyDescent="0.3">
      <c r="C2186" s="54"/>
      <c r="D2186" s="54"/>
      <c r="E2186" s="53"/>
      <c r="F2186" s="53"/>
      <c r="G2186" s="53"/>
    </row>
    <row r="2187" spans="3:7" x14ac:dyDescent="0.3">
      <c r="C2187" s="54"/>
      <c r="D2187" s="54"/>
      <c r="E2187" s="53"/>
      <c r="F2187" s="53"/>
      <c r="G2187" s="53"/>
    </row>
    <row r="2188" spans="3:7" x14ac:dyDescent="0.3">
      <c r="C2188" s="54"/>
      <c r="D2188" s="54"/>
      <c r="E2188" s="53"/>
      <c r="F2188" s="53"/>
      <c r="G2188" s="53"/>
    </row>
    <row r="2189" spans="3:7" x14ac:dyDescent="0.3">
      <c r="C2189" s="54"/>
      <c r="D2189" s="54"/>
      <c r="E2189" s="53"/>
      <c r="F2189" s="53"/>
      <c r="G2189" s="53"/>
    </row>
    <row r="2190" spans="3:7" x14ac:dyDescent="0.3">
      <c r="C2190" s="54"/>
      <c r="D2190" s="54"/>
      <c r="E2190" s="53"/>
      <c r="F2190" s="53"/>
      <c r="G2190" s="53"/>
    </row>
    <row r="2191" spans="3:7" x14ac:dyDescent="0.3">
      <c r="C2191" s="54"/>
      <c r="D2191" s="54"/>
      <c r="E2191" s="53"/>
      <c r="F2191" s="53"/>
      <c r="G2191" s="53"/>
    </row>
    <row r="2192" spans="3:7" x14ac:dyDescent="0.3">
      <c r="C2192" s="54"/>
      <c r="D2192" s="54"/>
      <c r="E2192" s="53"/>
      <c r="F2192" s="53"/>
      <c r="G2192" s="53"/>
    </row>
    <row r="2193" spans="3:7" x14ac:dyDescent="0.3">
      <c r="C2193" s="54"/>
      <c r="D2193" s="54"/>
      <c r="E2193" s="53"/>
      <c r="F2193" s="53"/>
      <c r="G2193" s="53"/>
    </row>
    <row r="2194" spans="3:7" x14ac:dyDescent="0.3">
      <c r="C2194" s="54"/>
      <c r="D2194" s="54"/>
      <c r="E2194" s="53"/>
      <c r="F2194" s="53"/>
      <c r="G2194" s="53"/>
    </row>
    <row r="2195" spans="3:7" x14ac:dyDescent="0.3">
      <c r="C2195" s="54"/>
      <c r="D2195" s="54"/>
      <c r="E2195" s="53"/>
      <c r="F2195" s="53"/>
      <c r="G2195" s="53"/>
    </row>
    <row r="2196" spans="3:7" x14ac:dyDescent="0.3">
      <c r="C2196" s="54"/>
      <c r="D2196" s="54"/>
      <c r="E2196" s="53"/>
      <c r="F2196" s="53"/>
      <c r="G2196" s="53"/>
    </row>
    <row r="2197" spans="3:7" x14ac:dyDescent="0.3">
      <c r="C2197" s="54"/>
      <c r="D2197" s="54"/>
      <c r="E2197" s="53"/>
      <c r="F2197" s="53"/>
      <c r="G2197" s="53"/>
    </row>
    <row r="2198" spans="3:7" x14ac:dyDescent="0.3">
      <c r="C2198" s="54"/>
      <c r="D2198" s="54"/>
      <c r="E2198" s="53"/>
      <c r="F2198" s="53"/>
      <c r="G2198" s="53"/>
    </row>
    <row r="2199" spans="3:7" x14ac:dyDescent="0.3">
      <c r="C2199" s="54"/>
      <c r="D2199" s="54"/>
      <c r="E2199" s="53"/>
      <c r="F2199" s="53"/>
      <c r="G2199" s="53"/>
    </row>
    <row r="2200" spans="3:7" x14ac:dyDescent="0.3">
      <c r="C2200" s="54"/>
      <c r="D2200" s="54"/>
      <c r="E2200" s="53"/>
      <c r="F2200" s="53"/>
      <c r="G2200" s="53"/>
    </row>
    <row r="2201" spans="3:7" x14ac:dyDescent="0.3">
      <c r="C2201" s="54"/>
      <c r="D2201" s="54"/>
      <c r="E2201" s="53"/>
      <c r="F2201" s="53"/>
      <c r="G2201" s="53"/>
    </row>
    <row r="2202" spans="3:7" x14ac:dyDescent="0.3">
      <c r="C2202" s="54"/>
      <c r="D2202" s="54"/>
      <c r="E2202" s="53"/>
      <c r="F2202" s="53"/>
      <c r="G2202" s="53"/>
    </row>
    <row r="2203" spans="3:7" x14ac:dyDescent="0.3">
      <c r="C2203" s="54"/>
      <c r="D2203" s="54"/>
      <c r="E2203" s="53"/>
      <c r="F2203" s="53"/>
      <c r="G2203" s="53"/>
    </row>
    <row r="2204" spans="3:7" x14ac:dyDescent="0.3">
      <c r="C2204" s="54"/>
      <c r="D2204" s="54"/>
      <c r="E2204" s="53"/>
      <c r="F2204" s="53"/>
      <c r="G2204" s="53"/>
    </row>
    <row r="2205" spans="3:7" x14ac:dyDescent="0.3">
      <c r="C2205" s="54"/>
      <c r="D2205" s="54"/>
      <c r="E2205" s="53"/>
      <c r="F2205" s="53"/>
      <c r="G2205" s="53"/>
    </row>
    <row r="2206" spans="3:7" x14ac:dyDescent="0.3">
      <c r="C2206" s="54"/>
      <c r="D2206" s="54"/>
      <c r="E2206" s="53"/>
      <c r="F2206" s="53"/>
      <c r="G2206" s="53"/>
    </row>
    <row r="2207" spans="3:7" x14ac:dyDescent="0.3">
      <c r="C2207" s="54"/>
      <c r="D2207" s="54"/>
      <c r="E2207" s="53"/>
      <c r="F2207" s="53"/>
      <c r="G2207" s="53"/>
    </row>
    <row r="2208" spans="3:7" x14ac:dyDescent="0.3">
      <c r="C2208" s="54"/>
      <c r="D2208" s="54"/>
      <c r="E2208" s="53"/>
      <c r="F2208" s="53"/>
      <c r="G2208" s="53"/>
    </row>
    <row r="2209" spans="3:7" x14ac:dyDescent="0.3">
      <c r="C2209" s="54"/>
      <c r="D2209" s="54"/>
      <c r="E2209" s="53"/>
      <c r="F2209" s="53"/>
      <c r="G2209" s="53"/>
    </row>
    <row r="2210" spans="3:7" x14ac:dyDescent="0.3">
      <c r="C2210" s="54"/>
      <c r="D2210" s="54"/>
      <c r="E2210" s="53"/>
      <c r="F2210" s="53"/>
      <c r="G2210" s="53"/>
    </row>
    <row r="2211" spans="3:7" x14ac:dyDescent="0.3">
      <c r="C2211" s="54"/>
      <c r="D2211" s="54"/>
      <c r="E2211" s="53"/>
      <c r="F2211" s="53"/>
      <c r="G2211" s="53"/>
    </row>
    <row r="2212" spans="3:7" x14ac:dyDescent="0.3">
      <c r="C2212" s="54"/>
      <c r="D2212" s="54"/>
      <c r="E2212" s="53"/>
      <c r="F2212" s="53"/>
      <c r="G2212" s="53"/>
    </row>
    <row r="2213" spans="3:7" x14ac:dyDescent="0.3">
      <c r="C2213" s="54"/>
      <c r="D2213" s="54"/>
      <c r="E2213" s="53"/>
      <c r="F2213" s="53"/>
      <c r="G2213" s="53"/>
    </row>
    <row r="2214" spans="3:7" x14ac:dyDescent="0.3">
      <c r="C2214" s="54"/>
      <c r="D2214" s="54"/>
      <c r="E2214" s="53"/>
      <c r="F2214" s="53"/>
      <c r="G2214" s="53"/>
    </row>
    <row r="2215" spans="3:7" x14ac:dyDescent="0.3">
      <c r="C2215" s="54"/>
      <c r="D2215" s="54"/>
      <c r="E2215" s="53"/>
      <c r="F2215" s="53"/>
      <c r="G2215" s="53"/>
    </row>
    <row r="2216" spans="3:7" x14ac:dyDescent="0.3">
      <c r="C2216" s="54"/>
      <c r="D2216" s="54"/>
      <c r="E2216" s="53"/>
      <c r="F2216" s="53"/>
      <c r="G2216" s="53"/>
    </row>
    <row r="2217" spans="3:7" x14ac:dyDescent="0.3">
      <c r="C2217" s="54"/>
      <c r="D2217" s="54"/>
      <c r="E2217" s="53"/>
      <c r="F2217" s="53"/>
      <c r="G2217" s="53"/>
    </row>
    <row r="2218" spans="3:7" x14ac:dyDescent="0.3">
      <c r="C2218" s="54"/>
      <c r="D2218" s="54"/>
      <c r="E2218" s="53"/>
      <c r="F2218" s="53"/>
      <c r="G2218" s="53"/>
    </row>
    <row r="2219" spans="3:7" x14ac:dyDescent="0.3">
      <c r="C2219" s="54"/>
      <c r="D2219" s="54"/>
      <c r="E2219" s="53"/>
      <c r="F2219" s="53"/>
      <c r="G2219" s="53"/>
    </row>
    <row r="2220" spans="3:7" x14ac:dyDescent="0.3">
      <c r="C2220" s="54"/>
      <c r="D2220" s="54"/>
      <c r="E2220" s="53"/>
      <c r="F2220" s="53"/>
      <c r="G2220" s="53"/>
    </row>
    <row r="2221" spans="3:7" x14ac:dyDescent="0.3">
      <c r="C2221" s="54"/>
      <c r="D2221" s="54"/>
      <c r="E2221" s="53"/>
      <c r="F2221" s="53"/>
      <c r="G2221" s="53"/>
    </row>
    <row r="2222" spans="3:7" x14ac:dyDescent="0.3">
      <c r="C2222" s="54"/>
      <c r="D2222" s="54"/>
      <c r="E2222" s="53"/>
      <c r="F2222" s="53"/>
      <c r="G2222" s="53"/>
    </row>
    <row r="2223" spans="3:7" x14ac:dyDescent="0.3">
      <c r="C2223" s="54"/>
      <c r="D2223" s="54"/>
      <c r="E2223" s="53"/>
      <c r="F2223" s="53"/>
      <c r="G2223" s="53"/>
    </row>
    <row r="2224" spans="3:7" x14ac:dyDescent="0.3">
      <c r="C2224" s="54"/>
      <c r="D2224" s="54"/>
      <c r="E2224" s="53"/>
      <c r="F2224" s="53"/>
      <c r="G2224" s="53"/>
    </row>
    <row r="2225" spans="3:7" x14ac:dyDescent="0.3">
      <c r="C2225" s="54"/>
      <c r="D2225" s="54"/>
      <c r="E2225" s="53"/>
      <c r="F2225" s="53"/>
      <c r="G2225" s="53"/>
    </row>
    <row r="2226" spans="3:7" x14ac:dyDescent="0.3">
      <c r="C2226" s="54"/>
      <c r="D2226" s="54"/>
      <c r="E2226" s="53"/>
      <c r="F2226" s="53"/>
      <c r="G2226" s="53"/>
    </row>
    <row r="2227" spans="3:7" x14ac:dyDescent="0.3">
      <c r="C2227" s="54"/>
      <c r="D2227" s="54"/>
      <c r="E2227" s="53"/>
      <c r="F2227" s="53"/>
      <c r="G2227" s="53"/>
    </row>
    <row r="2228" spans="3:7" x14ac:dyDescent="0.3">
      <c r="C2228" s="54"/>
      <c r="D2228" s="54"/>
      <c r="E2228" s="53"/>
      <c r="F2228" s="53"/>
      <c r="G2228" s="53"/>
    </row>
    <row r="2229" spans="3:7" x14ac:dyDescent="0.3">
      <c r="C2229" s="54"/>
      <c r="D2229" s="54"/>
      <c r="E2229" s="53"/>
      <c r="F2229" s="53"/>
      <c r="G2229" s="53"/>
    </row>
    <row r="2230" spans="3:7" x14ac:dyDescent="0.3">
      <c r="C2230" s="54"/>
      <c r="D2230" s="54"/>
      <c r="E2230" s="53"/>
      <c r="F2230" s="53"/>
      <c r="G2230" s="53"/>
    </row>
    <row r="2231" spans="3:7" x14ac:dyDescent="0.3">
      <c r="C2231" s="54"/>
      <c r="D2231" s="54"/>
      <c r="E2231" s="53"/>
      <c r="F2231" s="53"/>
      <c r="G2231" s="53"/>
    </row>
    <row r="2232" spans="3:7" x14ac:dyDescent="0.3">
      <c r="C2232" s="54"/>
      <c r="D2232" s="54"/>
      <c r="E2232" s="53"/>
      <c r="F2232" s="53"/>
      <c r="G2232" s="53"/>
    </row>
    <row r="2233" spans="3:7" x14ac:dyDescent="0.3">
      <c r="C2233" s="54"/>
      <c r="D2233" s="54"/>
      <c r="E2233" s="53"/>
      <c r="F2233" s="53"/>
      <c r="G2233" s="53"/>
    </row>
    <row r="2234" spans="3:7" x14ac:dyDescent="0.3">
      <c r="C2234" s="54"/>
      <c r="D2234" s="54"/>
      <c r="E2234" s="53"/>
      <c r="F2234" s="53"/>
      <c r="G2234" s="53"/>
    </row>
    <row r="2235" spans="3:7" x14ac:dyDescent="0.3">
      <c r="C2235" s="54"/>
      <c r="D2235" s="54"/>
      <c r="E2235" s="53"/>
      <c r="F2235" s="53"/>
      <c r="G2235" s="53"/>
    </row>
    <row r="2236" spans="3:7" x14ac:dyDescent="0.3">
      <c r="C2236" s="54"/>
      <c r="D2236" s="54"/>
      <c r="E2236" s="53"/>
      <c r="F2236" s="53"/>
      <c r="G2236" s="53"/>
    </row>
    <row r="2237" spans="3:7" x14ac:dyDescent="0.3">
      <c r="C2237" s="54"/>
      <c r="D2237" s="54"/>
      <c r="E2237" s="53"/>
      <c r="F2237" s="53"/>
      <c r="G2237" s="53"/>
    </row>
    <row r="2238" spans="3:7" x14ac:dyDescent="0.3">
      <c r="C2238" s="54"/>
      <c r="D2238" s="54"/>
      <c r="E2238" s="53"/>
      <c r="F2238" s="53"/>
      <c r="G2238" s="53"/>
    </row>
    <row r="2239" spans="3:7" x14ac:dyDescent="0.3">
      <c r="C2239" s="54"/>
      <c r="D2239" s="54"/>
      <c r="E2239" s="53"/>
      <c r="F2239" s="53"/>
      <c r="G2239" s="53"/>
    </row>
    <row r="2240" spans="3:7" x14ac:dyDescent="0.3">
      <c r="C2240" s="54"/>
      <c r="D2240" s="54"/>
      <c r="E2240" s="53"/>
      <c r="F2240" s="53"/>
      <c r="G2240" s="53"/>
    </row>
    <row r="2241" spans="3:7" x14ac:dyDescent="0.3">
      <c r="C2241" s="54"/>
      <c r="D2241" s="54"/>
      <c r="E2241" s="53"/>
      <c r="F2241" s="53"/>
      <c r="G2241" s="53"/>
    </row>
    <row r="2242" spans="3:7" x14ac:dyDescent="0.3">
      <c r="C2242" s="54"/>
      <c r="D2242" s="54"/>
      <c r="E2242" s="53"/>
      <c r="F2242" s="53"/>
      <c r="G2242" s="53"/>
    </row>
    <row r="2243" spans="3:7" x14ac:dyDescent="0.3">
      <c r="C2243" s="54"/>
      <c r="D2243" s="54"/>
      <c r="E2243" s="53"/>
      <c r="F2243" s="53"/>
      <c r="G2243" s="53"/>
    </row>
    <row r="2244" spans="3:7" x14ac:dyDescent="0.3">
      <c r="C2244" s="54"/>
      <c r="D2244" s="54"/>
      <c r="E2244" s="53"/>
      <c r="F2244" s="53"/>
      <c r="G2244" s="53"/>
    </row>
    <row r="2245" spans="3:7" x14ac:dyDescent="0.3">
      <c r="C2245" s="54"/>
      <c r="D2245" s="54"/>
      <c r="E2245" s="53"/>
      <c r="F2245" s="53"/>
      <c r="G2245" s="53"/>
    </row>
    <row r="2246" spans="3:7" x14ac:dyDescent="0.3">
      <c r="C2246" s="54"/>
      <c r="D2246" s="54"/>
      <c r="E2246" s="53"/>
      <c r="F2246" s="53"/>
      <c r="G2246" s="53"/>
    </row>
    <row r="2247" spans="3:7" x14ac:dyDescent="0.3">
      <c r="C2247" s="54"/>
      <c r="D2247" s="54"/>
      <c r="E2247" s="53"/>
      <c r="F2247" s="53"/>
      <c r="G2247" s="53"/>
    </row>
    <row r="2248" spans="3:7" x14ac:dyDescent="0.3">
      <c r="C2248" s="54"/>
      <c r="D2248" s="54"/>
      <c r="E2248" s="53"/>
      <c r="F2248" s="53"/>
      <c r="G2248" s="53"/>
    </row>
    <row r="2249" spans="3:7" x14ac:dyDescent="0.3">
      <c r="C2249" s="54"/>
      <c r="D2249" s="54"/>
      <c r="E2249" s="53"/>
      <c r="F2249" s="53"/>
      <c r="G2249" s="53"/>
    </row>
    <row r="2250" spans="3:7" x14ac:dyDescent="0.3">
      <c r="C2250" s="54"/>
      <c r="D2250" s="54"/>
      <c r="E2250" s="53"/>
      <c r="F2250" s="53"/>
      <c r="G2250" s="53"/>
    </row>
    <row r="2251" spans="3:7" x14ac:dyDescent="0.3">
      <c r="C2251" s="54"/>
      <c r="D2251" s="54"/>
      <c r="E2251" s="53"/>
      <c r="F2251" s="53"/>
      <c r="G2251" s="53"/>
    </row>
    <row r="2252" spans="3:7" x14ac:dyDescent="0.3">
      <c r="C2252" s="54"/>
      <c r="D2252" s="54"/>
      <c r="E2252" s="53"/>
      <c r="F2252" s="53"/>
      <c r="G2252" s="53"/>
    </row>
    <row r="2253" spans="3:7" x14ac:dyDescent="0.3">
      <c r="C2253" s="54"/>
      <c r="D2253" s="54"/>
      <c r="E2253" s="53"/>
      <c r="F2253" s="53"/>
      <c r="G2253" s="53"/>
    </row>
    <row r="2254" spans="3:7" x14ac:dyDescent="0.3">
      <c r="C2254" s="54"/>
      <c r="D2254" s="54"/>
      <c r="E2254" s="53"/>
      <c r="F2254" s="53"/>
      <c r="G2254" s="53"/>
    </row>
    <row r="2255" spans="3:7" x14ac:dyDescent="0.3">
      <c r="C2255" s="54"/>
      <c r="D2255" s="54"/>
      <c r="E2255" s="53"/>
      <c r="F2255" s="53"/>
      <c r="G2255" s="53"/>
    </row>
    <row r="2256" spans="3:7" x14ac:dyDescent="0.3">
      <c r="C2256" s="54"/>
      <c r="D2256" s="54"/>
      <c r="E2256" s="53"/>
      <c r="F2256" s="53"/>
      <c r="G2256" s="53"/>
    </row>
    <row r="2257" spans="3:9" x14ac:dyDescent="0.3">
      <c r="C2257" s="54"/>
      <c r="D2257" s="54"/>
      <c r="E2257" s="53"/>
      <c r="F2257" s="53"/>
      <c r="G2257" s="53"/>
    </row>
    <row r="2258" spans="3:9" x14ac:dyDescent="0.3">
      <c r="C2258" s="54"/>
      <c r="D2258" s="54"/>
      <c r="E2258" s="53"/>
      <c r="F2258" s="53"/>
      <c r="G2258" s="53"/>
    </row>
    <row r="2259" spans="3:9" x14ac:dyDescent="0.3">
      <c r="C2259" s="54"/>
      <c r="D2259" s="54"/>
      <c r="E2259" s="53"/>
      <c r="F2259" s="53"/>
      <c r="G2259" s="53"/>
    </row>
    <row r="2260" spans="3:9" x14ac:dyDescent="0.3">
      <c r="C2260" s="54"/>
      <c r="D2260" s="54"/>
      <c r="E2260" s="53"/>
      <c r="F2260" s="53"/>
      <c r="G2260" s="53"/>
    </row>
    <row r="2261" spans="3:9" x14ac:dyDescent="0.3">
      <c r="C2261" s="54"/>
      <c r="D2261" s="54"/>
      <c r="E2261" s="53"/>
      <c r="F2261" s="53"/>
      <c r="G2261" s="53"/>
    </row>
    <row r="2262" spans="3:9" x14ac:dyDescent="0.3">
      <c r="C2262" s="54"/>
      <c r="D2262" s="54"/>
      <c r="E2262" s="53"/>
      <c r="F2262" s="53"/>
      <c r="G2262" s="53"/>
    </row>
    <row r="2263" spans="3:9" x14ac:dyDescent="0.3">
      <c r="C2263" s="54"/>
      <c r="D2263" s="54"/>
      <c r="E2263" s="53"/>
      <c r="F2263" s="53"/>
      <c r="G2263" s="53"/>
    </row>
    <row r="2264" spans="3:9" x14ac:dyDescent="0.3">
      <c r="C2264" s="54"/>
      <c r="D2264" s="54"/>
      <c r="E2264" s="53"/>
      <c r="F2264" s="53"/>
      <c r="G2264" s="53"/>
    </row>
    <row r="2265" spans="3:9" x14ac:dyDescent="0.3">
      <c r="C2265" s="54"/>
      <c r="D2265" s="54"/>
      <c r="E2265" s="53"/>
      <c r="F2265" s="53"/>
      <c r="G2265" s="53"/>
    </row>
    <row r="2266" spans="3:9" x14ac:dyDescent="0.3">
      <c r="C2266" s="54"/>
      <c r="D2266" s="54"/>
      <c r="E2266" s="53"/>
      <c r="F2266" s="53"/>
      <c r="G2266" s="53"/>
    </row>
    <row r="2267" spans="3:9" x14ac:dyDescent="0.3">
      <c r="C2267" s="54"/>
      <c r="D2267" s="54"/>
      <c r="E2267" s="53"/>
      <c r="F2267" s="53"/>
      <c r="G2267" s="53"/>
    </row>
    <row r="2268" spans="3:9" x14ac:dyDescent="0.3">
      <c r="C2268" s="54"/>
      <c r="D2268" s="54"/>
      <c r="E2268" s="53"/>
      <c r="F2268" s="53"/>
      <c r="G2268" s="53"/>
    </row>
    <row r="2269" spans="3:9" x14ac:dyDescent="0.3">
      <c r="C2269" s="54"/>
      <c r="D2269" s="54"/>
      <c r="E2269" s="53"/>
      <c r="F2269" s="53"/>
      <c r="G2269" s="53"/>
    </row>
    <row r="2270" spans="3:9" x14ac:dyDescent="0.3">
      <c r="C2270" s="52"/>
      <c r="D2270" s="52"/>
      <c r="E2270" s="52"/>
      <c r="F2270" s="52"/>
      <c r="G2270" s="52"/>
      <c r="I2270" s="51"/>
    </row>
    <row r="2271" spans="3:9" x14ac:dyDescent="0.3">
      <c r="I2271" s="26"/>
    </row>
  </sheetData>
  <autoFilter ref="A5:H2269" xr:uid="{00000000-0001-0000-0000-000000000000}"/>
  <mergeCells count="3">
    <mergeCell ref="A2:K2"/>
    <mergeCell ref="A3:K3"/>
    <mergeCell ref="A6:B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36"/>
  <sheetViews>
    <sheetView showGridLines="0" zoomScaleNormal="100" workbookViewId="0">
      <selection activeCell="G6" sqref="G6:O6"/>
    </sheetView>
  </sheetViews>
  <sheetFormatPr baseColWidth="10" defaultColWidth="11.44140625" defaultRowHeight="13.8" x14ac:dyDescent="0.25"/>
  <cols>
    <col min="1" max="1" width="11.5546875" style="6" customWidth="1"/>
    <col min="2" max="2" width="25.21875" style="6" customWidth="1"/>
    <col min="3" max="3" width="0.33203125" style="6" customWidth="1"/>
    <col min="4" max="4" width="8" style="32" customWidth="1"/>
    <col min="5" max="5" width="9.4414062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hidden="1" customWidth="1"/>
    <col min="10" max="10" width="18" style="9" hidden="1" customWidth="1"/>
    <col min="11" max="11" width="19.6640625" style="9" hidden="1" customWidth="1"/>
    <col min="12" max="12" width="16.33203125" style="9" hidden="1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68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2.6" x14ac:dyDescent="0.2">
      <c r="A3" s="92" t="s">
        <v>772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69"/>
    </row>
    <row r="5" spans="1:16" ht="25.2" x14ac:dyDescent="0.2">
      <c r="A5" s="37" t="s">
        <v>676</v>
      </c>
      <c r="B5" s="37" t="s">
        <v>677</v>
      </c>
      <c r="C5" s="24" t="s">
        <v>678</v>
      </c>
      <c r="D5" s="38" t="s">
        <v>679</v>
      </c>
      <c r="E5" s="39" t="s">
        <v>1</v>
      </c>
      <c r="F5" s="37" t="s">
        <v>2</v>
      </c>
      <c r="G5" s="35" t="s">
        <v>3</v>
      </c>
      <c r="H5" s="35" t="s">
        <v>4</v>
      </c>
      <c r="I5" s="36" t="s">
        <v>680</v>
      </c>
      <c r="J5" s="36" t="s">
        <v>681</v>
      </c>
      <c r="K5" s="36" t="s">
        <v>682</v>
      </c>
      <c r="L5" s="36" t="s">
        <v>683</v>
      </c>
      <c r="M5" s="35" t="s">
        <v>5</v>
      </c>
      <c r="N5" s="35" t="s">
        <v>6</v>
      </c>
      <c r="O5" s="36" t="s">
        <v>7</v>
      </c>
      <c r="P5" s="70" t="s">
        <v>8</v>
      </c>
    </row>
    <row r="6" spans="1:16" x14ac:dyDescent="0.2">
      <c r="A6" s="102" t="s">
        <v>684</v>
      </c>
      <c r="B6" s="103" t="s">
        <v>685</v>
      </c>
      <c r="C6" s="103" t="str">
        <f>+CONCATENATE(A6," ",B6)</f>
        <v>213 Ministerio de Cultura Juvent. y Deportes</v>
      </c>
      <c r="D6" s="104" t="s">
        <v>686</v>
      </c>
      <c r="E6" s="103" t="s">
        <v>687</v>
      </c>
      <c r="F6" s="103" t="s">
        <v>687</v>
      </c>
      <c r="G6" s="105">
        <f>+G7+G119+G217+G327+G413+G493+G560+G642+G717+G778+G864+G943+G1023+G1122+G1196+G1303+G1402+G1493+G1584+G1684</f>
        <v>49205644842</v>
      </c>
      <c r="H6" s="105">
        <f t="shared" ref="H6:O6" si="0">+H7+H119+H217+H327+H413+H493+H560+H642+H717+H778+H864+H943+H1023+H1122+H1196+H1303+H1402+H1493+H1584+H1684</f>
        <v>49201918224.800003</v>
      </c>
      <c r="I6" s="105">
        <f t="shared" si="0"/>
        <v>44046820389.710007</v>
      </c>
      <c r="J6" s="105">
        <f t="shared" si="0"/>
        <v>25658994.420000002</v>
      </c>
      <c r="K6" s="105">
        <f t="shared" si="0"/>
        <v>1658538254.3100002</v>
      </c>
      <c r="L6" s="105">
        <f t="shared" si="0"/>
        <v>125093598.8</v>
      </c>
      <c r="M6" s="105">
        <f t="shared" si="0"/>
        <v>29672130214.760002</v>
      </c>
      <c r="N6" s="105">
        <f t="shared" si="0"/>
        <v>29106412875.120003</v>
      </c>
      <c r="O6" s="105">
        <f t="shared" si="0"/>
        <v>17720497162.510002</v>
      </c>
      <c r="P6" s="106">
        <f>+IFERROR(M6/H6,0)</f>
        <v>0.60306856491224969</v>
      </c>
    </row>
    <row r="7" spans="1:16" ht="14.4" x14ac:dyDescent="0.2">
      <c r="A7" s="99" t="s">
        <v>688</v>
      </c>
      <c r="B7" s="99" t="s">
        <v>689</v>
      </c>
      <c r="C7" s="98" t="str">
        <f t="shared" ref="C7:C69" si="1">+CONCATENATE(A7," ",B7)</f>
        <v>21374900 ACTIVIDADES CENTRALES</v>
      </c>
      <c r="D7" s="99" t="s">
        <v>686</v>
      </c>
      <c r="E7" s="99" t="s">
        <v>687</v>
      </c>
      <c r="F7" s="99" t="s">
        <v>687</v>
      </c>
      <c r="G7" s="100">
        <v>9499120103</v>
      </c>
      <c r="H7" s="100">
        <v>9360950119</v>
      </c>
      <c r="I7" s="46">
        <v>7860884035.0600004</v>
      </c>
      <c r="J7" s="46">
        <v>10295212.42</v>
      </c>
      <c r="K7" s="46">
        <v>547855352.71000004</v>
      </c>
      <c r="L7" s="46">
        <v>29475768.309999999</v>
      </c>
      <c r="M7" s="100">
        <v>5651638105.8999996</v>
      </c>
      <c r="N7" s="100">
        <v>5551482751.0500002</v>
      </c>
      <c r="O7" s="100">
        <v>3121685679.6599998</v>
      </c>
      <c r="P7" s="115">
        <f>+IFERROR(M7/H7,0)</f>
        <v>0.60374620461109196</v>
      </c>
    </row>
    <row r="8" spans="1:16" ht="14.4" x14ac:dyDescent="0.2">
      <c r="A8" s="47" t="s">
        <v>688</v>
      </c>
      <c r="B8" s="47" t="s">
        <v>689</v>
      </c>
      <c r="C8" s="110" t="str">
        <f t="shared" si="1"/>
        <v>21374900 ACTIVIDADES CENTRALES</v>
      </c>
      <c r="D8" s="47" t="s">
        <v>686</v>
      </c>
      <c r="E8" s="47" t="s">
        <v>10</v>
      </c>
      <c r="F8" s="47" t="s">
        <v>11</v>
      </c>
      <c r="G8" s="46">
        <v>3521041243</v>
      </c>
      <c r="H8" s="46">
        <v>3443041243</v>
      </c>
      <c r="I8" s="46">
        <v>3377170173.5</v>
      </c>
      <c r="J8" s="46">
        <v>0</v>
      </c>
      <c r="K8" s="46">
        <v>72840642.170000002</v>
      </c>
      <c r="L8" s="46">
        <v>0</v>
      </c>
      <c r="M8" s="46">
        <v>2269202377.9000001</v>
      </c>
      <c r="N8" s="46">
        <v>2269202377.9000001</v>
      </c>
      <c r="O8" s="46">
        <v>1100998222.9300001</v>
      </c>
      <c r="P8" s="111">
        <f t="shared" ref="P8:P69" si="2">+IFERROR(M8/H8,0)</f>
        <v>0.65906918266328773</v>
      </c>
    </row>
    <row r="9" spans="1:16" ht="14.4" x14ac:dyDescent="0.2">
      <c r="A9" s="47" t="s">
        <v>688</v>
      </c>
      <c r="B9" s="47" t="s">
        <v>689</v>
      </c>
      <c r="C9" s="80" t="str">
        <f t="shared" si="1"/>
        <v>21374900 ACTIVIDADES CENTRALES</v>
      </c>
      <c r="D9" s="47" t="s">
        <v>686</v>
      </c>
      <c r="E9" s="47" t="s">
        <v>12</v>
      </c>
      <c r="F9" s="47" t="s">
        <v>13</v>
      </c>
      <c r="G9" s="46">
        <v>1590513028</v>
      </c>
      <c r="H9" s="46">
        <v>1618513028</v>
      </c>
      <c r="I9" s="46">
        <v>1567051255.5</v>
      </c>
      <c r="J9" s="46">
        <v>0</v>
      </c>
      <c r="K9" s="46">
        <v>0</v>
      </c>
      <c r="L9" s="46">
        <v>0</v>
      </c>
      <c r="M9" s="46">
        <v>1134805993.3299999</v>
      </c>
      <c r="N9" s="46">
        <v>1134805993.3299999</v>
      </c>
      <c r="O9" s="46">
        <v>483707034.67000002</v>
      </c>
      <c r="P9" s="87">
        <f t="shared" si="2"/>
        <v>0.7011410929032077</v>
      </c>
    </row>
    <row r="10" spans="1:16" ht="14.4" x14ac:dyDescent="0.2">
      <c r="A10" s="47" t="s">
        <v>688</v>
      </c>
      <c r="B10" s="47" t="s">
        <v>689</v>
      </c>
      <c r="C10" s="80" t="str">
        <f t="shared" si="1"/>
        <v>21374900 ACTIVIDADES CENTRALES</v>
      </c>
      <c r="D10" s="47" t="s">
        <v>686</v>
      </c>
      <c r="E10" s="47" t="s">
        <v>14</v>
      </c>
      <c r="F10" s="47" t="s">
        <v>15</v>
      </c>
      <c r="G10" s="46">
        <v>1580513028</v>
      </c>
      <c r="H10" s="46">
        <v>1608513028</v>
      </c>
      <c r="I10" s="46">
        <v>1557051255.5</v>
      </c>
      <c r="J10" s="46">
        <v>0</v>
      </c>
      <c r="K10" s="46">
        <v>0</v>
      </c>
      <c r="L10" s="46">
        <v>0</v>
      </c>
      <c r="M10" s="46">
        <v>1129999543.3299999</v>
      </c>
      <c r="N10" s="46">
        <v>1129999543.3299999</v>
      </c>
      <c r="O10" s="46">
        <v>478513484.67000002</v>
      </c>
      <c r="P10" s="87">
        <f t="shared" si="2"/>
        <v>0.70251189990983398</v>
      </c>
    </row>
    <row r="11" spans="1:16" ht="14.4" x14ac:dyDescent="0.2">
      <c r="A11" s="47" t="s">
        <v>688</v>
      </c>
      <c r="B11" s="47" t="s">
        <v>689</v>
      </c>
      <c r="C11" s="80" t="str">
        <f t="shared" si="1"/>
        <v>21374900 ACTIVIDADES CENTRALES</v>
      </c>
      <c r="D11" s="47" t="s">
        <v>686</v>
      </c>
      <c r="E11" s="47" t="s">
        <v>18</v>
      </c>
      <c r="F11" s="47" t="s">
        <v>19</v>
      </c>
      <c r="G11" s="46">
        <v>10000000</v>
      </c>
      <c r="H11" s="46">
        <v>10000000</v>
      </c>
      <c r="I11" s="46">
        <v>10000000</v>
      </c>
      <c r="J11" s="46">
        <v>0</v>
      </c>
      <c r="K11" s="46">
        <v>0</v>
      </c>
      <c r="L11" s="46">
        <v>0</v>
      </c>
      <c r="M11" s="46">
        <v>4806450</v>
      </c>
      <c r="N11" s="46">
        <v>4806450</v>
      </c>
      <c r="O11" s="46">
        <v>5193550</v>
      </c>
      <c r="P11" s="87">
        <f t="shared" si="2"/>
        <v>0.48064499999999999</v>
      </c>
    </row>
    <row r="12" spans="1:16" ht="14.4" x14ac:dyDescent="0.2">
      <c r="A12" s="47" t="s">
        <v>688</v>
      </c>
      <c r="B12" s="47" t="s">
        <v>689</v>
      </c>
      <c r="C12" s="80" t="str">
        <f t="shared" si="1"/>
        <v>21374900 ACTIVIDADES CENTRALES</v>
      </c>
      <c r="D12" s="47" t="s">
        <v>686</v>
      </c>
      <c r="E12" s="47" t="s">
        <v>20</v>
      </c>
      <c r="F12" s="47" t="s">
        <v>21</v>
      </c>
      <c r="G12" s="46">
        <v>20000000</v>
      </c>
      <c r="H12" s="46">
        <v>20000000</v>
      </c>
      <c r="I12" s="46">
        <v>20000000</v>
      </c>
      <c r="J12" s="46">
        <v>0</v>
      </c>
      <c r="K12" s="46">
        <v>0</v>
      </c>
      <c r="L12" s="46">
        <v>0</v>
      </c>
      <c r="M12" s="46">
        <v>14637426.460000001</v>
      </c>
      <c r="N12" s="46">
        <v>14637426.460000001</v>
      </c>
      <c r="O12" s="46">
        <v>5362573.54</v>
      </c>
      <c r="P12" s="87">
        <f t="shared" si="2"/>
        <v>0.73187132300000002</v>
      </c>
    </row>
    <row r="13" spans="1:16" ht="14.4" x14ac:dyDescent="0.2">
      <c r="A13" s="47" t="s">
        <v>688</v>
      </c>
      <c r="B13" s="47" t="s">
        <v>689</v>
      </c>
      <c r="C13" s="80" t="str">
        <f t="shared" si="1"/>
        <v>21374900 ACTIVIDADES CENTRALES</v>
      </c>
      <c r="D13" s="47" t="s">
        <v>686</v>
      </c>
      <c r="E13" s="47" t="s">
        <v>22</v>
      </c>
      <c r="F13" s="47" t="s">
        <v>23</v>
      </c>
      <c r="G13" s="46">
        <v>20000000</v>
      </c>
      <c r="H13" s="46">
        <v>20000000</v>
      </c>
      <c r="I13" s="46">
        <v>20000000</v>
      </c>
      <c r="J13" s="46">
        <v>0</v>
      </c>
      <c r="K13" s="46">
        <v>0</v>
      </c>
      <c r="L13" s="46">
        <v>0</v>
      </c>
      <c r="M13" s="46">
        <v>14637426.460000001</v>
      </c>
      <c r="N13" s="46">
        <v>14637426.460000001</v>
      </c>
      <c r="O13" s="46">
        <v>5362573.54</v>
      </c>
      <c r="P13" s="87">
        <f t="shared" si="2"/>
        <v>0.73187132300000002</v>
      </c>
    </row>
    <row r="14" spans="1:16" ht="14.4" x14ac:dyDescent="0.2">
      <c r="A14" s="47" t="s">
        <v>688</v>
      </c>
      <c r="B14" s="47" t="s">
        <v>689</v>
      </c>
      <c r="C14" s="80" t="str">
        <f t="shared" si="1"/>
        <v>21374900 ACTIVIDADES CENTRALES</v>
      </c>
      <c r="D14" s="47" t="s">
        <v>686</v>
      </c>
      <c r="E14" s="47" t="s">
        <v>26</v>
      </c>
      <c r="F14" s="47" t="s">
        <v>27</v>
      </c>
      <c r="G14" s="46">
        <v>1295520669</v>
      </c>
      <c r="H14" s="46">
        <v>1189520669</v>
      </c>
      <c r="I14" s="46">
        <v>1185233903</v>
      </c>
      <c r="J14" s="46">
        <v>0</v>
      </c>
      <c r="K14" s="46">
        <v>0</v>
      </c>
      <c r="L14" s="46">
        <v>0</v>
      </c>
      <c r="M14" s="46">
        <v>683593563.48000002</v>
      </c>
      <c r="N14" s="46">
        <v>683593563.48000002</v>
      </c>
      <c r="O14" s="46">
        <v>505927105.51999998</v>
      </c>
      <c r="P14" s="87">
        <f t="shared" si="2"/>
        <v>0.57467985323422743</v>
      </c>
    </row>
    <row r="15" spans="1:16" ht="14.4" x14ac:dyDescent="0.2">
      <c r="A15" s="47" t="s">
        <v>688</v>
      </c>
      <c r="B15" s="47" t="s">
        <v>689</v>
      </c>
      <c r="C15" s="80" t="str">
        <f t="shared" si="1"/>
        <v>21374900 ACTIVIDADES CENTRALES</v>
      </c>
      <c r="D15" s="47" t="s">
        <v>686</v>
      </c>
      <c r="E15" s="47" t="s">
        <v>28</v>
      </c>
      <c r="F15" s="47" t="s">
        <v>29</v>
      </c>
      <c r="G15" s="46">
        <v>380800000</v>
      </c>
      <c r="H15" s="46">
        <v>330800000</v>
      </c>
      <c r="I15" s="46">
        <v>330800000</v>
      </c>
      <c r="J15" s="46">
        <v>0</v>
      </c>
      <c r="K15" s="46">
        <v>0</v>
      </c>
      <c r="L15" s="46">
        <v>0</v>
      </c>
      <c r="M15" s="46">
        <v>213269644.80000001</v>
      </c>
      <c r="N15" s="46">
        <v>213269644.80000001</v>
      </c>
      <c r="O15" s="46">
        <v>117530355.2</v>
      </c>
      <c r="P15" s="87">
        <f t="shared" si="2"/>
        <v>0.64470872067714635</v>
      </c>
    </row>
    <row r="16" spans="1:16" ht="14.4" x14ac:dyDescent="0.2">
      <c r="A16" s="47" t="s">
        <v>688</v>
      </c>
      <c r="B16" s="47" t="s">
        <v>689</v>
      </c>
      <c r="C16" s="80" t="str">
        <f t="shared" si="1"/>
        <v>21374900 ACTIVIDADES CENTRALES</v>
      </c>
      <c r="D16" s="47" t="s">
        <v>686</v>
      </c>
      <c r="E16" s="47" t="s">
        <v>30</v>
      </c>
      <c r="F16" s="47" t="s">
        <v>31</v>
      </c>
      <c r="G16" s="46">
        <v>400205512</v>
      </c>
      <c r="H16" s="46">
        <v>366205512</v>
      </c>
      <c r="I16" s="46">
        <v>366205512</v>
      </c>
      <c r="J16" s="46">
        <v>0</v>
      </c>
      <c r="K16" s="46">
        <v>0</v>
      </c>
      <c r="L16" s="46">
        <v>0</v>
      </c>
      <c r="M16" s="46">
        <v>235747812.91</v>
      </c>
      <c r="N16" s="46">
        <v>235747812.91</v>
      </c>
      <c r="O16" s="46">
        <v>130457699.09</v>
      </c>
      <c r="P16" s="87">
        <f t="shared" si="2"/>
        <v>0.64375823188046388</v>
      </c>
    </row>
    <row r="17" spans="1:16" ht="14.4" x14ac:dyDescent="0.2">
      <c r="A17" s="47" t="s">
        <v>688</v>
      </c>
      <c r="B17" s="47" t="s">
        <v>689</v>
      </c>
      <c r="C17" s="80" t="str">
        <f t="shared" si="1"/>
        <v>21374900 ACTIVIDADES CENTRALES</v>
      </c>
      <c r="D17" s="47" t="s">
        <v>686</v>
      </c>
      <c r="E17" s="47" t="s">
        <v>32</v>
      </c>
      <c r="F17" s="47" t="s">
        <v>33</v>
      </c>
      <c r="G17" s="46">
        <v>223736769</v>
      </c>
      <c r="H17" s="46">
        <v>223736769</v>
      </c>
      <c r="I17" s="46">
        <v>219450003</v>
      </c>
      <c r="J17" s="46">
        <v>0</v>
      </c>
      <c r="K17" s="46">
        <v>0</v>
      </c>
      <c r="L17" s="46">
        <v>0</v>
      </c>
      <c r="M17" s="46">
        <v>1195714.8700000001</v>
      </c>
      <c r="N17" s="46">
        <v>1195714.8700000001</v>
      </c>
      <c r="O17" s="46">
        <v>222541054.13</v>
      </c>
      <c r="P17" s="87">
        <f t="shared" si="2"/>
        <v>5.3442930965003797E-3</v>
      </c>
    </row>
    <row r="18" spans="1:16" ht="14.4" x14ac:dyDescent="0.2">
      <c r="A18" s="47" t="s">
        <v>688</v>
      </c>
      <c r="B18" s="47" t="s">
        <v>689</v>
      </c>
      <c r="C18" s="80" t="str">
        <f t="shared" si="1"/>
        <v>21374900 ACTIVIDADES CENTRALES</v>
      </c>
      <c r="D18" s="47" t="s">
        <v>686</v>
      </c>
      <c r="E18" s="47" t="s">
        <v>34</v>
      </c>
      <c r="F18" s="47" t="s">
        <v>35</v>
      </c>
      <c r="G18" s="46">
        <v>190478388</v>
      </c>
      <c r="H18" s="46">
        <v>178478388</v>
      </c>
      <c r="I18" s="46">
        <v>178478388</v>
      </c>
      <c r="J18" s="46">
        <v>0</v>
      </c>
      <c r="K18" s="46">
        <v>0</v>
      </c>
      <c r="L18" s="46">
        <v>0</v>
      </c>
      <c r="M18" s="46">
        <v>174706477.02000001</v>
      </c>
      <c r="N18" s="46">
        <v>174706477.02000001</v>
      </c>
      <c r="O18" s="46">
        <v>3771910.98</v>
      </c>
      <c r="P18" s="87">
        <f t="shared" si="2"/>
        <v>0.9788662872728322</v>
      </c>
    </row>
    <row r="19" spans="1:16" ht="14.4" x14ac:dyDescent="0.2">
      <c r="A19" s="47" t="s">
        <v>688</v>
      </c>
      <c r="B19" s="47" t="s">
        <v>689</v>
      </c>
      <c r="C19" s="80" t="str">
        <f t="shared" si="1"/>
        <v>21374900 ACTIVIDADES CENTRALES</v>
      </c>
      <c r="D19" s="47" t="s">
        <v>686</v>
      </c>
      <c r="E19" s="47" t="s">
        <v>36</v>
      </c>
      <c r="F19" s="47" t="s">
        <v>37</v>
      </c>
      <c r="G19" s="46">
        <v>100300000</v>
      </c>
      <c r="H19" s="46">
        <v>90300000</v>
      </c>
      <c r="I19" s="46">
        <v>90300000</v>
      </c>
      <c r="J19" s="46">
        <v>0</v>
      </c>
      <c r="K19" s="46">
        <v>0</v>
      </c>
      <c r="L19" s="46">
        <v>0</v>
      </c>
      <c r="M19" s="46">
        <v>58673913.880000003</v>
      </c>
      <c r="N19" s="46">
        <v>58673913.880000003</v>
      </c>
      <c r="O19" s="46">
        <v>31626086.120000001</v>
      </c>
      <c r="P19" s="87">
        <f t="shared" si="2"/>
        <v>0.64976648815060911</v>
      </c>
    </row>
    <row r="20" spans="1:16" ht="14.4" x14ac:dyDescent="0.2">
      <c r="A20" s="47" t="s">
        <v>688</v>
      </c>
      <c r="B20" s="47" t="s">
        <v>689</v>
      </c>
      <c r="C20" s="80" t="str">
        <f t="shared" si="1"/>
        <v>21374900 ACTIVIDADES CENTRALES</v>
      </c>
      <c r="D20" s="47" t="s">
        <v>686</v>
      </c>
      <c r="E20" s="47" t="s">
        <v>38</v>
      </c>
      <c r="F20" s="47" t="s">
        <v>39</v>
      </c>
      <c r="G20" s="46">
        <v>262713451</v>
      </c>
      <c r="H20" s="46">
        <v>262713451</v>
      </c>
      <c r="I20" s="46">
        <v>257695928</v>
      </c>
      <c r="J20" s="46">
        <v>0</v>
      </c>
      <c r="K20" s="46">
        <v>20420270.800000001</v>
      </c>
      <c r="L20" s="46">
        <v>0</v>
      </c>
      <c r="M20" s="46">
        <v>189750490</v>
      </c>
      <c r="N20" s="46">
        <v>189750490</v>
      </c>
      <c r="O20" s="46">
        <v>52542690.200000003</v>
      </c>
      <c r="P20" s="87">
        <f t="shared" si="2"/>
        <v>0.72227169670120928</v>
      </c>
    </row>
    <row r="21" spans="1:16" ht="14.4" x14ac:dyDescent="0.2">
      <c r="A21" s="47" t="s">
        <v>688</v>
      </c>
      <c r="B21" s="47" t="s">
        <v>689</v>
      </c>
      <c r="C21" s="80" t="str">
        <f t="shared" si="1"/>
        <v>21374900 ACTIVIDADES CENTRALES</v>
      </c>
      <c r="D21" s="47" t="s">
        <v>686</v>
      </c>
      <c r="E21" s="47" t="s">
        <v>40</v>
      </c>
      <c r="F21" s="47" t="s">
        <v>41</v>
      </c>
      <c r="G21" s="46">
        <v>249240966</v>
      </c>
      <c r="H21" s="46">
        <v>249240966</v>
      </c>
      <c r="I21" s="46">
        <v>244480752</v>
      </c>
      <c r="J21" s="46">
        <v>0</v>
      </c>
      <c r="K21" s="46">
        <v>19462296.800000001</v>
      </c>
      <c r="L21" s="46">
        <v>0</v>
      </c>
      <c r="M21" s="46">
        <v>179930476</v>
      </c>
      <c r="N21" s="46">
        <v>179930476</v>
      </c>
      <c r="O21" s="46">
        <v>49848193.200000003</v>
      </c>
      <c r="P21" s="87">
        <f t="shared" si="2"/>
        <v>0.72191373227144373</v>
      </c>
    </row>
    <row r="22" spans="1:16" ht="14.4" x14ac:dyDescent="0.2">
      <c r="A22" s="47" t="s">
        <v>688</v>
      </c>
      <c r="B22" s="47" t="s">
        <v>689</v>
      </c>
      <c r="C22" s="80" t="str">
        <f t="shared" si="1"/>
        <v>21374900 ACTIVIDADES CENTRALES</v>
      </c>
      <c r="D22" s="47" t="s">
        <v>686</v>
      </c>
      <c r="E22" s="47" t="s">
        <v>61</v>
      </c>
      <c r="F22" s="47" t="s">
        <v>62</v>
      </c>
      <c r="G22" s="46">
        <v>13472485</v>
      </c>
      <c r="H22" s="46">
        <v>13472485</v>
      </c>
      <c r="I22" s="46">
        <v>13215176</v>
      </c>
      <c r="J22" s="46">
        <v>0</v>
      </c>
      <c r="K22" s="46">
        <v>957974</v>
      </c>
      <c r="L22" s="46">
        <v>0</v>
      </c>
      <c r="M22" s="46">
        <v>9820014</v>
      </c>
      <c r="N22" s="46">
        <v>9820014</v>
      </c>
      <c r="O22" s="46">
        <v>2694497</v>
      </c>
      <c r="P22" s="87">
        <f t="shared" si="2"/>
        <v>0.72889403847916701</v>
      </c>
    </row>
    <row r="23" spans="1:16" ht="14.4" x14ac:dyDescent="0.2">
      <c r="A23" s="47" t="s">
        <v>688</v>
      </c>
      <c r="B23" s="47" t="s">
        <v>689</v>
      </c>
      <c r="C23" s="80" t="str">
        <f t="shared" si="1"/>
        <v>21374900 ACTIVIDADES CENTRALES</v>
      </c>
      <c r="D23" s="47" t="s">
        <v>686</v>
      </c>
      <c r="E23" s="47" t="s">
        <v>83</v>
      </c>
      <c r="F23" s="47" t="s">
        <v>84</v>
      </c>
      <c r="G23" s="46">
        <v>352294095</v>
      </c>
      <c r="H23" s="46">
        <v>352294095</v>
      </c>
      <c r="I23" s="46">
        <v>347189087</v>
      </c>
      <c r="J23" s="46">
        <v>0</v>
      </c>
      <c r="K23" s="46">
        <v>52420371.369999997</v>
      </c>
      <c r="L23" s="46">
        <v>0</v>
      </c>
      <c r="M23" s="46">
        <v>246414904.63</v>
      </c>
      <c r="N23" s="46">
        <v>246414904.63</v>
      </c>
      <c r="O23" s="46">
        <v>53458819</v>
      </c>
      <c r="P23" s="87">
        <f t="shared" si="2"/>
        <v>0.69945794757076474</v>
      </c>
    </row>
    <row r="24" spans="1:16" ht="14.4" x14ac:dyDescent="0.2">
      <c r="A24" s="47" t="s">
        <v>688</v>
      </c>
      <c r="B24" s="47" t="s">
        <v>689</v>
      </c>
      <c r="C24" s="80" t="str">
        <f t="shared" si="1"/>
        <v>21374900 ACTIVIDADES CENTRALES</v>
      </c>
      <c r="D24" s="47" t="s">
        <v>686</v>
      </c>
      <c r="E24" s="47" t="s">
        <v>85</v>
      </c>
      <c r="F24" s="47" t="s">
        <v>86</v>
      </c>
      <c r="G24" s="46">
        <v>146041733</v>
      </c>
      <c r="H24" s="46">
        <v>146041733</v>
      </c>
      <c r="I24" s="46">
        <v>143252505</v>
      </c>
      <c r="J24" s="46">
        <v>0</v>
      </c>
      <c r="K24" s="46">
        <v>11418724.4</v>
      </c>
      <c r="L24" s="46">
        <v>0</v>
      </c>
      <c r="M24" s="46">
        <v>105414662</v>
      </c>
      <c r="N24" s="46">
        <v>105414662</v>
      </c>
      <c r="O24" s="46">
        <v>29208346.600000001</v>
      </c>
      <c r="P24" s="87">
        <f t="shared" si="2"/>
        <v>0.7218119083810105</v>
      </c>
    </row>
    <row r="25" spans="1:16" ht="14.4" x14ac:dyDescent="0.2">
      <c r="A25" s="47" t="s">
        <v>688</v>
      </c>
      <c r="B25" s="47" t="s">
        <v>689</v>
      </c>
      <c r="C25" s="80" t="str">
        <f t="shared" si="1"/>
        <v>21374900 ACTIVIDADES CENTRALES</v>
      </c>
      <c r="D25" s="47" t="s">
        <v>686</v>
      </c>
      <c r="E25" s="47" t="s">
        <v>106</v>
      </c>
      <c r="F25" s="47" t="s">
        <v>107</v>
      </c>
      <c r="G25" s="46">
        <v>80834908</v>
      </c>
      <c r="H25" s="46">
        <v>80834908</v>
      </c>
      <c r="I25" s="46">
        <v>79291055</v>
      </c>
      <c r="J25" s="46">
        <v>0</v>
      </c>
      <c r="K25" s="46">
        <v>7004323.4000000004</v>
      </c>
      <c r="L25" s="46">
        <v>0</v>
      </c>
      <c r="M25" s="46">
        <v>57663603</v>
      </c>
      <c r="N25" s="46">
        <v>57663603</v>
      </c>
      <c r="O25" s="46">
        <v>16166981.6</v>
      </c>
      <c r="P25" s="87">
        <f t="shared" si="2"/>
        <v>0.71335026446742533</v>
      </c>
    </row>
    <row r="26" spans="1:16" ht="14.4" x14ac:dyDescent="0.2">
      <c r="A26" s="47" t="s">
        <v>688</v>
      </c>
      <c r="B26" s="47" t="s">
        <v>689</v>
      </c>
      <c r="C26" s="80" t="str">
        <f t="shared" si="1"/>
        <v>21374900 ACTIVIDADES CENTRALES</v>
      </c>
      <c r="D26" s="47" t="s">
        <v>686</v>
      </c>
      <c r="E26" s="47" t="s">
        <v>127</v>
      </c>
      <c r="F26" s="47" t="s">
        <v>128</v>
      </c>
      <c r="G26" s="46">
        <v>40417454</v>
      </c>
      <c r="H26" s="46">
        <v>40417454</v>
      </c>
      <c r="I26" s="46">
        <v>39645527</v>
      </c>
      <c r="J26" s="46">
        <v>0</v>
      </c>
      <c r="K26" s="46">
        <v>2984720.2</v>
      </c>
      <c r="L26" s="46">
        <v>0</v>
      </c>
      <c r="M26" s="46">
        <v>29349243</v>
      </c>
      <c r="N26" s="46">
        <v>29349243</v>
      </c>
      <c r="O26" s="46">
        <v>8083490.7999999998</v>
      </c>
      <c r="P26" s="87">
        <f t="shared" si="2"/>
        <v>0.72615269135952998</v>
      </c>
    </row>
    <row r="27" spans="1:16" ht="14.4" x14ac:dyDescent="0.2">
      <c r="A27" s="47" t="s">
        <v>688</v>
      </c>
      <c r="B27" s="47" t="s">
        <v>689</v>
      </c>
      <c r="C27" s="80" t="str">
        <f t="shared" si="1"/>
        <v>21374900 ACTIVIDADES CENTRALES</v>
      </c>
      <c r="D27" s="47" t="s">
        <v>686</v>
      </c>
      <c r="E27" s="47" t="s">
        <v>148</v>
      </c>
      <c r="F27" s="47" t="s">
        <v>149</v>
      </c>
      <c r="G27" s="46">
        <v>85000000</v>
      </c>
      <c r="H27" s="46">
        <v>85000000</v>
      </c>
      <c r="I27" s="46">
        <v>85000000</v>
      </c>
      <c r="J27" s="46">
        <v>0</v>
      </c>
      <c r="K27" s="46">
        <v>31012603.370000001</v>
      </c>
      <c r="L27" s="46">
        <v>0</v>
      </c>
      <c r="M27" s="46">
        <v>53987396.630000003</v>
      </c>
      <c r="N27" s="46">
        <v>53987396.630000003</v>
      </c>
      <c r="O27" s="46">
        <v>0</v>
      </c>
      <c r="P27" s="87">
        <f t="shared" si="2"/>
        <v>0.63514584270588237</v>
      </c>
    </row>
    <row r="28" spans="1:16" ht="14.4" x14ac:dyDescent="0.2">
      <c r="A28" s="47" t="s">
        <v>688</v>
      </c>
      <c r="B28" s="47" t="s">
        <v>689</v>
      </c>
      <c r="C28" s="80" t="str">
        <f t="shared" si="1"/>
        <v>21374900 ACTIVIDADES CENTRALES</v>
      </c>
      <c r="D28" s="47" t="s">
        <v>686</v>
      </c>
      <c r="E28" s="47" t="s">
        <v>166</v>
      </c>
      <c r="F28" s="47" t="s">
        <v>167</v>
      </c>
      <c r="G28" s="46">
        <v>1713090497</v>
      </c>
      <c r="H28" s="46">
        <v>1538920513</v>
      </c>
      <c r="I28" s="46">
        <v>1261744942.01</v>
      </c>
      <c r="J28" s="46">
        <v>9000000</v>
      </c>
      <c r="K28" s="46">
        <v>421381036.33999997</v>
      </c>
      <c r="L28" s="46">
        <v>21679744.530000001</v>
      </c>
      <c r="M28" s="46">
        <v>710268480.45000005</v>
      </c>
      <c r="N28" s="46">
        <v>612739238.53999996</v>
      </c>
      <c r="O28" s="46">
        <v>376591251.68000001</v>
      </c>
      <c r="P28" s="87">
        <f t="shared" si="2"/>
        <v>0.46153682042056193</v>
      </c>
    </row>
    <row r="29" spans="1:16" ht="14.4" x14ac:dyDescent="0.2">
      <c r="A29" s="47" t="s">
        <v>688</v>
      </c>
      <c r="B29" s="47" t="s">
        <v>689</v>
      </c>
      <c r="C29" s="80" t="str">
        <f t="shared" si="1"/>
        <v>21374900 ACTIVIDADES CENTRALES</v>
      </c>
      <c r="D29" s="47" t="s">
        <v>686</v>
      </c>
      <c r="E29" s="47" t="s">
        <v>168</v>
      </c>
      <c r="F29" s="47" t="s">
        <v>169</v>
      </c>
      <c r="G29" s="46">
        <v>18645356</v>
      </c>
      <c r="H29" s="46">
        <v>19923149</v>
      </c>
      <c r="I29" s="46">
        <v>18645356</v>
      </c>
      <c r="J29" s="46">
        <v>0</v>
      </c>
      <c r="K29" s="46">
        <v>4885421.03</v>
      </c>
      <c r="L29" s="46">
        <v>0</v>
      </c>
      <c r="M29" s="46">
        <v>12136149.1</v>
      </c>
      <c r="N29" s="46">
        <v>6064189.5800000001</v>
      </c>
      <c r="O29" s="46">
        <v>2901578.87</v>
      </c>
      <c r="P29" s="87">
        <f t="shared" si="2"/>
        <v>0.60914813717449989</v>
      </c>
    </row>
    <row r="30" spans="1:16" ht="14.4" x14ac:dyDescent="0.2">
      <c r="A30" s="47" t="s">
        <v>688</v>
      </c>
      <c r="B30" s="47" t="s">
        <v>689</v>
      </c>
      <c r="C30" s="80" t="str">
        <f t="shared" si="1"/>
        <v>21374900 ACTIVIDADES CENTRALES</v>
      </c>
      <c r="D30" s="47" t="s">
        <v>686</v>
      </c>
      <c r="E30" s="47" t="s">
        <v>174</v>
      </c>
      <c r="F30" s="47" t="s">
        <v>175</v>
      </c>
      <c r="G30" s="46">
        <v>18645356</v>
      </c>
      <c r="H30" s="46">
        <v>19923149</v>
      </c>
      <c r="I30" s="46">
        <v>18645356</v>
      </c>
      <c r="J30" s="46">
        <v>0</v>
      </c>
      <c r="K30" s="46">
        <v>4885421.03</v>
      </c>
      <c r="L30" s="46">
        <v>0</v>
      </c>
      <c r="M30" s="46">
        <v>12136149.1</v>
      </c>
      <c r="N30" s="46">
        <v>6064189.5800000001</v>
      </c>
      <c r="O30" s="46">
        <v>2901578.87</v>
      </c>
      <c r="P30" s="87">
        <f t="shared" si="2"/>
        <v>0.60914813717449989</v>
      </c>
    </row>
    <row r="31" spans="1:16" ht="14.4" x14ac:dyDescent="0.2">
      <c r="A31" s="47" t="s">
        <v>688</v>
      </c>
      <c r="B31" s="47" t="s">
        <v>689</v>
      </c>
      <c r="C31" s="80" t="str">
        <f t="shared" si="1"/>
        <v>21374900 ACTIVIDADES CENTRALES</v>
      </c>
      <c r="D31" s="47" t="s">
        <v>686</v>
      </c>
      <c r="E31" s="47" t="s">
        <v>180</v>
      </c>
      <c r="F31" s="47" t="s">
        <v>181</v>
      </c>
      <c r="G31" s="46">
        <v>161805586</v>
      </c>
      <c r="H31" s="46">
        <v>166805586</v>
      </c>
      <c r="I31" s="46">
        <v>138379674.5</v>
      </c>
      <c r="J31" s="46">
        <v>0</v>
      </c>
      <c r="K31" s="46">
        <v>67620198.900000006</v>
      </c>
      <c r="L31" s="46">
        <v>45426</v>
      </c>
      <c r="M31" s="46">
        <v>54902828.640000001</v>
      </c>
      <c r="N31" s="46">
        <v>54880115.640000001</v>
      </c>
      <c r="O31" s="46">
        <v>44237132.460000001</v>
      </c>
      <c r="P31" s="87">
        <f t="shared" si="2"/>
        <v>0.32914262619478463</v>
      </c>
    </row>
    <row r="32" spans="1:16" ht="14.4" x14ac:dyDescent="0.2">
      <c r="A32" s="47" t="s">
        <v>688</v>
      </c>
      <c r="B32" s="47" t="s">
        <v>689</v>
      </c>
      <c r="C32" s="80" t="str">
        <f t="shared" si="1"/>
        <v>21374900 ACTIVIDADES CENTRALES</v>
      </c>
      <c r="D32" s="47" t="s">
        <v>686</v>
      </c>
      <c r="E32" s="47" t="s">
        <v>182</v>
      </c>
      <c r="F32" s="47" t="s">
        <v>183</v>
      </c>
      <c r="G32" s="46">
        <v>30000000</v>
      </c>
      <c r="H32" s="46">
        <v>35000000</v>
      </c>
      <c r="I32" s="46">
        <v>30000000</v>
      </c>
      <c r="J32" s="46">
        <v>0</v>
      </c>
      <c r="K32" s="46">
        <v>12368200</v>
      </c>
      <c r="L32" s="46">
        <v>0</v>
      </c>
      <c r="M32" s="46">
        <v>17631800</v>
      </c>
      <c r="N32" s="46">
        <v>17631800</v>
      </c>
      <c r="O32" s="46">
        <v>5000000</v>
      </c>
      <c r="P32" s="87">
        <f t="shared" si="2"/>
        <v>0.50376571428571426</v>
      </c>
    </row>
    <row r="33" spans="1:16" ht="14.4" x14ac:dyDescent="0.2">
      <c r="A33" s="47" t="s">
        <v>688</v>
      </c>
      <c r="B33" s="47" t="s">
        <v>689</v>
      </c>
      <c r="C33" s="80" t="str">
        <f t="shared" si="1"/>
        <v>21374900 ACTIVIDADES CENTRALES</v>
      </c>
      <c r="D33" s="47" t="s">
        <v>686</v>
      </c>
      <c r="E33" s="47" t="s">
        <v>184</v>
      </c>
      <c r="F33" s="47" t="s">
        <v>185</v>
      </c>
      <c r="G33" s="46">
        <v>40000000</v>
      </c>
      <c r="H33" s="46">
        <v>40000000</v>
      </c>
      <c r="I33" s="46">
        <v>29950000</v>
      </c>
      <c r="J33" s="46">
        <v>0</v>
      </c>
      <c r="K33" s="46">
        <v>14717175.09</v>
      </c>
      <c r="L33" s="46">
        <v>0</v>
      </c>
      <c r="M33" s="46">
        <v>15182824.91</v>
      </c>
      <c r="N33" s="46">
        <v>15182824.91</v>
      </c>
      <c r="O33" s="46">
        <v>10100000</v>
      </c>
      <c r="P33" s="87">
        <f t="shared" si="2"/>
        <v>0.37957062275000003</v>
      </c>
    </row>
    <row r="34" spans="1:16" ht="14.4" x14ac:dyDescent="0.2">
      <c r="A34" s="47" t="s">
        <v>688</v>
      </c>
      <c r="B34" s="47" t="s">
        <v>689</v>
      </c>
      <c r="C34" s="80" t="str">
        <f t="shared" si="1"/>
        <v>21374900 ACTIVIDADES CENTRALES</v>
      </c>
      <c r="D34" s="47" t="s">
        <v>686</v>
      </c>
      <c r="E34" s="47" t="s">
        <v>188</v>
      </c>
      <c r="F34" s="47" t="s">
        <v>189</v>
      </c>
      <c r="G34" s="46">
        <v>73475053</v>
      </c>
      <c r="H34" s="46">
        <v>73475053</v>
      </c>
      <c r="I34" s="46">
        <v>64106289.75</v>
      </c>
      <c r="J34" s="46">
        <v>0</v>
      </c>
      <c r="K34" s="46">
        <v>40043483.369999997</v>
      </c>
      <c r="L34" s="46">
        <v>0</v>
      </c>
      <c r="M34" s="46">
        <v>12052630.279999999</v>
      </c>
      <c r="N34" s="46">
        <v>12052630.279999999</v>
      </c>
      <c r="O34" s="46">
        <v>21378939.350000001</v>
      </c>
      <c r="P34" s="87">
        <f t="shared" si="2"/>
        <v>0.16403704098042637</v>
      </c>
    </row>
    <row r="35" spans="1:16" ht="14.4" x14ac:dyDescent="0.2">
      <c r="A35" s="47" t="s">
        <v>688</v>
      </c>
      <c r="B35" s="47" t="s">
        <v>689</v>
      </c>
      <c r="C35" s="80" t="str">
        <f t="shared" si="1"/>
        <v>21374900 ACTIVIDADES CENTRALES</v>
      </c>
      <c r="D35" s="47" t="s">
        <v>686</v>
      </c>
      <c r="E35" s="47" t="s">
        <v>190</v>
      </c>
      <c r="F35" s="47" t="s">
        <v>191</v>
      </c>
      <c r="G35" s="46">
        <v>18330533</v>
      </c>
      <c r="H35" s="46">
        <v>18330533</v>
      </c>
      <c r="I35" s="46">
        <v>14323384.75</v>
      </c>
      <c r="J35" s="46">
        <v>0</v>
      </c>
      <c r="K35" s="46">
        <v>491340.44</v>
      </c>
      <c r="L35" s="46">
        <v>45426</v>
      </c>
      <c r="M35" s="46">
        <v>10035573.449999999</v>
      </c>
      <c r="N35" s="46">
        <v>10012860.449999999</v>
      </c>
      <c r="O35" s="46">
        <v>7758193.1100000003</v>
      </c>
      <c r="P35" s="87">
        <f t="shared" si="2"/>
        <v>0.54747854031303944</v>
      </c>
    </row>
    <row r="36" spans="1:16" ht="14.4" x14ac:dyDescent="0.2">
      <c r="A36" s="47" t="s">
        <v>688</v>
      </c>
      <c r="B36" s="47" t="s">
        <v>689</v>
      </c>
      <c r="C36" s="80" t="str">
        <f t="shared" si="1"/>
        <v>21374900 ACTIVIDADES CENTRALES</v>
      </c>
      <c r="D36" s="47" t="s">
        <v>686</v>
      </c>
      <c r="E36" s="47" t="s">
        <v>192</v>
      </c>
      <c r="F36" s="47" t="s">
        <v>193</v>
      </c>
      <c r="G36" s="46">
        <v>255057513</v>
      </c>
      <c r="H36" s="46">
        <v>221606096</v>
      </c>
      <c r="I36" s="46">
        <v>157384259.75</v>
      </c>
      <c r="J36" s="46">
        <v>9000000</v>
      </c>
      <c r="K36" s="46">
        <v>108058564.17</v>
      </c>
      <c r="L36" s="46">
        <v>4168900.13</v>
      </c>
      <c r="M36" s="46">
        <v>24240250.140000001</v>
      </c>
      <c r="N36" s="46">
        <v>24240250.140000001</v>
      </c>
      <c r="O36" s="46">
        <v>76138381.560000002</v>
      </c>
      <c r="P36" s="87">
        <f t="shared" si="2"/>
        <v>0.10938440132080121</v>
      </c>
    </row>
    <row r="37" spans="1:16" ht="14.4" x14ac:dyDescent="0.2">
      <c r="A37" s="47" t="s">
        <v>688</v>
      </c>
      <c r="B37" s="47" t="s">
        <v>689</v>
      </c>
      <c r="C37" s="80" t="str">
        <f t="shared" si="1"/>
        <v>21374900 ACTIVIDADES CENTRALES</v>
      </c>
      <c r="D37" s="47" t="s">
        <v>686</v>
      </c>
      <c r="E37" s="47" t="s">
        <v>194</v>
      </c>
      <c r="F37" s="47" t="s">
        <v>195</v>
      </c>
      <c r="G37" s="46">
        <v>2212330</v>
      </c>
      <c r="H37" s="46">
        <v>2212330</v>
      </c>
      <c r="I37" s="46">
        <v>1688247.5</v>
      </c>
      <c r="J37" s="46">
        <v>0</v>
      </c>
      <c r="K37" s="46">
        <v>393241.66</v>
      </c>
      <c r="L37" s="46">
        <v>0</v>
      </c>
      <c r="M37" s="46">
        <v>159691.6</v>
      </c>
      <c r="N37" s="46">
        <v>159691.6</v>
      </c>
      <c r="O37" s="46">
        <v>1659396.74</v>
      </c>
      <c r="P37" s="87">
        <f t="shared" si="2"/>
        <v>7.2182540579389151E-2</v>
      </c>
    </row>
    <row r="38" spans="1:16" ht="14.4" x14ac:dyDescent="0.2">
      <c r="A38" s="47" t="s">
        <v>688</v>
      </c>
      <c r="B38" s="47" t="s">
        <v>689</v>
      </c>
      <c r="C38" s="80" t="str">
        <f t="shared" si="1"/>
        <v>21374900 ACTIVIDADES CENTRALES</v>
      </c>
      <c r="D38" s="47" t="s">
        <v>686</v>
      </c>
      <c r="E38" s="47" t="s">
        <v>196</v>
      </c>
      <c r="F38" s="47" t="s">
        <v>197</v>
      </c>
      <c r="G38" s="46">
        <v>44000000</v>
      </c>
      <c r="H38" s="46">
        <v>44000000</v>
      </c>
      <c r="I38" s="46">
        <v>32201182</v>
      </c>
      <c r="J38" s="46">
        <v>9000000</v>
      </c>
      <c r="K38" s="46">
        <v>18885181.210000001</v>
      </c>
      <c r="L38" s="46">
        <v>0</v>
      </c>
      <c r="M38" s="46">
        <v>4316000</v>
      </c>
      <c r="N38" s="46">
        <v>4316000</v>
      </c>
      <c r="O38" s="46">
        <v>11798818.789999999</v>
      </c>
      <c r="P38" s="87">
        <f t="shared" si="2"/>
        <v>9.809090909090909E-2</v>
      </c>
    </row>
    <row r="39" spans="1:16" ht="14.4" x14ac:dyDescent="0.2">
      <c r="A39" s="47" t="s">
        <v>688</v>
      </c>
      <c r="B39" s="47" t="s">
        <v>689</v>
      </c>
      <c r="C39" s="80" t="str">
        <f t="shared" si="1"/>
        <v>21374900 ACTIVIDADES CENTRALES</v>
      </c>
      <c r="D39" s="47" t="s">
        <v>686</v>
      </c>
      <c r="E39" s="47" t="s">
        <v>198</v>
      </c>
      <c r="F39" s="47" t="s">
        <v>199</v>
      </c>
      <c r="G39" s="46">
        <v>350000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87">
        <f t="shared" si="2"/>
        <v>0</v>
      </c>
    </row>
    <row r="40" spans="1:16" ht="14.4" x14ac:dyDescent="0.2">
      <c r="A40" s="47" t="s">
        <v>688</v>
      </c>
      <c r="B40" s="47" t="s">
        <v>689</v>
      </c>
      <c r="C40" s="80" t="str">
        <f t="shared" si="1"/>
        <v>21374900 ACTIVIDADES CENTRALES</v>
      </c>
      <c r="D40" s="47" t="s">
        <v>686</v>
      </c>
      <c r="E40" s="47" t="s">
        <v>204</v>
      </c>
      <c r="F40" s="47" t="s">
        <v>205</v>
      </c>
      <c r="G40" s="46">
        <v>22447434</v>
      </c>
      <c r="H40" s="46">
        <v>21856045</v>
      </c>
      <c r="I40" s="46">
        <v>21856045</v>
      </c>
      <c r="J40" s="46">
        <v>0</v>
      </c>
      <c r="K40" s="46">
        <v>16350539.949999999</v>
      </c>
      <c r="L40" s="46">
        <v>0</v>
      </c>
      <c r="M40" s="46">
        <v>5012975.54</v>
      </c>
      <c r="N40" s="46">
        <v>5012975.54</v>
      </c>
      <c r="O40" s="46">
        <v>492529.51</v>
      </c>
      <c r="P40" s="87">
        <f t="shared" si="2"/>
        <v>0.22936334272737818</v>
      </c>
    </row>
    <row r="41" spans="1:16" ht="14.4" x14ac:dyDescent="0.2">
      <c r="A41" s="47" t="s">
        <v>688</v>
      </c>
      <c r="B41" s="47" t="s">
        <v>689</v>
      </c>
      <c r="C41" s="80" t="str">
        <f t="shared" si="1"/>
        <v>21374900 ACTIVIDADES CENTRALES</v>
      </c>
      <c r="D41" s="47" t="s">
        <v>686</v>
      </c>
      <c r="E41" s="47" t="s">
        <v>206</v>
      </c>
      <c r="F41" s="47" t="s">
        <v>207</v>
      </c>
      <c r="G41" s="46">
        <v>186047749</v>
      </c>
      <c r="H41" s="46">
        <v>153537721</v>
      </c>
      <c r="I41" s="46">
        <v>101638785.25</v>
      </c>
      <c r="J41" s="46">
        <v>0</v>
      </c>
      <c r="K41" s="46">
        <v>72429601.349999994</v>
      </c>
      <c r="L41" s="46">
        <v>4168900.13</v>
      </c>
      <c r="M41" s="46">
        <v>14751583</v>
      </c>
      <c r="N41" s="46">
        <v>14751583</v>
      </c>
      <c r="O41" s="46">
        <v>62187636.520000003</v>
      </c>
      <c r="P41" s="87">
        <f t="shared" si="2"/>
        <v>9.6077907786582289E-2</v>
      </c>
    </row>
    <row r="42" spans="1:16" ht="14.4" x14ac:dyDescent="0.2">
      <c r="A42" s="47" t="s">
        <v>688</v>
      </c>
      <c r="B42" s="47" t="s">
        <v>689</v>
      </c>
      <c r="C42" s="80" t="str">
        <f t="shared" si="1"/>
        <v>21374900 ACTIVIDADES CENTRALES</v>
      </c>
      <c r="D42" s="47" t="s">
        <v>686</v>
      </c>
      <c r="E42" s="47" t="s">
        <v>208</v>
      </c>
      <c r="F42" s="47" t="s">
        <v>209</v>
      </c>
      <c r="G42" s="46">
        <v>930238522</v>
      </c>
      <c r="H42" s="46">
        <v>606453156</v>
      </c>
      <c r="I42" s="46">
        <v>510257688.75999999</v>
      </c>
      <c r="J42" s="46">
        <v>0</v>
      </c>
      <c r="K42" s="46">
        <v>195236151.66999999</v>
      </c>
      <c r="L42" s="46">
        <v>70600</v>
      </c>
      <c r="M42" s="46">
        <v>297509428.30000001</v>
      </c>
      <c r="N42" s="46">
        <v>297509428.30000001</v>
      </c>
      <c r="O42" s="46">
        <v>113636976.03</v>
      </c>
      <c r="P42" s="87">
        <f t="shared" si="2"/>
        <v>0.49057280905633543</v>
      </c>
    </row>
    <row r="43" spans="1:16" ht="14.4" x14ac:dyDescent="0.2">
      <c r="A43" s="47" t="s">
        <v>688</v>
      </c>
      <c r="B43" s="47" t="s">
        <v>689</v>
      </c>
      <c r="C43" s="80" t="str">
        <f t="shared" si="1"/>
        <v>21374900 ACTIVIDADES CENTRALES</v>
      </c>
      <c r="D43" s="47" t="s">
        <v>686</v>
      </c>
      <c r="E43" s="47" t="s">
        <v>216</v>
      </c>
      <c r="F43" s="47" t="s">
        <v>217</v>
      </c>
      <c r="G43" s="46">
        <v>206250000</v>
      </c>
      <c r="H43" s="46">
        <v>15000000</v>
      </c>
      <c r="I43" s="46">
        <v>15000000</v>
      </c>
      <c r="J43" s="46">
        <v>0</v>
      </c>
      <c r="K43" s="46">
        <v>4499794.24</v>
      </c>
      <c r="L43" s="46">
        <v>0</v>
      </c>
      <c r="M43" s="46">
        <v>10499519.9</v>
      </c>
      <c r="N43" s="46">
        <v>10499519.9</v>
      </c>
      <c r="O43" s="46">
        <v>685.86</v>
      </c>
      <c r="P43" s="87">
        <f t="shared" si="2"/>
        <v>0.69996799333333337</v>
      </c>
    </row>
    <row r="44" spans="1:16" ht="14.4" x14ac:dyDescent="0.2">
      <c r="A44" s="47" t="s">
        <v>688</v>
      </c>
      <c r="B44" s="47" t="s">
        <v>689</v>
      </c>
      <c r="C44" s="80" t="str">
        <f t="shared" si="1"/>
        <v>21374900 ACTIVIDADES CENTRALES</v>
      </c>
      <c r="D44" s="47" t="s">
        <v>686</v>
      </c>
      <c r="E44" s="47" t="s">
        <v>218</v>
      </c>
      <c r="F44" s="47" t="s">
        <v>219</v>
      </c>
      <c r="G44" s="46">
        <v>8508900</v>
      </c>
      <c r="H44" s="46">
        <v>28081205.530000001</v>
      </c>
      <c r="I44" s="46">
        <v>28081205.530000001</v>
      </c>
      <c r="J44" s="46">
        <v>0</v>
      </c>
      <c r="K44" s="46">
        <v>22408605.530000001</v>
      </c>
      <c r="L44" s="46">
        <v>0</v>
      </c>
      <c r="M44" s="46">
        <v>5672600</v>
      </c>
      <c r="N44" s="46">
        <v>5672600</v>
      </c>
      <c r="O44" s="46">
        <v>0</v>
      </c>
      <c r="P44" s="87">
        <f t="shared" si="2"/>
        <v>0.20200699695530486</v>
      </c>
    </row>
    <row r="45" spans="1:16" ht="14.4" x14ac:dyDescent="0.2">
      <c r="A45" s="47" t="s">
        <v>688</v>
      </c>
      <c r="B45" s="47" t="s">
        <v>689</v>
      </c>
      <c r="C45" s="80" t="str">
        <f t="shared" si="1"/>
        <v>21374900 ACTIVIDADES CENTRALES</v>
      </c>
      <c r="D45" s="47" t="s">
        <v>686</v>
      </c>
      <c r="E45" s="47" t="s">
        <v>220</v>
      </c>
      <c r="F45" s="47" t="s">
        <v>221</v>
      </c>
      <c r="G45" s="46">
        <v>599759994</v>
      </c>
      <c r="H45" s="46">
        <v>521844056.47000003</v>
      </c>
      <c r="I45" s="46">
        <v>454648589.23000002</v>
      </c>
      <c r="J45" s="46">
        <v>0</v>
      </c>
      <c r="K45" s="46">
        <v>168177406.12</v>
      </c>
      <c r="L45" s="46">
        <v>0</v>
      </c>
      <c r="M45" s="46">
        <v>280342706.95999998</v>
      </c>
      <c r="N45" s="46">
        <v>280342706.95999998</v>
      </c>
      <c r="O45" s="46">
        <v>73323943.390000001</v>
      </c>
      <c r="P45" s="87">
        <f t="shared" si="2"/>
        <v>0.53721548321613666</v>
      </c>
    </row>
    <row r="46" spans="1:16" ht="14.4" x14ac:dyDescent="0.2">
      <c r="A46" s="47" t="s">
        <v>688</v>
      </c>
      <c r="B46" s="47" t="s">
        <v>689</v>
      </c>
      <c r="C46" s="80" t="str">
        <f t="shared" si="1"/>
        <v>21374900 ACTIVIDADES CENTRALES</v>
      </c>
      <c r="D46" s="47" t="s">
        <v>686</v>
      </c>
      <c r="E46" s="47" t="s">
        <v>222</v>
      </c>
      <c r="F46" s="47" t="s">
        <v>223</v>
      </c>
      <c r="G46" s="46">
        <v>115719628</v>
      </c>
      <c r="H46" s="46">
        <v>41527894</v>
      </c>
      <c r="I46" s="46">
        <v>12527894</v>
      </c>
      <c r="J46" s="46">
        <v>0</v>
      </c>
      <c r="K46" s="46">
        <v>150345.78</v>
      </c>
      <c r="L46" s="46">
        <v>70600</v>
      </c>
      <c r="M46" s="46">
        <v>994601.44</v>
      </c>
      <c r="N46" s="46">
        <v>994601.44</v>
      </c>
      <c r="O46" s="46">
        <v>40312346.780000001</v>
      </c>
      <c r="P46" s="87">
        <f t="shared" si="2"/>
        <v>2.3950201760773129E-2</v>
      </c>
    </row>
    <row r="47" spans="1:16" ht="14.4" x14ac:dyDescent="0.2">
      <c r="A47" s="47" t="s">
        <v>688</v>
      </c>
      <c r="B47" s="47" t="s">
        <v>689</v>
      </c>
      <c r="C47" s="80" t="str">
        <f t="shared" si="1"/>
        <v>21374900 ACTIVIDADES CENTRALES</v>
      </c>
      <c r="D47" s="47" t="s">
        <v>686</v>
      </c>
      <c r="E47" s="47" t="s">
        <v>224</v>
      </c>
      <c r="F47" s="47" t="s">
        <v>225</v>
      </c>
      <c r="G47" s="46">
        <v>36522600</v>
      </c>
      <c r="H47" s="46">
        <v>42522600</v>
      </c>
      <c r="I47" s="46">
        <v>37822600</v>
      </c>
      <c r="J47" s="46">
        <v>0</v>
      </c>
      <c r="K47" s="46">
        <v>11199757.57</v>
      </c>
      <c r="L47" s="46">
        <v>0</v>
      </c>
      <c r="M47" s="46">
        <v>19945992.43</v>
      </c>
      <c r="N47" s="46">
        <v>19945992.43</v>
      </c>
      <c r="O47" s="46">
        <v>11376850</v>
      </c>
      <c r="P47" s="87">
        <f t="shared" si="2"/>
        <v>0.46906803511544448</v>
      </c>
    </row>
    <row r="48" spans="1:16" ht="14.4" x14ac:dyDescent="0.2">
      <c r="A48" s="47" t="s">
        <v>688</v>
      </c>
      <c r="B48" s="47" t="s">
        <v>689</v>
      </c>
      <c r="C48" s="80" t="str">
        <f t="shared" si="1"/>
        <v>21374900 ACTIVIDADES CENTRALES</v>
      </c>
      <c r="D48" s="47" t="s">
        <v>686</v>
      </c>
      <c r="E48" s="47" t="s">
        <v>226</v>
      </c>
      <c r="F48" s="47" t="s">
        <v>227</v>
      </c>
      <c r="G48" s="46">
        <v>650000</v>
      </c>
      <c r="H48" s="46">
        <v>650000</v>
      </c>
      <c r="I48" s="46">
        <v>650000</v>
      </c>
      <c r="J48" s="46">
        <v>0</v>
      </c>
      <c r="K48" s="46">
        <v>189670</v>
      </c>
      <c r="L48" s="46">
        <v>0</v>
      </c>
      <c r="M48" s="46">
        <v>460330</v>
      </c>
      <c r="N48" s="46">
        <v>460330</v>
      </c>
      <c r="O48" s="46">
        <v>0</v>
      </c>
      <c r="P48" s="87">
        <f t="shared" si="2"/>
        <v>0.70820000000000005</v>
      </c>
    </row>
    <row r="49" spans="1:16" ht="14.4" x14ac:dyDescent="0.2">
      <c r="A49" s="47" t="s">
        <v>688</v>
      </c>
      <c r="B49" s="47" t="s">
        <v>689</v>
      </c>
      <c r="C49" s="80" t="str">
        <f t="shared" si="1"/>
        <v>21374900 ACTIVIDADES CENTRALES</v>
      </c>
      <c r="D49" s="47" t="s">
        <v>686</v>
      </c>
      <c r="E49" s="47" t="s">
        <v>228</v>
      </c>
      <c r="F49" s="47" t="s">
        <v>229</v>
      </c>
      <c r="G49" s="46">
        <v>29372600</v>
      </c>
      <c r="H49" s="46">
        <v>35372600</v>
      </c>
      <c r="I49" s="46">
        <v>31372600</v>
      </c>
      <c r="J49" s="46">
        <v>0</v>
      </c>
      <c r="K49" s="46">
        <v>9979950</v>
      </c>
      <c r="L49" s="46">
        <v>0</v>
      </c>
      <c r="M49" s="46">
        <v>16015800</v>
      </c>
      <c r="N49" s="46">
        <v>16015800</v>
      </c>
      <c r="O49" s="46">
        <v>9376850</v>
      </c>
      <c r="P49" s="87">
        <f t="shared" si="2"/>
        <v>0.45277418114585866</v>
      </c>
    </row>
    <row r="50" spans="1:16" ht="14.4" x14ac:dyDescent="0.2">
      <c r="A50" s="47" t="s">
        <v>688</v>
      </c>
      <c r="B50" s="47" t="s">
        <v>689</v>
      </c>
      <c r="C50" s="80" t="str">
        <f t="shared" si="1"/>
        <v>21374900 ACTIVIDADES CENTRALES</v>
      </c>
      <c r="D50" s="47" t="s">
        <v>686</v>
      </c>
      <c r="E50" s="47" t="s">
        <v>230</v>
      </c>
      <c r="F50" s="47" t="s">
        <v>231</v>
      </c>
      <c r="G50" s="46">
        <v>3500000</v>
      </c>
      <c r="H50" s="46">
        <v>3500000</v>
      </c>
      <c r="I50" s="46">
        <v>2800000</v>
      </c>
      <c r="J50" s="46">
        <v>0</v>
      </c>
      <c r="K50" s="46">
        <v>644201.38</v>
      </c>
      <c r="L50" s="46">
        <v>0</v>
      </c>
      <c r="M50" s="46">
        <v>855798.62</v>
      </c>
      <c r="N50" s="46">
        <v>855798.62</v>
      </c>
      <c r="O50" s="46">
        <v>2000000</v>
      </c>
      <c r="P50" s="87">
        <f t="shared" si="2"/>
        <v>0.24451389142857144</v>
      </c>
    </row>
    <row r="51" spans="1:16" ht="14.4" x14ac:dyDescent="0.2">
      <c r="A51" s="47" t="s">
        <v>688</v>
      </c>
      <c r="B51" s="47" t="s">
        <v>689</v>
      </c>
      <c r="C51" s="80" t="str">
        <f t="shared" si="1"/>
        <v>21374900 ACTIVIDADES CENTRALES</v>
      </c>
      <c r="D51" s="47" t="s">
        <v>686</v>
      </c>
      <c r="E51" s="47" t="s">
        <v>232</v>
      </c>
      <c r="F51" s="47" t="s">
        <v>233</v>
      </c>
      <c r="G51" s="46">
        <v>3000000</v>
      </c>
      <c r="H51" s="46">
        <v>3000000</v>
      </c>
      <c r="I51" s="46">
        <v>3000000</v>
      </c>
      <c r="J51" s="46">
        <v>0</v>
      </c>
      <c r="K51" s="46">
        <v>385936.19</v>
      </c>
      <c r="L51" s="46">
        <v>0</v>
      </c>
      <c r="M51" s="46">
        <v>2614063.81</v>
      </c>
      <c r="N51" s="46">
        <v>2614063.81</v>
      </c>
      <c r="O51" s="46">
        <v>0</v>
      </c>
      <c r="P51" s="87">
        <f t="shared" si="2"/>
        <v>0.87135460333333337</v>
      </c>
    </row>
    <row r="52" spans="1:16" ht="14.4" x14ac:dyDescent="0.2">
      <c r="A52" s="47" t="s">
        <v>688</v>
      </c>
      <c r="B52" s="47" t="s">
        <v>689</v>
      </c>
      <c r="C52" s="80" t="str">
        <f t="shared" si="1"/>
        <v>21374900 ACTIVIDADES CENTRALES</v>
      </c>
      <c r="D52" s="47" t="s">
        <v>686</v>
      </c>
      <c r="E52" s="47" t="s">
        <v>234</v>
      </c>
      <c r="F52" s="47" t="s">
        <v>235</v>
      </c>
      <c r="G52" s="46">
        <v>69468039</v>
      </c>
      <c r="H52" s="46">
        <v>69468039</v>
      </c>
      <c r="I52" s="46">
        <v>58788881</v>
      </c>
      <c r="J52" s="46">
        <v>0</v>
      </c>
      <c r="K52" s="46">
        <v>1388588</v>
      </c>
      <c r="L52" s="46">
        <v>0</v>
      </c>
      <c r="M52" s="46">
        <v>26068391</v>
      </c>
      <c r="N52" s="46">
        <v>26068391</v>
      </c>
      <c r="O52" s="46">
        <v>42011060</v>
      </c>
      <c r="P52" s="87">
        <f t="shared" si="2"/>
        <v>0.3752573323683428</v>
      </c>
    </row>
    <row r="53" spans="1:16" ht="14.4" x14ac:dyDescent="0.2">
      <c r="A53" s="47" t="s">
        <v>688</v>
      </c>
      <c r="B53" s="47" t="s">
        <v>689</v>
      </c>
      <c r="C53" s="80" t="str">
        <f t="shared" si="1"/>
        <v>21374900 ACTIVIDADES CENTRALES</v>
      </c>
      <c r="D53" s="47" t="s">
        <v>686</v>
      </c>
      <c r="E53" s="47" t="s">
        <v>236</v>
      </c>
      <c r="F53" s="47" t="s">
        <v>237</v>
      </c>
      <c r="G53" s="46">
        <v>69468039</v>
      </c>
      <c r="H53" s="46">
        <v>69468039</v>
      </c>
      <c r="I53" s="46">
        <v>58788881</v>
      </c>
      <c r="J53" s="46">
        <v>0</v>
      </c>
      <c r="K53" s="46">
        <v>1388588</v>
      </c>
      <c r="L53" s="46">
        <v>0</v>
      </c>
      <c r="M53" s="46">
        <v>26068391</v>
      </c>
      <c r="N53" s="46">
        <v>26068391</v>
      </c>
      <c r="O53" s="46">
        <v>42011060</v>
      </c>
      <c r="P53" s="87">
        <f t="shared" si="2"/>
        <v>0.3752573323683428</v>
      </c>
    </row>
    <row r="54" spans="1:16" ht="14.4" x14ac:dyDescent="0.2">
      <c r="A54" s="47" t="s">
        <v>688</v>
      </c>
      <c r="B54" s="47" t="s">
        <v>689</v>
      </c>
      <c r="C54" s="80" t="str">
        <f t="shared" si="1"/>
        <v>21374900 ACTIVIDADES CENTRALES</v>
      </c>
      <c r="D54" s="47" t="s">
        <v>686</v>
      </c>
      <c r="E54" s="47" t="s">
        <v>238</v>
      </c>
      <c r="F54" s="47" t="s">
        <v>239</v>
      </c>
      <c r="G54" s="46">
        <v>5600000</v>
      </c>
      <c r="H54" s="46">
        <v>2600000</v>
      </c>
      <c r="I54" s="46">
        <v>1900000</v>
      </c>
      <c r="J54" s="46">
        <v>0</v>
      </c>
      <c r="K54" s="46">
        <v>572121.57999999996</v>
      </c>
      <c r="L54" s="46">
        <v>0</v>
      </c>
      <c r="M54" s="46">
        <v>261900</v>
      </c>
      <c r="N54" s="46">
        <v>261900</v>
      </c>
      <c r="O54" s="46">
        <v>1765978.42</v>
      </c>
      <c r="P54" s="87">
        <f t="shared" si="2"/>
        <v>0.10073076923076923</v>
      </c>
    </row>
    <row r="55" spans="1:16" ht="14.4" x14ac:dyDescent="0.2">
      <c r="A55" s="47" t="s">
        <v>688</v>
      </c>
      <c r="B55" s="47" t="s">
        <v>689</v>
      </c>
      <c r="C55" s="80" t="str">
        <f t="shared" si="1"/>
        <v>21374900 ACTIVIDADES CENTRALES</v>
      </c>
      <c r="D55" s="47" t="s">
        <v>686</v>
      </c>
      <c r="E55" s="47" t="s">
        <v>240</v>
      </c>
      <c r="F55" s="47" t="s">
        <v>241</v>
      </c>
      <c r="G55" s="46">
        <v>4500000</v>
      </c>
      <c r="H55" s="46">
        <v>1500000</v>
      </c>
      <c r="I55" s="46">
        <v>1500000</v>
      </c>
      <c r="J55" s="46">
        <v>0</v>
      </c>
      <c r="K55" s="46">
        <v>535121.57999999996</v>
      </c>
      <c r="L55" s="46">
        <v>0</v>
      </c>
      <c r="M55" s="46">
        <v>198900</v>
      </c>
      <c r="N55" s="46">
        <v>198900</v>
      </c>
      <c r="O55" s="46">
        <v>765978.42</v>
      </c>
      <c r="P55" s="87">
        <f t="shared" si="2"/>
        <v>0.1326</v>
      </c>
    </row>
    <row r="56" spans="1:16" ht="14.4" x14ac:dyDescent="0.2">
      <c r="A56" s="47" t="s">
        <v>688</v>
      </c>
      <c r="B56" s="47" t="s">
        <v>689</v>
      </c>
      <c r="C56" s="80" t="str">
        <f t="shared" si="1"/>
        <v>21374900 ACTIVIDADES CENTRALES</v>
      </c>
      <c r="D56" s="47" t="s">
        <v>686</v>
      </c>
      <c r="E56" s="47" t="s">
        <v>242</v>
      </c>
      <c r="F56" s="47" t="s">
        <v>243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87">
        <f t="shared" si="2"/>
        <v>0</v>
      </c>
    </row>
    <row r="57" spans="1:16" ht="14.4" x14ac:dyDescent="0.2">
      <c r="A57" s="47" t="s">
        <v>688</v>
      </c>
      <c r="B57" s="47" t="s">
        <v>689</v>
      </c>
      <c r="C57" s="80" t="str">
        <f t="shared" si="1"/>
        <v>21374900 ACTIVIDADES CENTRALES</v>
      </c>
      <c r="D57" s="47" t="s">
        <v>686</v>
      </c>
      <c r="E57" s="47" t="s">
        <v>244</v>
      </c>
      <c r="F57" s="47" t="s">
        <v>245</v>
      </c>
      <c r="G57" s="46">
        <v>1100000</v>
      </c>
      <c r="H57" s="46">
        <v>1100000</v>
      </c>
      <c r="I57" s="46">
        <v>400000</v>
      </c>
      <c r="J57" s="46">
        <v>0</v>
      </c>
      <c r="K57" s="46">
        <v>37000</v>
      </c>
      <c r="L57" s="46">
        <v>0</v>
      </c>
      <c r="M57" s="46">
        <v>63000</v>
      </c>
      <c r="N57" s="46">
        <v>63000</v>
      </c>
      <c r="O57" s="46">
        <v>1000000</v>
      </c>
      <c r="P57" s="87">
        <f t="shared" si="2"/>
        <v>5.7272727272727274E-2</v>
      </c>
    </row>
    <row r="58" spans="1:16" ht="14.4" x14ac:dyDescent="0.2">
      <c r="A58" s="47" t="s">
        <v>688</v>
      </c>
      <c r="B58" s="47" t="s">
        <v>689</v>
      </c>
      <c r="C58" s="80" t="str">
        <f t="shared" si="1"/>
        <v>21374900 ACTIVIDADES CENTRALES</v>
      </c>
      <c r="D58" s="47" t="s">
        <v>686</v>
      </c>
      <c r="E58" s="47" t="s">
        <v>246</v>
      </c>
      <c r="F58" s="47" t="s">
        <v>247</v>
      </c>
      <c r="G58" s="46">
        <v>233952881</v>
      </c>
      <c r="H58" s="46">
        <v>407741887</v>
      </c>
      <c r="I58" s="46">
        <v>337966482</v>
      </c>
      <c r="J58" s="46">
        <v>0</v>
      </c>
      <c r="K58" s="46">
        <v>32420233.420000002</v>
      </c>
      <c r="L58" s="46">
        <v>17394818.399999999</v>
      </c>
      <c r="M58" s="46">
        <v>274603540.83999997</v>
      </c>
      <c r="N58" s="46">
        <v>183168971.44999999</v>
      </c>
      <c r="O58" s="46">
        <v>83323294.340000004</v>
      </c>
      <c r="P58" s="87">
        <f t="shared" si="2"/>
        <v>0.67347395397716392</v>
      </c>
    </row>
    <row r="59" spans="1:16" ht="14.4" x14ac:dyDescent="0.2">
      <c r="A59" s="47" t="s">
        <v>688</v>
      </c>
      <c r="B59" s="47" t="s">
        <v>689</v>
      </c>
      <c r="C59" s="80" t="str">
        <f t="shared" si="1"/>
        <v>21374900 ACTIVIDADES CENTRALES</v>
      </c>
      <c r="D59" s="47" t="s">
        <v>686</v>
      </c>
      <c r="E59" s="47" t="s">
        <v>248</v>
      </c>
      <c r="F59" s="47" t="s">
        <v>249</v>
      </c>
      <c r="G59" s="46">
        <v>119905573</v>
      </c>
      <c r="H59" s="46">
        <v>295140309</v>
      </c>
      <c r="I59" s="46">
        <v>295140309</v>
      </c>
      <c r="J59" s="46">
        <v>0</v>
      </c>
      <c r="K59" s="46">
        <v>11207648.98</v>
      </c>
      <c r="L59" s="46">
        <v>17286818.399999999</v>
      </c>
      <c r="M59" s="46">
        <v>264621319.74000001</v>
      </c>
      <c r="N59" s="46">
        <v>174435133.53999999</v>
      </c>
      <c r="O59" s="46">
        <v>2024521.88</v>
      </c>
      <c r="P59" s="87">
        <f t="shared" si="2"/>
        <v>0.89659498099935919</v>
      </c>
    </row>
    <row r="60" spans="1:16" ht="14.4" x14ac:dyDescent="0.2">
      <c r="A60" s="47" t="s">
        <v>688</v>
      </c>
      <c r="B60" s="47" t="s">
        <v>689</v>
      </c>
      <c r="C60" s="80" t="str">
        <f t="shared" si="1"/>
        <v>21374900 ACTIVIDADES CENTRALES</v>
      </c>
      <c r="D60" s="47" t="s">
        <v>686</v>
      </c>
      <c r="E60" s="47" t="s">
        <v>252</v>
      </c>
      <c r="F60" s="47" t="s">
        <v>253</v>
      </c>
      <c r="G60" s="46">
        <v>733456</v>
      </c>
      <c r="H60" s="46">
        <v>4552851</v>
      </c>
      <c r="I60" s="46">
        <v>733456</v>
      </c>
      <c r="J60" s="46">
        <v>0</v>
      </c>
      <c r="K60" s="46">
        <v>183363.97</v>
      </c>
      <c r="L60" s="46">
        <v>0</v>
      </c>
      <c r="M60" s="46">
        <v>183363.97</v>
      </c>
      <c r="N60" s="46">
        <v>183363.97</v>
      </c>
      <c r="O60" s="46">
        <v>4186123.06</v>
      </c>
      <c r="P60" s="87">
        <f t="shared" si="2"/>
        <v>4.0274537866492884E-2</v>
      </c>
    </row>
    <row r="61" spans="1:16" ht="14.4" x14ac:dyDescent="0.2">
      <c r="A61" s="47" t="s">
        <v>688</v>
      </c>
      <c r="B61" s="47" t="s">
        <v>689</v>
      </c>
      <c r="C61" s="80" t="str">
        <f t="shared" si="1"/>
        <v>21374900 ACTIVIDADES CENTRALES</v>
      </c>
      <c r="D61" s="47" t="s">
        <v>686</v>
      </c>
      <c r="E61" s="47" t="s">
        <v>254</v>
      </c>
      <c r="F61" s="47" t="s">
        <v>255</v>
      </c>
      <c r="G61" s="46">
        <v>10000000</v>
      </c>
      <c r="H61" s="46">
        <v>10000000</v>
      </c>
      <c r="I61" s="46">
        <v>8000000</v>
      </c>
      <c r="J61" s="46">
        <v>0</v>
      </c>
      <c r="K61" s="46">
        <v>3226697.95</v>
      </c>
      <c r="L61" s="46">
        <v>108000</v>
      </c>
      <c r="M61" s="46">
        <v>3912272.4</v>
      </c>
      <c r="N61" s="46">
        <v>3912272.4</v>
      </c>
      <c r="O61" s="46">
        <v>2753029.65</v>
      </c>
      <c r="P61" s="87">
        <f t="shared" si="2"/>
        <v>0.39122723999999998</v>
      </c>
    </row>
    <row r="62" spans="1:16" ht="14.4" x14ac:dyDescent="0.2">
      <c r="A62" s="47" t="s">
        <v>688</v>
      </c>
      <c r="B62" s="47" t="s">
        <v>689</v>
      </c>
      <c r="C62" s="80" t="str">
        <f t="shared" si="1"/>
        <v>21374900 ACTIVIDADES CENTRALES</v>
      </c>
      <c r="D62" s="47" t="s">
        <v>686</v>
      </c>
      <c r="E62" s="47" t="s">
        <v>258</v>
      </c>
      <c r="F62" s="47" t="s">
        <v>259</v>
      </c>
      <c r="G62" s="46">
        <v>1853722</v>
      </c>
      <c r="H62" s="46">
        <v>4901097</v>
      </c>
      <c r="I62" s="46">
        <v>3915869.5</v>
      </c>
      <c r="J62" s="46">
        <v>0</v>
      </c>
      <c r="K62" s="46">
        <v>852678.84</v>
      </c>
      <c r="L62" s="46">
        <v>0</v>
      </c>
      <c r="M62" s="46">
        <v>856298.72</v>
      </c>
      <c r="N62" s="46">
        <v>856298.72</v>
      </c>
      <c r="O62" s="46">
        <v>3192119.44</v>
      </c>
      <c r="P62" s="87">
        <f t="shared" si="2"/>
        <v>0.17471572588749007</v>
      </c>
    </row>
    <row r="63" spans="1:16" ht="14.4" x14ac:dyDescent="0.2">
      <c r="A63" s="47" t="s">
        <v>688</v>
      </c>
      <c r="B63" s="47" t="s">
        <v>689</v>
      </c>
      <c r="C63" s="80" t="str">
        <f t="shared" si="1"/>
        <v>21374900 ACTIVIDADES CENTRALES</v>
      </c>
      <c r="D63" s="47" t="s">
        <v>686</v>
      </c>
      <c r="E63" s="47" t="s">
        <v>260</v>
      </c>
      <c r="F63" s="47" t="s">
        <v>261</v>
      </c>
      <c r="G63" s="46">
        <v>100859286</v>
      </c>
      <c r="H63" s="46">
        <v>92546786</v>
      </c>
      <c r="I63" s="46">
        <v>29876214.5</v>
      </c>
      <c r="J63" s="46">
        <v>0</v>
      </c>
      <c r="K63" s="46">
        <v>16949843.68</v>
      </c>
      <c r="L63" s="46">
        <v>0</v>
      </c>
      <c r="M63" s="46">
        <v>5030286.01</v>
      </c>
      <c r="N63" s="46">
        <v>3781902.82</v>
      </c>
      <c r="O63" s="46">
        <v>70566656.310000002</v>
      </c>
      <c r="P63" s="87">
        <f t="shared" si="2"/>
        <v>5.4353978429893826E-2</v>
      </c>
    </row>
    <row r="64" spans="1:16" ht="14.4" x14ac:dyDescent="0.2">
      <c r="A64" s="47" t="s">
        <v>688</v>
      </c>
      <c r="B64" s="47" t="s">
        <v>689</v>
      </c>
      <c r="C64" s="80" t="str">
        <f t="shared" si="1"/>
        <v>21374900 ACTIVIDADES CENTRALES</v>
      </c>
      <c r="D64" s="47" t="s">
        <v>686</v>
      </c>
      <c r="E64" s="47" t="s">
        <v>262</v>
      </c>
      <c r="F64" s="47" t="s">
        <v>263</v>
      </c>
      <c r="G64" s="46">
        <v>600844</v>
      </c>
      <c r="H64" s="46">
        <v>600844</v>
      </c>
      <c r="I64" s="46">
        <v>300633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600844</v>
      </c>
      <c r="P64" s="87">
        <f t="shared" si="2"/>
        <v>0</v>
      </c>
    </row>
    <row r="65" spans="1:16" ht="14.4" x14ac:dyDescent="0.2">
      <c r="A65" s="47" t="s">
        <v>688</v>
      </c>
      <c r="B65" s="47" t="s">
        <v>689</v>
      </c>
      <c r="C65" s="80" t="str">
        <f t="shared" si="1"/>
        <v>21374900 ACTIVIDADES CENTRALES</v>
      </c>
      <c r="D65" s="47" t="s">
        <v>686</v>
      </c>
      <c r="E65" s="47" t="s">
        <v>264</v>
      </c>
      <c r="F65" s="47" t="s">
        <v>265</v>
      </c>
      <c r="G65" s="46">
        <v>600000</v>
      </c>
      <c r="H65" s="46">
        <v>600000</v>
      </c>
      <c r="I65" s="46">
        <v>600000</v>
      </c>
      <c r="J65" s="46">
        <v>0</v>
      </c>
      <c r="K65" s="46">
        <v>0</v>
      </c>
      <c r="L65" s="46">
        <v>0</v>
      </c>
      <c r="M65" s="46">
        <v>600000</v>
      </c>
      <c r="N65" s="46">
        <v>600000</v>
      </c>
      <c r="O65" s="46">
        <v>0</v>
      </c>
      <c r="P65" s="87">
        <f t="shared" si="2"/>
        <v>1</v>
      </c>
    </row>
    <row r="66" spans="1:16" ht="14.4" x14ac:dyDescent="0.2">
      <c r="A66" s="47" t="s">
        <v>688</v>
      </c>
      <c r="B66" s="47" t="s">
        <v>689</v>
      </c>
      <c r="C66" s="80" t="str">
        <f t="shared" si="1"/>
        <v>21374900 ACTIVIDADES CENTRALES</v>
      </c>
      <c r="D66" s="47" t="s">
        <v>686</v>
      </c>
      <c r="E66" s="47" t="s">
        <v>268</v>
      </c>
      <c r="F66" s="47" t="s">
        <v>269</v>
      </c>
      <c r="G66" s="46">
        <v>600000</v>
      </c>
      <c r="H66" s="46">
        <v>600000</v>
      </c>
      <c r="I66" s="46">
        <v>600000</v>
      </c>
      <c r="J66" s="46">
        <v>0</v>
      </c>
      <c r="K66" s="46">
        <v>0</v>
      </c>
      <c r="L66" s="46">
        <v>0</v>
      </c>
      <c r="M66" s="46">
        <v>600000</v>
      </c>
      <c r="N66" s="46">
        <v>600000</v>
      </c>
      <c r="O66" s="46">
        <v>0</v>
      </c>
      <c r="P66" s="87">
        <f t="shared" si="2"/>
        <v>1</v>
      </c>
    </row>
    <row r="67" spans="1:16" ht="14.4" x14ac:dyDescent="0.2">
      <c r="A67" s="47" t="s">
        <v>688</v>
      </c>
      <c r="B67" s="47" t="s">
        <v>689</v>
      </c>
      <c r="C67" s="80" t="str">
        <f t="shared" si="1"/>
        <v>21374900 ACTIVIDADES CENTRALES</v>
      </c>
      <c r="D67" s="47" t="s">
        <v>686</v>
      </c>
      <c r="E67" s="47" t="s">
        <v>270</v>
      </c>
      <c r="F67" s="47" t="s">
        <v>271</v>
      </c>
      <c r="G67" s="46">
        <v>1200000</v>
      </c>
      <c r="H67" s="46">
        <v>1200000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1200000</v>
      </c>
      <c r="P67" s="87">
        <f t="shared" si="2"/>
        <v>0</v>
      </c>
    </row>
    <row r="68" spans="1:16" ht="14.4" x14ac:dyDescent="0.2">
      <c r="A68" s="47" t="s">
        <v>688</v>
      </c>
      <c r="B68" s="47" t="s">
        <v>689</v>
      </c>
      <c r="C68" s="80" t="str">
        <f t="shared" si="1"/>
        <v>21374900 ACTIVIDADES CENTRALES</v>
      </c>
      <c r="D68" s="47" t="s">
        <v>686</v>
      </c>
      <c r="E68" s="47" t="s">
        <v>274</v>
      </c>
      <c r="F68" s="47" t="s">
        <v>275</v>
      </c>
      <c r="G68" s="46">
        <v>1200000</v>
      </c>
      <c r="H68" s="46">
        <v>1200000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1200000</v>
      </c>
      <c r="P68" s="87">
        <f t="shared" si="2"/>
        <v>0</v>
      </c>
    </row>
    <row r="69" spans="1:16" ht="14.4" x14ac:dyDescent="0.2">
      <c r="A69" s="47" t="s">
        <v>688</v>
      </c>
      <c r="B69" s="47" t="s">
        <v>689</v>
      </c>
      <c r="C69" s="80" t="str">
        <f t="shared" si="1"/>
        <v>21374900 ACTIVIDADES CENTRALES</v>
      </c>
      <c r="D69" s="47" t="s">
        <v>686</v>
      </c>
      <c r="E69" s="47" t="s">
        <v>278</v>
      </c>
      <c r="F69" s="47" t="s">
        <v>279</v>
      </c>
      <c r="G69" s="46">
        <v>25524367</v>
      </c>
      <c r="H69" s="46">
        <v>25524367</v>
      </c>
      <c r="I69" s="46">
        <v>20922454</v>
      </c>
      <c r="J69" s="46">
        <v>124399.42</v>
      </c>
      <c r="K69" s="46">
        <v>4363359.5199999996</v>
      </c>
      <c r="L69" s="46">
        <v>0</v>
      </c>
      <c r="M69" s="46">
        <v>13745032.25</v>
      </c>
      <c r="N69" s="46">
        <v>11718919.310000001</v>
      </c>
      <c r="O69" s="46">
        <v>7291575.8099999996</v>
      </c>
      <c r="P69" s="87">
        <f t="shared" si="2"/>
        <v>0.53850629282990636</v>
      </c>
    </row>
    <row r="70" spans="1:16" ht="14.4" x14ac:dyDescent="0.2">
      <c r="A70" s="47" t="s">
        <v>688</v>
      </c>
      <c r="B70" s="47" t="s">
        <v>689</v>
      </c>
      <c r="C70" s="80" t="str">
        <f t="shared" ref="C70:C133" si="3">+CONCATENATE(A70," ",B70)</f>
        <v>21374900 ACTIVIDADES CENTRALES</v>
      </c>
      <c r="D70" s="47" t="s">
        <v>686</v>
      </c>
      <c r="E70" s="47" t="s">
        <v>280</v>
      </c>
      <c r="F70" s="47" t="s">
        <v>281</v>
      </c>
      <c r="G70" s="46">
        <v>14450000</v>
      </c>
      <c r="H70" s="46">
        <v>17320715</v>
      </c>
      <c r="I70" s="46">
        <v>17320715</v>
      </c>
      <c r="J70" s="46">
        <v>0</v>
      </c>
      <c r="K70" s="46">
        <v>2955302.15</v>
      </c>
      <c r="L70" s="46">
        <v>0</v>
      </c>
      <c r="M70" s="46">
        <v>13211666.25</v>
      </c>
      <c r="N70" s="46">
        <v>11185553.310000001</v>
      </c>
      <c r="O70" s="46">
        <v>1153746.6000000001</v>
      </c>
      <c r="P70" s="87">
        <f t="shared" ref="P70:P133" si="4">+IFERROR(M70/H70,0)</f>
        <v>0.76276679398050251</v>
      </c>
    </row>
    <row r="71" spans="1:16" ht="14.4" x14ac:dyDescent="0.2">
      <c r="A71" s="47" t="s">
        <v>688</v>
      </c>
      <c r="B71" s="47" t="s">
        <v>689</v>
      </c>
      <c r="C71" s="80" t="str">
        <f t="shared" si="3"/>
        <v>21374900 ACTIVIDADES CENTRALES</v>
      </c>
      <c r="D71" s="47" t="s">
        <v>686</v>
      </c>
      <c r="E71" s="47" t="s">
        <v>282</v>
      </c>
      <c r="F71" s="47" t="s">
        <v>283</v>
      </c>
      <c r="G71" s="46">
        <v>10000000</v>
      </c>
      <c r="H71" s="46">
        <v>13000000</v>
      </c>
      <c r="I71" s="46">
        <v>13000000</v>
      </c>
      <c r="J71" s="46">
        <v>0</v>
      </c>
      <c r="K71" s="46">
        <v>2955302.15</v>
      </c>
      <c r="L71" s="46">
        <v>0</v>
      </c>
      <c r="M71" s="46">
        <v>10044697.85</v>
      </c>
      <c r="N71" s="46">
        <v>10044697.85</v>
      </c>
      <c r="O71" s="46">
        <v>0</v>
      </c>
      <c r="P71" s="87">
        <f t="shared" si="4"/>
        <v>0.77266906538461533</v>
      </c>
    </row>
    <row r="72" spans="1:16" ht="14.4" x14ac:dyDescent="0.2">
      <c r="A72" s="47" t="s">
        <v>688</v>
      </c>
      <c r="B72" s="47" t="s">
        <v>689</v>
      </c>
      <c r="C72" s="80" t="str">
        <f t="shared" si="3"/>
        <v>21374900 ACTIVIDADES CENTRALES</v>
      </c>
      <c r="D72" s="47" t="s">
        <v>686</v>
      </c>
      <c r="E72" s="47" t="s">
        <v>286</v>
      </c>
      <c r="F72" s="47" t="s">
        <v>287</v>
      </c>
      <c r="G72" s="46">
        <v>4450000</v>
      </c>
      <c r="H72" s="46">
        <v>4320715</v>
      </c>
      <c r="I72" s="46">
        <v>4320715</v>
      </c>
      <c r="J72" s="46">
        <v>0</v>
      </c>
      <c r="K72" s="46">
        <v>0</v>
      </c>
      <c r="L72" s="46">
        <v>0</v>
      </c>
      <c r="M72" s="46">
        <v>3166968.4</v>
      </c>
      <c r="N72" s="46">
        <v>1140855.46</v>
      </c>
      <c r="O72" s="46">
        <v>1153746.6000000001</v>
      </c>
      <c r="P72" s="87">
        <f t="shared" si="4"/>
        <v>0.73297322318181135</v>
      </c>
    </row>
    <row r="73" spans="1:16" ht="14.4" x14ac:dyDescent="0.2">
      <c r="A73" s="47" t="s">
        <v>688</v>
      </c>
      <c r="B73" s="47" t="s">
        <v>689</v>
      </c>
      <c r="C73" s="80" t="str">
        <f t="shared" si="3"/>
        <v>21374900 ACTIVIDADES CENTRALES</v>
      </c>
      <c r="D73" s="47" t="s">
        <v>686</v>
      </c>
      <c r="E73" s="47" t="s">
        <v>290</v>
      </c>
      <c r="F73" s="47" t="s">
        <v>291</v>
      </c>
      <c r="G73" s="46">
        <v>2370715</v>
      </c>
      <c r="H73" s="46">
        <v>2100000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2100000</v>
      </c>
      <c r="P73" s="87">
        <f t="shared" si="4"/>
        <v>0</v>
      </c>
    </row>
    <row r="74" spans="1:16" ht="14.4" x14ac:dyDescent="0.2">
      <c r="A74" s="47" t="s">
        <v>688</v>
      </c>
      <c r="B74" s="47" t="s">
        <v>689</v>
      </c>
      <c r="C74" s="80" t="str">
        <f t="shared" si="3"/>
        <v>21374900 ACTIVIDADES CENTRALES</v>
      </c>
      <c r="D74" s="47" t="s">
        <v>686</v>
      </c>
      <c r="E74" s="47" t="s">
        <v>292</v>
      </c>
      <c r="F74" s="47" t="s">
        <v>293</v>
      </c>
      <c r="G74" s="46">
        <v>270715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87">
        <f t="shared" si="4"/>
        <v>0</v>
      </c>
    </row>
    <row r="75" spans="1:16" ht="14.4" x14ac:dyDescent="0.2">
      <c r="A75" s="47" t="s">
        <v>688</v>
      </c>
      <c r="B75" s="47" t="s">
        <v>689</v>
      </c>
      <c r="C75" s="80" t="str">
        <f t="shared" si="3"/>
        <v>21374900 ACTIVIDADES CENTRALES</v>
      </c>
      <c r="D75" s="47" t="s">
        <v>686</v>
      </c>
      <c r="E75" s="47" t="s">
        <v>294</v>
      </c>
      <c r="F75" s="47" t="s">
        <v>295</v>
      </c>
      <c r="G75" s="46">
        <v>2100000</v>
      </c>
      <c r="H75" s="46">
        <v>2100000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2100000</v>
      </c>
      <c r="P75" s="87">
        <f t="shared" si="4"/>
        <v>0</v>
      </c>
    </row>
    <row r="76" spans="1:16" ht="14.4" x14ac:dyDescent="0.2">
      <c r="A76" s="47" t="s">
        <v>688</v>
      </c>
      <c r="B76" s="47" t="s">
        <v>689</v>
      </c>
      <c r="C76" s="80" t="str">
        <f t="shared" si="3"/>
        <v>21374900 ACTIVIDADES CENTRALES</v>
      </c>
      <c r="D76" s="47" t="s">
        <v>686</v>
      </c>
      <c r="E76" s="47" t="s">
        <v>296</v>
      </c>
      <c r="F76" s="47" t="s">
        <v>297</v>
      </c>
      <c r="G76" s="46">
        <v>3000000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87">
        <f t="shared" si="4"/>
        <v>0</v>
      </c>
    </row>
    <row r="77" spans="1:16" ht="14.4" x14ac:dyDescent="0.2">
      <c r="A77" s="47" t="s">
        <v>688</v>
      </c>
      <c r="B77" s="47" t="s">
        <v>689</v>
      </c>
      <c r="C77" s="80" t="str">
        <f t="shared" si="3"/>
        <v>21374900 ACTIVIDADES CENTRALES</v>
      </c>
      <c r="D77" s="47" t="s">
        <v>686</v>
      </c>
      <c r="E77" s="47" t="s">
        <v>304</v>
      </c>
      <c r="F77" s="47" t="s">
        <v>305</v>
      </c>
      <c r="G77" s="46">
        <v>3000000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87">
        <f t="shared" si="4"/>
        <v>0</v>
      </c>
    </row>
    <row r="78" spans="1:16" ht="14.4" x14ac:dyDescent="0.2">
      <c r="A78" s="47" t="s">
        <v>688</v>
      </c>
      <c r="B78" s="47" t="s">
        <v>689</v>
      </c>
      <c r="C78" s="80" t="str">
        <f t="shared" si="3"/>
        <v>21374900 ACTIVIDADES CENTRALES</v>
      </c>
      <c r="D78" s="47" t="s">
        <v>686</v>
      </c>
      <c r="E78" s="47" t="s">
        <v>312</v>
      </c>
      <c r="F78" s="47" t="s">
        <v>313</v>
      </c>
      <c r="G78" s="46">
        <v>1403652</v>
      </c>
      <c r="H78" s="46">
        <v>1403652</v>
      </c>
      <c r="I78" s="46">
        <v>731239</v>
      </c>
      <c r="J78" s="46">
        <v>0</v>
      </c>
      <c r="K78" s="46">
        <v>644891</v>
      </c>
      <c r="L78" s="46">
        <v>0</v>
      </c>
      <c r="M78" s="46">
        <v>58760</v>
      </c>
      <c r="N78" s="46">
        <v>58760</v>
      </c>
      <c r="O78" s="46">
        <v>700001</v>
      </c>
      <c r="P78" s="87">
        <f t="shared" si="4"/>
        <v>4.1862227959636719E-2</v>
      </c>
    </row>
    <row r="79" spans="1:16" ht="14.4" x14ac:dyDescent="0.2">
      <c r="A79" s="47" t="s">
        <v>688</v>
      </c>
      <c r="B79" s="47" t="s">
        <v>689</v>
      </c>
      <c r="C79" s="80" t="str">
        <f t="shared" si="3"/>
        <v>21374900 ACTIVIDADES CENTRALES</v>
      </c>
      <c r="D79" s="47" t="s">
        <v>686</v>
      </c>
      <c r="E79" s="47" t="s">
        <v>314</v>
      </c>
      <c r="F79" s="47" t="s">
        <v>315</v>
      </c>
      <c r="G79" s="46">
        <v>100000</v>
      </c>
      <c r="H79" s="46">
        <v>100000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100000</v>
      </c>
      <c r="P79" s="87">
        <f t="shared" si="4"/>
        <v>0</v>
      </c>
    </row>
    <row r="80" spans="1:16" ht="14.4" x14ac:dyDescent="0.2">
      <c r="A80" s="47" t="s">
        <v>688</v>
      </c>
      <c r="B80" s="47" t="s">
        <v>689</v>
      </c>
      <c r="C80" s="80" t="str">
        <f t="shared" si="3"/>
        <v>21374900 ACTIVIDADES CENTRALES</v>
      </c>
      <c r="D80" s="47" t="s">
        <v>686</v>
      </c>
      <c r="E80" s="47" t="s">
        <v>316</v>
      </c>
      <c r="F80" s="47" t="s">
        <v>317</v>
      </c>
      <c r="G80" s="46">
        <v>1303652</v>
      </c>
      <c r="H80" s="46">
        <v>1303652</v>
      </c>
      <c r="I80" s="46">
        <v>731239</v>
      </c>
      <c r="J80" s="46">
        <v>0</v>
      </c>
      <c r="K80" s="46">
        <v>644891</v>
      </c>
      <c r="L80" s="46">
        <v>0</v>
      </c>
      <c r="M80" s="46">
        <v>58760</v>
      </c>
      <c r="N80" s="46">
        <v>58760</v>
      </c>
      <c r="O80" s="46">
        <v>600001</v>
      </c>
      <c r="P80" s="87">
        <f t="shared" si="4"/>
        <v>4.5073378478305559E-2</v>
      </c>
    </row>
    <row r="81" spans="1:16" ht="14.4" x14ac:dyDescent="0.2">
      <c r="A81" s="47" t="s">
        <v>688</v>
      </c>
      <c r="B81" s="47" t="s">
        <v>689</v>
      </c>
      <c r="C81" s="80" t="str">
        <f t="shared" si="3"/>
        <v>21374900 ACTIVIDADES CENTRALES</v>
      </c>
      <c r="D81" s="47" t="s">
        <v>686</v>
      </c>
      <c r="E81" s="47" t="s">
        <v>318</v>
      </c>
      <c r="F81" s="47" t="s">
        <v>319</v>
      </c>
      <c r="G81" s="46">
        <v>4300000</v>
      </c>
      <c r="H81" s="46">
        <v>4700000</v>
      </c>
      <c r="I81" s="46">
        <v>2870500</v>
      </c>
      <c r="J81" s="46">
        <v>124399.42</v>
      </c>
      <c r="K81" s="46">
        <v>763166.37</v>
      </c>
      <c r="L81" s="46">
        <v>0</v>
      </c>
      <c r="M81" s="46">
        <v>474606</v>
      </c>
      <c r="N81" s="46">
        <v>474606</v>
      </c>
      <c r="O81" s="46">
        <v>3337828.21</v>
      </c>
      <c r="P81" s="87">
        <f t="shared" si="4"/>
        <v>0.10098</v>
      </c>
    </row>
    <row r="82" spans="1:16" ht="14.4" x14ac:dyDescent="0.2">
      <c r="A82" s="47" t="s">
        <v>688</v>
      </c>
      <c r="B82" s="47" t="s">
        <v>689</v>
      </c>
      <c r="C82" s="80" t="str">
        <f t="shared" si="3"/>
        <v>21374900 ACTIVIDADES CENTRALES</v>
      </c>
      <c r="D82" s="47" t="s">
        <v>686</v>
      </c>
      <c r="E82" s="47" t="s">
        <v>320</v>
      </c>
      <c r="F82" s="47" t="s">
        <v>321</v>
      </c>
      <c r="G82" s="46">
        <v>1000000</v>
      </c>
      <c r="H82" s="46">
        <v>1000000</v>
      </c>
      <c r="I82" s="46">
        <v>995000</v>
      </c>
      <c r="J82" s="46">
        <v>101825.62</v>
      </c>
      <c r="K82" s="46">
        <v>464418.37</v>
      </c>
      <c r="L82" s="46">
        <v>0</v>
      </c>
      <c r="M82" s="46">
        <v>0</v>
      </c>
      <c r="N82" s="46">
        <v>0</v>
      </c>
      <c r="O82" s="46">
        <v>433756.01</v>
      </c>
      <c r="P82" s="87">
        <f t="shared" si="4"/>
        <v>0</v>
      </c>
    </row>
    <row r="83" spans="1:16" ht="14.4" x14ac:dyDescent="0.2">
      <c r="A83" s="47" t="s">
        <v>688</v>
      </c>
      <c r="B83" s="47" t="s">
        <v>689</v>
      </c>
      <c r="C83" s="80" t="str">
        <f t="shared" si="3"/>
        <v>21374900 ACTIVIDADES CENTRALES</v>
      </c>
      <c r="D83" s="47" t="s">
        <v>686</v>
      </c>
      <c r="E83" s="47" t="s">
        <v>324</v>
      </c>
      <c r="F83" s="47" t="s">
        <v>325</v>
      </c>
      <c r="G83" s="46">
        <v>1500000</v>
      </c>
      <c r="H83" s="46">
        <v>1500000</v>
      </c>
      <c r="I83" s="46">
        <v>1175500</v>
      </c>
      <c r="J83" s="46">
        <v>22573.8</v>
      </c>
      <c r="K83" s="46">
        <v>298748</v>
      </c>
      <c r="L83" s="46">
        <v>0</v>
      </c>
      <c r="M83" s="46">
        <v>474606</v>
      </c>
      <c r="N83" s="46">
        <v>474606</v>
      </c>
      <c r="O83" s="46">
        <v>704072.2</v>
      </c>
      <c r="P83" s="87">
        <f t="shared" si="4"/>
        <v>0.31640400000000002</v>
      </c>
    </row>
    <row r="84" spans="1:16" ht="14.4" x14ac:dyDescent="0.2">
      <c r="A84" s="47" t="s">
        <v>688</v>
      </c>
      <c r="B84" s="47" t="s">
        <v>689</v>
      </c>
      <c r="C84" s="80" t="str">
        <f t="shared" si="3"/>
        <v>21374900 ACTIVIDADES CENTRALES</v>
      </c>
      <c r="D84" s="47" t="s">
        <v>686</v>
      </c>
      <c r="E84" s="47" t="s">
        <v>328</v>
      </c>
      <c r="F84" s="47" t="s">
        <v>329</v>
      </c>
      <c r="G84" s="46">
        <v>1500000</v>
      </c>
      <c r="H84" s="46">
        <v>1500000</v>
      </c>
      <c r="I84" s="46">
        <v>700000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1500000</v>
      </c>
      <c r="P84" s="87">
        <f t="shared" si="4"/>
        <v>0</v>
      </c>
    </row>
    <row r="85" spans="1:16" ht="14.4" x14ac:dyDescent="0.2">
      <c r="A85" s="47" t="s">
        <v>688</v>
      </c>
      <c r="B85" s="47" t="s">
        <v>689</v>
      </c>
      <c r="C85" s="80" t="str">
        <f t="shared" si="3"/>
        <v>21374900 ACTIVIDADES CENTRALES</v>
      </c>
      <c r="D85" s="47" t="s">
        <v>686</v>
      </c>
      <c r="E85" s="47" t="s">
        <v>330</v>
      </c>
      <c r="F85" s="47" t="s">
        <v>331</v>
      </c>
      <c r="G85" s="46">
        <v>0</v>
      </c>
      <c r="H85" s="46">
        <v>400000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400000</v>
      </c>
      <c r="P85" s="87">
        <f t="shared" si="4"/>
        <v>0</v>
      </c>
    </row>
    <row r="86" spans="1:16" ht="14.4" x14ac:dyDescent="0.2">
      <c r="A86" s="47" t="s">
        <v>688</v>
      </c>
      <c r="B86" s="47" t="s">
        <v>689</v>
      </c>
      <c r="C86" s="80" t="str">
        <f t="shared" si="3"/>
        <v>21374900 ACTIVIDADES CENTRALES</v>
      </c>
      <c r="D86" s="47" t="s">
        <v>686</v>
      </c>
      <c r="E86" s="47" t="s">
        <v>332</v>
      </c>
      <c r="F86" s="47" t="s">
        <v>333</v>
      </c>
      <c r="G86" s="46">
        <v>300000</v>
      </c>
      <c r="H86" s="46">
        <v>300000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300000</v>
      </c>
      <c r="P86" s="87">
        <f t="shared" si="4"/>
        <v>0</v>
      </c>
    </row>
    <row r="87" spans="1:16" ht="14.4" x14ac:dyDescent="0.2">
      <c r="A87" s="47" t="s">
        <v>688</v>
      </c>
      <c r="B87" s="47" t="s">
        <v>689</v>
      </c>
      <c r="C87" s="80" t="str">
        <f t="shared" si="3"/>
        <v>21374900 ACTIVIDADES CENTRALES</v>
      </c>
      <c r="D87" s="47" t="s">
        <v>686</v>
      </c>
      <c r="E87" s="47" t="s">
        <v>372</v>
      </c>
      <c r="F87" s="47" t="s">
        <v>373</v>
      </c>
      <c r="G87" s="46">
        <v>4160983882</v>
      </c>
      <c r="H87" s="46">
        <v>4274983882</v>
      </c>
      <c r="I87" s="46">
        <v>3131156351.5500002</v>
      </c>
      <c r="J87" s="46">
        <v>0</v>
      </c>
      <c r="K87" s="46">
        <v>16221433.92</v>
      </c>
      <c r="L87" s="46">
        <v>0</v>
      </c>
      <c r="M87" s="46">
        <v>2658183894.6199999</v>
      </c>
      <c r="N87" s="46">
        <v>2657583894.6199999</v>
      </c>
      <c r="O87" s="46">
        <v>1600578553.46</v>
      </c>
      <c r="P87" s="87">
        <f t="shared" si="4"/>
        <v>0.62179974661714987</v>
      </c>
    </row>
    <row r="88" spans="1:16" ht="14.4" x14ac:dyDescent="0.2">
      <c r="A88" s="47" t="s">
        <v>688</v>
      </c>
      <c r="B88" s="47" t="s">
        <v>689</v>
      </c>
      <c r="C88" s="80" t="str">
        <f t="shared" si="3"/>
        <v>21374900 ACTIVIDADES CENTRALES</v>
      </c>
      <c r="D88" s="47" t="s">
        <v>686</v>
      </c>
      <c r="E88" s="47" t="s">
        <v>374</v>
      </c>
      <c r="F88" s="47" t="s">
        <v>375</v>
      </c>
      <c r="G88" s="46">
        <v>1114983200</v>
      </c>
      <c r="H88" s="46">
        <v>1114983200</v>
      </c>
      <c r="I88" s="46">
        <v>930288443.47000003</v>
      </c>
      <c r="J88" s="46">
        <v>0</v>
      </c>
      <c r="K88" s="46">
        <v>4283859.58</v>
      </c>
      <c r="L88" s="46">
        <v>0</v>
      </c>
      <c r="M88" s="46">
        <v>834405532.62</v>
      </c>
      <c r="N88" s="46">
        <v>834405532.62</v>
      </c>
      <c r="O88" s="46">
        <v>276293807.80000001</v>
      </c>
      <c r="P88" s="87">
        <f t="shared" si="4"/>
        <v>0.74835704485951005</v>
      </c>
    </row>
    <row r="89" spans="1:16" ht="14.4" x14ac:dyDescent="0.2">
      <c r="A89" s="47" t="s">
        <v>688</v>
      </c>
      <c r="B89" s="47" t="s">
        <v>689</v>
      </c>
      <c r="C89" s="80" t="str">
        <f t="shared" si="3"/>
        <v>21374900 ACTIVIDADES CENTRALES</v>
      </c>
      <c r="D89" s="47" t="s">
        <v>686</v>
      </c>
      <c r="E89" s="47" t="s">
        <v>376</v>
      </c>
      <c r="F89" s="47" t="s">
        <v>377</v>
      </c>
      <c r="G89" s="46">
        <v>42303602</v>
      </c>
      <c r="H89" s="46">
        <v>42303602</v>
      </c>
      <c r="I89" s="46">
        <v>41495652</v>
      </c>
      <c r="J89" s="46">
        <v>0</v>
      </c>
      <c r="K89" s="46">
        <v>3695417.62</v>
      </c>
      <c r="L89" s="46">
        <v>0</v>
      </c>
      <c r="M89" s="46">
        <v>30147463.98</v>
      </c>
      <c r="N89" s="46">
        <v>30147463.98</v>
      </c>
      <c r="O89" s="46">
        <v>8460720.4000000004</v>
      </c>
      <c r="P89" s="87">
        <f t="shared" si="4"/>
        <v>0.71264531989498203</v>
      </c>
    </row>
    <row r="90" spans="1:16" ht="14.4" x14ac:dyDescent="0.2">
      <c r="A90" s="47" t="s">
        <v>688</v>
      </c>
      <c r="B90" s="47" t="s">
        <v>689</v>
      </c>
      <c r="C90" s="80" t="str">
        <f t="shared" si="3"/>
        <v>21374900 ACTIVIDADES CENTRALES</v>
      </c>
      <c r="D90" s="47" t="s">
        <v>686</v>
      </c>
      <c r="E90" s="47" t="s">
        <v>397</v>
      </c>
      <c r="F90" s="47" t="s">
        <v>398</v>
      </c>
      <c r="G90" s="46">
        <v>6736242</v>
      </c>
      <c r="H90" s="46">
        <v>6736242</v>
      </c>
      <c r="I90" s="46">
        <v>6607588</v>
      </c>
      <c r="J90" s="46">
        <v>0</v>
      </c>
      <c r="K90" s="46">
        <v>588441.96</v>
      </c>
      <c r="L90" s="46">
        <v>0</v>
      </c>
      <c r="M90" s="46">
        <v>4800551.6399999997</v>
      </c>
      <c r="N90" s="46">
        <v>4800551.6399999997</v>
      </c>
      <c r="O90" s="46">
        <v>1347248.4</v>
      </c>
      <c r="P90" s="87">
        <f t="shared" si="4"/>
        <v>0.71264536517541976</v>
      </c>
    </row>
    <row r="91" spans="1:16" ht="14.4" x14ac:dyDescent="0.2">
      <c r="A91" s="47" t="s">
        <v>688</v>
      </c>
      <c r="B91" s="47" t="s">
        <v>689</v>
      </c>
      <c r="C91" s="80" t="str">
        <f t="shared" si="3"/>
        <v>21374900 ACTIVIDADES CENTRALES</v>
      </c>
      <c r="D91" s="47" t="s">
        <v>686</v>
      </c>
      <c r="E91" s="47" t="s">
        <v>600</v>
      </c>
      <c r="F91" s="47" t="s">
        <v>601</v>
      </c>
      <c r="G91" s="46">
        <v>1065943356</v>
      </c>
      <c r="H91" s="46">
        <v>1065943356</v>
      </c>
      <c r="I91" s="46">
        <v>882185203.47000003</v>
      </c>
      <c r="J91" s="46">
        <v>0</v>
      </c>
      <c r="K91" s="46">
        <v>0</v>
      </c>
      <c r="L91" s="46">
        <v>0</v>
      </c>
      <c r="M91" s="46">
        <v>799457517</v>
      </c>
      <c r="N91" s="46">
        <v>799457517</v>
      </c>
      <c r="O91" s="46">
        <v>266485839</v>
      </c>
      <c r="P91" s="87">
        <f t="shared" si="4"/>
        <v>0.75</v>
      </c>
    </row>
    <row r="92" spans="1:16" ht="14.4" x14ac:dyDescent="0.2">
      <c r="A92" s="47" t="s">
        <v>688</v>
      </c>
      <c r="B92" s="47" t="s">
        <v>689</v>
      </c>
      <c r="C92" s="80" t="str">
        <f t="shared" si="3"/>
        <v>21374900 ACTIVIDADES CENTRALES</v>
      </c>
      <c r="D92" s="47" t="s">
        <v>686</v>
      </c>
      <c r="E92" s="47" t="s">
        <v>602</v>
      </c>
      <c r="F92" s="47" t="s">
        <v>603</v>
      </c>
      <c r="G92" s="46">
        <v>121730000</v>
      </c>
      <c r="H92" s="46">
        <v>121730000</v>
      </c>
      <c r="I92" s="46">
        <v>99730000</v>
      </c>
      <c r="J92" s="46">
        <v>0</v>
      </c>
      <c r="K92" s="46">
        <v>1060000</v>
      </c>
      <c r="L92" s="46">
        <v>0</v>
      </c>
      <c r="M92" s="46">
        <v>98302000</v>
      </c>
      <c r="N92" s="46">
        <v>97702000</v>
      </c>
      <c r="O92" s="46">
        <v>22368000</v>
      </c>
      <c r="P92" s="87">
        <f t="shared" si="4"/>
        <v>0.80754127988170543</v>
      </c>
    </row>
    <row r="93" spans="1:16" ht="14.4" x14ac:dyDescent="0.2">
      <c r="A93" s="47" t="s">
        <v>688</v>
      </c>
      <c r="B93" s="47" t="s">
        <v>689</v>
      </c>
      <c r="C93" s="80" t="str">
        <f t="shared" si="3"/>
        <v>21374900 ACTIVIDADES CENTRALES</v>
      </c>
      <c r="D93" s="47" t="s">
        <v>686</v>
      </c>
      <c r="E93" s="47" t="s">
        <v>604</v>
      </c>
      <c r="F93" s="47" t="s">
        <v>605</v>
      </c>
      <c r="G93" s="46">
        <v>100000000</v>
      </c>
      <c r="H93" s="46">
        <v>100000000</v>
      </c>
      <c r="I93" s="46">
        <v>78000000</v>
      </c>
      <c r="J93" s="46">
        <v>0</v>
      </c>
      <c r="K93" s="46">
        <v>1060000</v>
      </c>
      <c r="L93" s="46">
        <v>0</v>
      </c>
      <c r="M93" s="46">
        <v>76940000</v>
      </c>
      <c r="N93" s="46">
        <v>76340000</v>
      </c>
      <c r="O93" s="46">
        <v>22000000</v>
      </c>
      <c r="P93" s="87">
        <f t="shared" si="4"/>
        <v>0.76939999999999997</v>
      </c>
    </row>
    <row r="94" spans="1:16" ht="14.4" x14ac:dyDescent="0.2">
      <c r="A94" s="47" t="s">
        <v>688</v>
      </c>
      <c r="B94" s="47" t="s">
        <v>689</v>
      </c>
      <c r="C94" s="80" t="str">
        <f t="shared" si="3"/>
        <v>21374900 ACTIVIDADES CENTRALES</v>
      </c>
      <c r="D94" s="47" t="s">
        <v>686</v>
      </c>
      <c r="E94" s="47" t="s">
        <v>606</v>
      </c>
      <c r="F94" s="47" t="s">
        <v>607</v>
      </c>
      <c r="G94" s="46">
        <v>21730000</v>
      </c>
      <c r="H94" s="46">
        <v>21730000</v>
      </c>
      <c r="I94" s="46">
        <v>21730000</v>
      </c>
      <c r="J94" s="46">
        <v>0</v>
      </c>
      <c r="K94" s="46">
        <v>0</v>
      </c>
      <c r="L94" s="46">
        <v>0</v>
      </c>
      <c r="M94" s="46">
        <v>21362000</v>
      </c>
      <c r="N94" s="46">
        <v>21362000</v>
      </c>
      <c r="O94" s="46">
        <v>368000</v>
      </c>
      <c r="P94" s="87">
        <f t="shared" si="4"/>
        <v>0.98306488725264607</v>
      </c>
    </row>
    <row r="95" spans="1:16" ht="14.4" x14ac:dyDescent="0.2">
      <c r="A95" s="47" t="s">
        <v>688</v>
      </c>
      <c r="B95" s="47" t="s">
        <v>689</v>
      </c>
      <c r="C95" s="80" t="str">
        <f t="shared" si="3"/>
        <v>21374900 ACTIVIDADES CENTRALES</v>
      </c>
      <c r="D95" s="47" t="s">
        <v>686</v>
      </c>
      <c r="E95" s="47" t="s">
        <v>608</v>
      </c>
      <c r="F95" s="47" t="s">
        <v>609</v>
      </c>
      <c r="G95" s="46">
        <v>46500000</v>
      </c>
      <c r="H95" s="46">
        <v>64500000</v>
      </c>
      <c r="I95" s="46">
        <v>28750000</v>
      </c>
      <c r="J95" s="46">
        <v>0</v>
      </c>
      <c r="K95" s="46">
        <v>0</v>
      </c>
      <c r="L95" s="46">
        <v>0</v>
      </c>
      <c r="M95" s="46">
        <v>7648293</v>
      </c>
      <c r="N95" s="46">
        <v>7648293</v>
      </c>
      <c r="O95" s="46">
        <v>56851707</v>
      </c>
      <c r="P95" s="87">
        <f t="shared" si="4"/>
        <v>0.11857818604651163</v>
      </c>
    </row>
    <row r="96" spans="1:16" ht="14.4" x14ac:dyDescent="0.2">
      <c r="A96" s="47" t="s">
        <v>688</v>
      </c>
      <c r="B96" s="47" t="s">
        <v>689</v>
      </c>
      <c r="C96" s="80" t="str">
        <f t="shared" si="3"/>
        <v>21374900 ACTIVIDADES CENTRALES</v>
      </c>
      <c r="D96" s="47" t="s">
        <v>686</v>
      </c>
      <c r="E96" s="47" t="s">
        <v>610</v>
      </c>
      <c r="F96" s="47" t="s">
        <v>611</v>
      </c>
      <c r="G96" s="46">
        <v>31500000</v>
      </c>
      <c r="H96" s="46">
        <v>51500000</v>
      </c>
      <c r="I96" s="46">
        <v>15750000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51500000</v>
      </c>
      <c r="P96" s="87">
        <f t="shared" si="4"/>
        <v>0</v>
      </c>
    </row>
    <row r="97" spans="1:16" ht="14.4" x14ac:dyDescent="0.2">
      <c r="A97" s="47" t="s">
        <v>688</v>
      </c>
      <c r="B97" s="47" t="s">
        <v>689</v>
      </c>
      <c r="C97" s="80" t="str">
        <f t="shared" si="3"/>
        <v>21374900 ACTIVIDADES CENTRALES</v>
      </c>
      <c r="D97" s="47" t="s">
        <v>686</v>
      </c>
      <c r="E97" s="47" t="s">
        <v>612</v>
      </c>
      <c r="F97" s="47" t="s">
        <v>613</v>
      </c>
      <c r="G97" s="46">
        <v>15000000</v>
      </c>
      <c r="H97" s="46">
        <v>13000000</v>
      </c>
      <c r="I97" s="46">
        <v>13000000</v>
      </c>
      <c r="J97" s="46">
        <v>0</v>
      </c>
      <c r="K97" s="46">
        <v>0</v>
      </c>
      <c r="L97" s="46">
        <v>0</v>
      </c>
      <c r="M97" s="46">
        <v>7648293</v>
      </c>
      <c r="N97" s="46">
        <v>7648293</v>
      </c>
      <c r="O97" s="46">
        <v>5351707</v>
      </c>
      <c r="P97" s="87">
        <f t="shared" si="4"/>
        <v>0.58833023076923074</v>
      </c>
    </row>
    <row r="98" spans="1:16" ht="14.4" x14ac:dyDescent="0.2">
      <c r="A98" s="47" t="s">
        <v>688</v>
      </c>
      <c r="B98" s="47" t="s">
        <v>689</v>
      </c>
      <c r="C98" s="80" t="str">
        <f t="shared" si="3"/>
        <v>21374900 ACTIVIDADES CENTRALES</v>
      </c>
      <c r="D98" s="47" t="s">
        <v>686</v>
      </c>
      <c r="E98" s="47" t="s">
        <v>614</v>
      </c>
      <c r="F98" s="47" t="s">
        <v>615</v>
      </c>
      <c r="G98" s="46">
        <v>2860000000</v>
      </c>
      <c r="H98" s="46">
        <v>2860000000</v>
      </c>
      <c r="I98" s="46">
        <v>2018434608.0799999</v>
      </c>
      <c r="J98" s="46">
        <v>0</v>
      </c>
      <c r="K98" s="46">
        <v>10370915.34</v>
      </c>
      <c r="L98" s="46">
        <v>0</v>
      </c>
      <c r="M98" s="46">
        <v>1709703750</v>
      </c>
      <c r="N98" s="46">
        <v>1709703750</v>
      </c>
      <c r="O98" s="46">
        <v>1139925334.6600001</v>
      </c>
      <c r="P98" s="87">
        <f t="shared" si="4"/>
        <v>0.59779851398601402</v>
      </c>
    </row>
    <row r="99" spans="1:16" ht="14.4" x14ac:dyDescent="0.2">
      <c r="A99" s="47" t="s">
        <v>688</v>
      </c>
      <c r="B99" s="47" t="s">
        <v>689</v>
      </c>
      <c r="C99" s="80" t="str">
        <f t="shared" si="3"/>
        <v>21374900 ACTIVIDADES CENTRALES</v>
      </c>
      <c r="D99" s="47" t="s">
        <v>686</v>
      </c>
      <c r="E99" s="47" t="s">
        <v>618</v>
      </c>
      <c r="F99" s="47" t="s">
        <v>619</v>
      </c>
      <c r="G99" s="46">
        <v>120000000</v>
      </c>
      <c r="H99" s="46">
        <v>120000000</v>
      </c>
      <c r="I99" s="46">
        <v>100000000</v>
      </c>
      <c r="J99" s="46">
        <v>0</v>
      </c>
      <c r="K99" s="46">
        <v>10000000</v>
      </c>
      <c r="L99" s="46">
        <v>0</v>
      </c>
      <c r="M99" s="46">
        <v>90000000</v>
      </c>
      <c r="N99" s="46">
        <v>90000000</v>
      </c>
      <c r="O99" s="46">
        <v>20000000</v>
      </c>
      <c r="P99" s="87">
        <f t="shared" si="4"/>
        <v>0.75</v>
      </c>
    </row>
    <row r="100" spans="1:16" ht="14.4" x14ac:dyDescent="0.2">
      <c r="A100" s="47" t="s">
        <v>688</v>
      </c>
      <c r="B100" s="47" t="s">
        <v>689</v>
      </c>
      <c r="C100" s="80" t="str">
        <f t="shared" si="3"/>
        <v>21374900 ACTIVIDADES CENTRALES</v>
      </c>
      <c r="D100" s="47" t="s">
        <v>686</v>
      </c>
      <c r="E100" s="47" t="s">
        <v>620</v>
      </c>
      <c r="F100" s="47" t="s">
        <v>621</v>
      </c>
      <c r="G100" s="46">
        <v>862500000</v>
      </c>
      <c r="H100" s="46">
        <v>862500000</v>
      </c>
      <c r="I100" s="46">
        <v>669057390</v>
      </c>
      <c r="J100" s="46">
        <v>0</v>
      </c>
      <c r="K100" s="46">
        <v>37582</v>
      </c>
      <c r="L100" s="46">
        <v>0</v>
      </c>
      <c r="M100" s="46">
        <v>571578750</v>
      </c>
      <c r="N100" s="46">
        <v>571578750</v>
      </c>
      <c r="O100" s="46">
        <v>290883668</v>
      </c>
      <c r="P100" s="87">
        <f t="shared" si="4"/>
        <v>0.66269999999999996</v>
      </c>
    </row>
    <row r="101" spans="1:16" ht="14.4" x14ac:dyDescent="0.2">
      <c r="A101" s="47" t="s">
        <v>688</v>
      </c>
      <c r="B101" s="47" t="s">
        <v>689</v>
      </c>
      <c r="C101" s="80" t="str">
        <f t="shared" si="3"/>
        <v>21374900 ACTIVIDADES CENTRALES</v>
      </c>
      <c r="D101" s="47" t="s">
        <v>686</v>
      </c>
      <c r="E101" s="47" t="s">
        <v>622</v>
      </c>
      <c r="F101" s="47" t="s">
        <v>623</v>
      </c>
      <c r="G101" s="46">
        <v>1877500000</v>
      </c>
      <c r="H101" s="46">
        <v>1877500000</v>
      </c>
      <c r="I101" s="46">
        <v>1249377218.0799999</v>
      </c>
      <c r="J101" s="46">
        <v>0</v>
      </c>
      <c r="K101" s="46">
        <v>333333.34000000003</v>
      </c>
      <c r="L101" s="46">
        <v>0</v>
      </c>
      <c r="M101" s="46">
        <v>1048125000</v>
      </c>
      <c r="N101" s="46">
        <v>1048125000</v>
      </c>
      <c r="O101" s="46">
        <v>829041666.65999997</v>
      </c>
      <c r="P101" s="87">
        <f t="shared" si="4"/>
        <v>0.55825565912117181</v>
      </c>
    </row>
    <row r="102" spans="1:16" ht="14.4" x14ac:dyDescent="0.2">
      <c r="A102" s="47" t="s">
        <v>688</v>
      </c>
      <c r="B102" s="47" t="s">
        <v>689</v>
      </c>
      <c r="C102" s="80" t="str">
        <f t="shared" si="3"/>
        <v>21374900 ACTIVIDADES CENTRALES</v>
      </c>
      <c r="D102" s="47" t="s">
        <v>686</v>
      </c>
      <c r="E102" s="47" t="s">
        <v>632</v>
      </c>
      <c r="F102" s="47" t="s">
        <v>633</v>
      </c>
      <c r="G102" s="46">
        <v>10318524</v>
      </c>
      <c r="H102" s="46">
        <v>106318524</v>
      </c>
      <c r="I102" s="46">
        <v>49511142</v>
      </c>
      <c r="J102" s="46">
        <v>0</v>
      </c>
      <c r="K102" s="46">
        <v>0.05</v>
      </c>
      <c r="L102" s="46">
        <v>0</v>
      </c>
      <c r="M102" s="46">
        <v>7730977.9500000002</v>
      </c>
      <c r="N102" s="46">
        <v>7730977.9500000002</v>
      </c>
      <c r="O102" s="46">
        <v>98587546</v>
      </c>
      <c r="P102" s="87">
        <f t="shared" si="4"/>
        <v>7.271524903788168E-2</v>
      </c>
    </row>
    <row r="103" spans="1:16" ht="14.4" x14ac:dyDescent="0.2">
      <c r="A103" s="47" t="s">
        <v>688</v>
      </c>
      <c r="B103" s="47" t="s">
        <v>689</v>
      </c>
      <c r="C103" s="80" t="str">
        <f t="shared" si="3"/>
        <v>21374900 ACTIVIDADES CENTRALES</v>
      </c>
      <c r="D103" s="47" t="s">
        <v>686</v>
      </c>
      <c r="E103" s="47" t="s">
        <v>634</v>
      </c>
      <c r="F103" s="47" t="s">
        <v>635</v>
      </c>
      <c r="G103" s="46">
        <v>10318524</v>
      </c>
      <c r="H103" s="46">
        <v>106318524</v>
      </c>
      <c r="I103" s="46">
        <v>49511142</v>
      </c>
      <c r="J103" s="46">
        <v>0</v>
      </c>
      <c r="K103" s="46">
        <v>0.05</v>
      </c>
      <c r="L103" s="46">
        <v>0</v>
      </c>
      <c r="M103" s="46">
        <v>7730977.9500000002</v>
      </c>
      <c r="N103" s="46">
        <v>7730977.9500000002</v>
      </c>
      <c r="O103" s="46">
        <v>98587546</v>
      </c>
      <c r="P103" s="87">
        <f t="shared" si="4"/>
        <v>7.271524903788168E-2</v>
      </c>
    </row>
    <row r="104" spans="1:16" ht="14.4" x14ac:dyDescent="0.2">
      <c r="A104" s="47" t="s">
        <v>688</v>
      </c>
      <c r="B104" s="47" t="s">
        <v>689</v>
      </c>
      <c r="C104" s="80" t="str">
        <f t="shared" si="3"/>
        <v>21374900 ACTIVIDADES CENTRALES</v>
      </c>
      <c r="D104" s="47" t="s">
        <v>686</v>
      </c>
      <c r="E104" s="47" t="s">
        <v>636</v>
      </c>
      <c r="F104" s="47" t="s">
        <v>637</v>
      </c>
      <c r="G104" s="46">
        <v>7452158</v>
      </c>
      <c r="H104" s="46">
        <v>7452158</v>
      </c>
      <c r="I104" s="46">
        <v>4442158</v>
      </c>
      <c r="J104" s="46">
        <v>0</v>
      </c>
      <c r="K104" s="46">
        <v>506658.95</v>
      </c>
      <c r="L104" s="46">
        <v>0</v>
      </c>
      <c r="M104" s="46">
        <v>393341.05</v>
      </c>
      <c r="N104" s="46">
        <v>393341.05</v>
      </c>
      <c r="O104" s="46">
        <v>6552158</v>
      </c>
      <c r="P104" s="87">
        <f t="shared" si="4"/>
        <v>5.2782167259470346E-2</v>
      </c>
    </row>
    <row r="105" spans="1:16" ht="14.4" x14ac:dyDescent="0.2">
      <c r="A105" s="47" t="s">
        <v>688</v>
      </c>
      <c r="B105" s="47" t="s">
        <v>689</v>
      </c>
      <c r="C105" s="80" t="str">
        <f t="shared" si="3"/>
        <v>21374900 ACTIVIDADES CENTRALES</v>
      </c>
      <c r="D105" s="47" t="s">
        <v>686</v>
      </c>
      <c r="E105" s="47" t="s">
        <v>642</v>
      </c>
      <c r="F105" s="47" t="s">
        <v>643</v>
      </c>
      <c r="G105" s="46">
        <v>6020000</v>
      </c>
      <c r="H105" s="46">
        <v>6020000</v>
      </c>
      <c r="I105" s="46">
        <v>3010000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6020000</v>
      </c>
      <c r="P105" s="87">
        <f t="shared" si="4"/>
        <v>0</v>
      </c>
    </row>
    <row r="106" spans="1:16" ht="14.4" x14ac:dyDescent="0.2">
      <c r="A106" s="47" t="s">
        <v>688</v>
      </c>
      <c r="B106" s="47" t="s">
        <v>689</v>
      </c>
      <c r="C106" s="80" t="str">
        <f t="shared" si="3"/>
        <v>21374900 ACTIVIDADES CENTRALES</v>
      </c>
      <c r="D106" s="47" t="s">
        <v>686</v>
      </c>
      <c r="E106" s="47" t="s">
        <v>668</v>
      </c>
      <c r="F106" s="47" t="s">
        <v>669</v>
      </c>
      <c r="G106" s="46">
        <v>1432158</v>
      </c>
      <c r="H106" s="46">
        <v>1432158</v>
      </c>
      <c r="I106" s="46">
        <v>1432158</v>
      </c>
      <c r="J106" s="46">
        <v>0</v>
      </c>
      <c r="K106" s="46">
        <v>506658.95</v>
      </c>
      <c r="L106" s="46">
        <v>0</v>
      </c>
      <c r="M106" s="46">
        <v>393341.05</v>
      </c>
      <c r="N106" s="46">
        <v>393341.05</v>
      </c>
      <c r="O106" s="46">
        <v>532158</v>
      </c>
      <c r="P106" s="87">
        <f t="shared" si="4"/>
        <v>0.2746492007166807</v>
      </c>
    </row>
    <row r="107" spans="1:16" ht="14.4" x14ac:dyDescent="0.2">
      <c r="A107" s="47" t="s">
        <v>688</v>
      </c>
      <c r="B107" s="47" t="s">
        <v>689</v>
      </c>
      <c r="C107" s="80" t="str">
        <f t="shared" si="3"/>
        <v>21374900 ACTIVIDADES CENTRALES</v>
      </c>
      <c r="D107" s="47" t="s">
        <v>690</v>
      </c>
      <c r="E107" s="47" t="s">
        <v>336</v>
      </c>
      <c r="F107" s="47" t="s">
        <v>337</v>
      </c>
      <c r="G107" s="46">
        <v>78480114</v>
      </c>
      <c r="H107" s="46">
        <v>78480114</v>
      </c>
      <c r="I107" s="46">
        <v>69890114</v>
      </c>
      <c r="J107" s="46">
        <v>1170813</v>
      </c>
      <c r="K107" s="46">
        <v>33048880.760000002</v>
      </c>
      <c r="L107" s="46">
        <v>7796023.7800000003</v>
      </c>
      <c r="M107" s="46">
        <v>238320.68</v>
      </c>
      <c r="N107" s="46">
        <v>238320.68</v>
      </c>
      <c r="O107" s="46">
        <v>36226075.780000001</v>
      </c>
      <c r="P107" s="87">
        <f t="shared" si="4"/>
        <v>3.0367015012236092E-3</v>
      </c>
    </row>
    <row r="108" spans="1:16" ht="14.4" x14ac:dyDescent="0.2">
      <c r="A108" s="47" t="s">
        <v>688</v>
      </c>
      <c r="B108" s="47" t="s">
        <v>689</v>
      </c>
      <c r="C108" s="80" t="str">
        <f t="shared" si="3"/>
        <v>21374900 ACTIVIDADES CENTRALES</v>
      </c>
      <c r="D108" s="47" t="s">
        <v>690</v>
      </c>
      <c r="E108" s="47" t="s">
        <v>338</v>
      </c>
      <c r="F108" s="47" t="s">
        <v>339</v>
      </c>
      <c r="G108" s="46">
        <v>1080114</v>
      </c>
      <c r="H108" s="46">
        <v>11230858</v>
      </c>
      <c r="I108" s="46">
        <v>4730858</v>
      </c>
      <c r="J108" s="46">
        <v>1170813</v>
      </c>
      <c r="K108" s="46">
        <v>1123942.8400000001</v>
      </c>
      <c r="L108" s="46">
        <v>0</v>
      </c>
      <c r="M108" s="46">
        <v>238320.68</v>
      </c>
      <c r="N108" s="46">
        <v>238320.68</v>
      </c>
      <c r="O108" s="46">
        <v>8697781.4800000004</v>
      </c>
      <c r="P108" s="87">
        <f t="shared" si="4"/>
        <v>2.1220166794024106E-2</v>
      </c>
    </row>
    <row r="109" spans="1:16" ht="14.4" x14ac:dyDescent="0.2">
      <c r="A109" s="47" t="s">
        <v>688</v>
      </c>
      <c r="B109" s="47" t="s">
        <v>689</v>
      </c>
      <c r="C109" s="80" t="str">
        <f t="shared" si="3"/>
        <v>21374900 ACTIVIDADES CENTRALES</v>
      </c>
      <c r="D109" s="47" t="s">
        <v>690</v>
      </c>
      <c r="E109" s="47" t="s">
        <v>340</v>
      </c>
      <c r="F109" s="47" t="s">
        <v>341</v>
      </c>
      <c r="G109" s="46">
        <v>0</v>
      </c>
      <c r="H109" s="46">
        <v>6500000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6500000</v>
      </c>
      <c r="P109" s="87">
        <f t="shared" si="4"/>
        <v>0</v>
      </c>
    </row>
    <row r="110" spans="1:16" ht="14.4" x14ac:dyDescent="0.2">
      <c r="A110" s="47" t="s">
        <v>688</v>
      </c>
      <c r="B110" s="47" t="s">
        <v>689</v>
      </c>
      <c r="C110" s="80" t="str">
        <f t="shared" si="3"/>
        <v>21374900 ACTIVIDADES CENTRALES</v>
      </c>
      <c r="D110" s="47" t="s">
        <v>690</v>
      </c>
      <c r="E110" s="47" t="s">
        <v>344</v>
      </c>
      <c r="F110" s="47" t="s">
        <v>345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0</v>
      </c>
      <c r="P110" s="87">
        <f t="shared" si="4"/>
        <v>0</v>
      </c>
    </row>
    <row r="111" spans="1:16" ht="14.4" x14ac:dyDescent="0.2">
      <c r="A111" s="47" t="s">
        <v>688</v>
      </c>
      <c r="B111" s="47" t="s">
        <v>689</v>
      </c>
      <c r="C111" s="81" t="str">
        <f t="shared" si="3"/>
        <v>21374900 ACTIVIDADES CENTRALES</v>
      </c>
      <c r="D111" s="47" t="s">
        <v>690</v>
      </c>
      <c r="E111" s="47" t="s">
        <v>346</v>
      </c>
      <c r="F111" s="47" t="s">
        <v>347</v>
      </c>
      <c r="G111" s="46">
        <v>1080114</v>
      </c>
      <c r="H111" s="46">
        <v>1080114</v>
      </c>
      <c r="I111" s="46">
        <v>1080114</v>
      </c>
      <c r="J111" s="46">
        <v>0</v>
      </c>
      <c r="K111" s="46">
        <v>1012263.52</v>
      </c>
      <c r="L111" s="46">
        <v>0</v>
      </c>
      <c r="M111" s="46">
        <v>0</v>
      </c>
      <c r="N111" s="46">
        <v>0</v>
      </c>
      <c r="O111" s="46">
        <v>67850.48</v>
      </c>
      <c r="P111" s="87">
        <f t="shared" si="4"/>
        <v>0</v>
      </c>
    </row>
    <row r="112" spans="1:16" ht="14.4" x14ac:dyDescent="0.2">
      <c r="A112" s="47" t="s">
        <v>688</v>
      </c>
      <c r="B112" s="47" t="s">
        <v>689</v>
      </c>
      <c r="C112" s="80" t="str">
        <f t="shared" si="3"/>
        <v>21374900 ACTIVIDADES CENTRALES</v>
      </c>
      <c r="D112" s="47" t="s">
        <v>690</v>
      </c>
      <c r="E112" s="47" t="s">
        <v>348</v>
      </c>
      <c r="F112" s="47" t="s">
        <v>349</v>
      </c>
      <c r="G112" s="46">
        <v>0</v>
      </c>
      <c r="H112" s="46">
        <v>3500000</v>
      </c>
      <c r="I112" s="46">
        <v>3500000</v>
      </c>
      <c r="J112" s="46">
        <v>1170813</v>
      </c>
      <c r="K112" s="46">
        <v>111679.32</v>
      </c>
      <c r="L112" s="46">
        <v>0</v>
      </c>
      <c r="M112" s="46">
        <v>238320.68</v>
      </c>
      <c r="N112" s="46">
        <v>238320.68</v>
      </c>
      <c r="O112" s="46">
        <v>1979187</v>
      </c>
      <c r="P112" s="87">
        <f t="shared" si="4"/>
        <v>6.8091622857142861E-2</v>
      </c>
    </row>
    <row r="113" spans="1:24" ht="14.4" x14ac:dyDescent="0.2">
      <c r="A113" s="47" t="s">
        <v>688</v>
      </c>
      <c r="B113" s="47" t="s">
        <v>689</v>
      </c>
      <c r="C113" s="80" t="str">
        <f t="shared" si="3"/>
        <v>21374900 ACTIVIDADES CENTRALES</v>
      </c>
      <c r="D113" s="47" t="s">
        <v>690</v>
      </c>
      <c r="E113" s="47" t="s">
        <v>354</v>
      </c>
      <c r="F113" s="47" t="s">
        <v>355</v>
      </c>
      <c r="G113" s="46">
        <v>0</v>
      </c>
      <c r="H113" s="46">
        <v>150744</v>
      </c>
      <c r="I113" s="46">
        <v>150744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150744</v>
      </c>
      <c r="P113" s="87">
        <f t="shared" si="4"/>
        <v>0</v>
      </c>
    </row>
    <row r="114" spans="1:24" ht="14.4" x14ac:dyDescent="0.2">
      <c r="A114" s="47" t="s">
        <v>688</v>
      </c>
      <c r="B114" s="47" t="s">
        <v>689</v>
      </c>
      <c r="C114" s="79" t="str">
        <f t="shared" si="3"/>
        <v>21374900 ACTIVIDADES CENTRALES</v>
      </c>
      <c r="D114" s="47" t="s">
        <v>690</v>
      </c>
      <c r="E114" s="47" t="s">
        <v>356</v>
      </c>
      <c r="F114" s="47" t="s">
        <v>357</v>
      </c>
      <c r="G114" s="46">
        <v>50000000</v>
      </c>
      <c r="H114" s="46">
        <v>30000000</v>
      </c>
      <c r="I114" s="46">
        <v>27910000</v>
      </c>
      <c r="J114" s="46">
        <v>0</v>
      </c>
      <c r="K114" s="46">
        <v>27900000</v>
      </c>
      <c r="L114" s="46">
        <v>0</v>
      </c>
      <c r="M114" s="46">
        <v>0</v>
      </c>
      <c r="N114" s="46">
        <v>0</v>
      </c>
      <c r="O114" s="46">
        <v>2100000</v>
      </c>
      <c r="P114" s="87">
        <f t="shared" si="4"/>
        <v>0</v>
      </c>
      <c r="Q114" s="65"/>
      <c r="R114" s="65"/>
      <c r="S114" s="66"/>
      <c r="T114" s="66"/>
      <c r="U114" s="66"/>
      <c r="V114" s="66"/>
      <c r="W114" s="66"/>
      <c r="X114" s="67"/>
    </row>
    <row r="115" spans="1:24" ht="14.4" x14ac:dyDescent="0.2">
      <c r="A115" s="47" t="s">
        <v>688</v>
      </c>
      <c r="B115" s="47" t="s">
        <v>689</v>
      </c>
      <c r="C115" s="82" t="str">
        <f t="shared" si="3"/>
        <v>21374900 ACTIVIDADES CENTRALES</v>
      </c>
      <c r="D115" s="47" t="s">
        <v>690</v>
      </c>
      <c r="E115" s="47" t="s">
        <v>358</v>
      </c>
      <c r="F115" s="47" t="s">
        <v>359</v>
      </c>
      <c r="G115" s="46">
        <v>0</v>
      </c>
      <c r="H115" s="46">
        <v>30000000</v>
      </c>
      <c r="I115" s="46">
        <v>27910000</v>
      </c>
      <c r="J115" s="46">
        <v>0</v>
      </c>
      <c r="K115" s="46">
        <v>27900000</v>
      </c>
      <c r="L115" s="46">
        <v>0</v>
      </c>
      <c r="M115" s="46">
        <v>0</v>
      </c>
      <c r="N115" s="46">
        <v>0</v>
      </c>
      <c r="O115" s="46">
        <v>2100000</v>
      </c>
      <c r="P115" s="87">
        <f t="shared" si="4"/>
        <v>0</v>
      </c>
      <c r="Q115" s="65"/>
      <c r="R115" s="65"/>
      <c r="S115" s="66"/>
      <c r="T115" s="66"/>
      <c r="U115" s="66"/>
      <c r="V115" s="66"/>
      <c r="W115" s="66"/>
      <c r="X115" s="67"/>
    </row>
    <row r="116" spans="1:24" ht="14.4" x14ac:dyDescent="0.2">
      <c r="A116" s="47" t="s">
        <v>688</v>
      </c>
      <c r="B116" s="47" t="s">
        <v>689</v>
      </c>
      <c r="C116" s="82" t="str">
        <f t="shared" si="3"/>
        <v>21374900 ACTIVIDADES CENTRALES</v>
      </c>
      <c r="D116" s="47" t="s">
        <v>690</v>
      </c>
      <c r="E116" s="47" t="s">
        <v>362</v>
      </c>
      <c r="F116" s="47" t="s">
        <v>363</v>
      </c>
      <c r="G116" s="46">
        <v>50000000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87">
        <f t="shared" si="4"/>
        <v>0</v>
      </c>
      <c r="Q116" s="65"/>
      <c r="R116" s="65"/>
      <c r="S116" s="66"/>
      <c r="T116" s="66"/>
      <c r="U116" s="66"/>
      <c r="V116" s="66"/>
      <c r="W116" s="66"/>
      <c r="X116" s="67"/>
    </row>
    <row r="117" spans="1:24" ht="14.4" x14ac:dyDescent="0.2">
      <c r="A117" s="47" t="s">
        <v>688</v>
      </c>
      <c r="B117" s="47" t="s">
        <v>689</v>
      </c>
      <c r="C117" s="83" t="str">
        <f t="shared" si="3"/>
        <v>21374900 ACTIVIDADES CENTRALES</v>
      </c>
      <c r="D117" s="47" t="s">
        <v>690</v>
      </c>
      <c r="E117" s="47" t="s">
        <v>364</v>
      </c>
      <c r="F117" s="47" t="s">
        <v>365</v>
      </c>
      <c r="G117" s="46">
        <v>27400000</v>
      </c>
      <c r="H117" s="46">
        <v>37249256</v>
      </c>
      <c r="I117" s="46">
        <v>37249256</v>
      </c>
      <c r="J117" s="46">
        <v>0</v>
      </c>
      <c r="K117" s="46">
        <v>4024937.92</v>
      </c>
      <c r="L117" s="46">
        <v>7796023.7800000003</v>
      </c>
      <c r="M117" s="46">
        <v>0</v>
      </c>
      <c r="N117" s="46">
        <v>0</v>
      </c>
      <c r="O117" s="46">
        <v>25428294.300000001</v>
      </c>
      <c r="P117" s="87">
        <f t="shared" si="4"/>
        <v>0</v>
      </c>
      <c r="Q117" s="65"/>
      <c r="R117" s="65"/>
      <c r="S117" s="66"/>
      <c r="T117" s="66"/>
      <c r="U117" s="66"/>
      <c r="V117" s="66"/>
      <c r="W117" s="66"/>
      <c r="X117" s="67"/>
    </row>
    <row r="118" spans="1:24" ht="14.4" x14ac:dyDescent="0.2">
      <c r="A118" s="47" t="s">
        <v>688</v>
      </c>
      <c r="B118" s="47" t="s">
        <v>689</v>
      </c>
      <c r="C118" s="107" t="str">
        <f t="shared" si="3"/>
        <v>21374900 ACTIVIDADES CENTRALES</v>
      </c>
      <c r="D118" s="47" t="s">
        <v>690</v>
      </c>
      <c r="E118" s="47" t="s">
        <v>368</v>
      </c>
      <c r="F118" s="47" t="s">
        <v>369</v>
      </c>
      <c r="G118" s="46">
        <v>27400000</v>
      </c>
      <c r="H118" s="46">
        <v>37249256</v>
      </c>
      <c r="I118" s="46">
        <v>37249256</v>
      </c>
      <c r="J118" s="46">
        <v>0</v>
      </c>
      <c r="K118" s="46">
        <v>4024937.92</v>
      </c>
      <c r="L118" s="46">
        <v>7796023.7800000003</v>
      </c>
      <c r="M118" s="46">
        <v>0</v>
      </c>
      <c r="N118" s="46">
        <v>0</v>
      </c>
      <c r="O118" s="46">
        <v>25428294.300000001</v>
      </c>
      <c r="P118" s="108">
        <f t="shared" si="4"/>
        <v>0</v>
      </c>
      <c r="Q118" s="65"/>
      <c r="R118" s="65"/>
      <c r="S118" s="66"/>
      <c r="T118" s="66"/>
      <c r="U118" s="66"/>
      <c r="V118" s="66"/>
      <c r="W118" s="66"/>
      <c r="X118" s="67"/>
    </row>
    <row r="119" spans="1:24" ht="14.4" x14ac:dyDescent="0.2">
      <c r="A119" s="99" t="s">
        <v>691</v>
      </c>
      <c r="B119" s="99" t="s">
        <v>765</v>
      </c>
      <c r="C119" s="98" t="str">
        <f t="shared" si="3"/>
        <v>21375101 CENTRO INVEST. Y CONSERVACIÓN PATRIMONIO</v>
      </c>
      <c r="D119" s="99" t="s">
        <v>686</v>
      </c>
      <c r="E119" s="99" t="s">
        <v>687</v>
      </c>
      <c r="F119" s="99" t="s">
        <v>687</v>
      </c>
      <c r="G119" s="100">
        <v>2373760569</v>
      </c>
      <c r="H119" s="100">
        <v>2352593726</v>
      </c>
      <c r="I119" s="46">
        <v>2074415582.4100001</v>
      </c>
      <c r="J119" s="46">
        <v>0</v>
      </c>
      <c r="K119" s="46">
        <v>123735072.47</v>
      </c>
      <c r="L119" s="46">
        <v>76081446.129999995</v>
      </c>
      <c r="M119" s="100">
        <v>1433942050.53</v>
      </c>
      <c r="N119" s="100">
        <v>1419059853.5</v>
      </c>
      <c r="O119" s="100">
        <v>718835156.87</v>
      </c>
      <c r="P119" s="115">
        <f t="shared" si="4"/>
        <v>0.60951537644711029</v>
      </c>
      <c r="Q119" s="65"/>
      <c r="R119" s="65"/>
      <c r="S119" s="66"/>
      <c r="T119" s="66"/>
      <c r="U119" s="66"/>
      <c r="V119" s="66"/>
      <c r="W119" s="66"/>
      <c r="X119" s="67"/>
    </row>
    <row r="120" spans="1:24" ht="14.4" x14ac:dyDescent="0.2">
      <c r="A120" s="47" t="s">
        <v>691</v>
      </c>
      <c r="B120" s="47" t="s">
        <v>765</v>
      </c>
      <c r="C120" s="112" t="str">
        <f t="shared" si="3"/>
        <v>21375101 CENTRO INVEST. Y CONSERVACIÓN PATRIMONIO</v>
      </c>
      <c r="D120" s="47" t="s">
        <v>686</v>
      </c>
      <c r="E120" s="47" t="s">
        <v>10</v>
      </c>
      <c r="F120" s="47" t="s">
        <v>11</v>
      </c>
      <c r="G120" s="46">
        <v>645581058</v>
      </c>
      <c r="H120" s="46">
        <v>619914215</v>
      </c>
      <c r="I120" s="46">
        <v>599607037</v>
      </c>
      <c r="J120" s="46">
        <v>0</v>
      </c>
      <c r="K120" s="46">
        <v>8907376.4000000004</v>
      </c>
      <c r="L120" s="46">
        <v>0</v>
      </c>
      <c r="M120" s="46">
        <v>421455916.36000001</v>
      </c>
      <c r="N120" s="46">
        <v>421455916.36000001</v>
      </c>
      <c r="O120" s="46">
        <v>189550922.24000001</v>
      </c>
      <c r="P120" s="113">
        <f t="shared" si="4"/>
        <v>0.67986167466735703</v>
      </c>
      <c r="Q120" s="65"/>
      <c r="R120" s="65"/>
      <c r="S120" s="66"/>
      <c r="T120" s="66"/>
      <c r="U120" s="66"/>
      <c r="V120" s="66"/>
      <c r="W120" s="66"/>
      <c r="X120" s="67"/>
    </row>
    <row r="121" spans="1:24" ht="14.4" x14ac:dyDescent="0.2">
      <c r="A121" s="47" t="s">
        <v>691</v>
      </c>
      <c r="B121" s="47" t="s">
        <v>765</v>
      </c>
      <c r="C121" s="82" t="str">
        <f t="shared" si="3"/>
        <v>21375101 CENTRO INVEST. Y CONSERVACIÓN PATRIMONIO</v>
      </c>
      <c r="D121" s="47" t="s">
        <v>686</v>
      </c>
      <c r="E121" s="47" t="s">
        <v>12</v>
      </c>
      <c r="F121" s="47" t="s">
        <v>13</v>
      </c>
      <c r="G121" s="46">
        <v>279870712</v>
      </c>
      <c r="H121" s="46">
        <v>290870712</v>
      </c>
      <c r="I121" s="46">
        <v>280477287</v>
      </c>
      <c r="J121" s="46">
        <v>0</v>
      </c>
      <c r="K121" s="46">
        <v>0</v>
      </c>
      <c r="L121" s="46">
        <v>0</v>
      </c>
      <c r="M121" s="46">
        <v>222581102.44</v>
      </c>
      <c r="N121" s="46">
        <v>222581102.44</v>
      </c>
      <c r="O121" s="46">
        <v>68289609.560000002</v>
      </c>
      <c r="P121" s="86">
        <f t="shared" si="4"/>
        <v>0.76522349365995979</v>
      </c>
      <c r="Q121" s="65"/>
      <c r="R121" s="65"/>
      <c r="S121" s="66"/>
      <c r="T121" s="66"/>
      <c r="U121" s="66"/>
      <c r="V121" s="66"/>
      <c r="W121" s="66"/>
      <c r="X121" s="67"/>
    </row>
    <row r="122" spans="1:24" ht="14.4" x14ac:dyDescent="0.2">
      <c r="A122" s="47" t="s">
        <v>691</v>
      </c>
      <c r="B122" s="47" t="s">
        <v>765</v>
      </c>
      <c r="C122" s="82" t="str">
        <f t="shared" si="3"/>
        <v>21375101 CENTRO INVEST. Y CONSERVACIÓN PATRIMONIO</v>
      </c>
      <c r="D122" s="47" t="s">
        <v>686</v>
      </c>
      <c r="E122" s="47" t="s">
        <v>14</v>
      </c>
      <c r="F122" s="47" t="s">
        <v>15</v>
      </c>
      <c r="G122" s="46">
        <v>273870712</v>
      </c>
      <c r="H122" s="46">
        <v>284870712</v>
      </c>
      <c r="I122" s="46">
        <v>274477287</v>
      </c>
      <c r="J122" s="46">
        <v>0</v>
      </c>
      <c r="K122" s="46">
        <v>0</v>
      </c>
      <c r="L122" s="46">
        <v>0</v>
      </c>
      <c r="M122" s="46">
        <v>222581102.44</v>
      </c>
      <c r="N122" s="46">
        <v>222581102.44</v>
      </c>
      <c r="O122" s="46">
        <v>62289609.560000002</v>
      </c>
      <c r="P122" s="86">
        <f t="shared" si="4"/>
        <v>0.78134077342426134</v>
      </c>
      <c r="Q122" s="65"/>
      <c r="R122" s="65"/>
      <c r="S122" s="66"/>
      <c r="T122" s="66"/>
      <c r="U122" s="66"/>
      <c r="V122" s="66"/>
      <c r="W122" s="66"/>
      <c r="X122" s="67"/>
    </row>
    <row r="123" spans="1:24" ht="14.4" x14ac:dyDescent="0.2">
      <c r="A123" s="47" t="s">
        <v>691</v>
      </c>
      <c r="B123" s="47" t="s">
        <v>765</v>
      </c>
      <c r="C123" s="82" t="str">
        <f t="shared" si="3"/>
        <v>21375101 CENTRO INVEST. Y CONSERVACIÓN PATRIMONIO</v>
      </c>
      <c r="D123" s="47" t="s">
        <v>686</v>
      </c>
      <c r="E123" s="47" t="s">
        <v>18</v>
      </c>
      <c r="F123" s="47" t="s">
        <v>19</v>
      </c>
      <c r="G123" s="46">
        <v>6000000</v>
      </c>
      <c r="H123" s="46">
        <v>6000000</v>
      </c>
      <c r="I123" s="46">
        <v>6000000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6000000</v>
      </c>
      <c r="P123" s="86">
        <f t="shared" si="4"/>
        <v>0</v>
      </c>
      <c r="Q123" s="65"/>
      <c r="R123" s="65"/>
      <c r="S123" s="66"/>
      <c r="T123" s="66"/>
      <c r="U123" s="66"/>
      <c r="V123" s="66"/>
      <c r="W123" s="66"/>
      <c r="X123" s="67"/>
    </row>
    <row r="124" spans="1:24" ht="14.4" x14ac:dyDescent="0.2">
      <c r="A124" s="47" t="s">
        <v>691</v>
      </c>
      <c r="B124" s="47" t="s">
        <v>765</v>
      </c>
      <c r="C124" s="82" t="str">
        <f t="shared" si="3"/>
        <v>21375101 CENTRO INVEST. Y CONSERVACIÓN PATRIMONIO</v>
      </c>
      <c r="D124" s="47" t="s">
        <v>686</v>
      </c>
      <c r="E124" s="47" t="s">
        <v>20</v>
      </c>
      <c r="F124" s="47" t="s">
        <v>21</v>
      </c>
      <c r="G124" s="46">
        <v>3600000</v>
      </c>
      <c r="H124" s="46">
        <v>3600000</v>
      </c>
      <c r="I124" s="46">
        <v>3600000</v>
      </c>
      <c r="J124" s="46">
        <v>0</v>
      </c>
      <c r="K124" s="46">
        <v>0</v>
      </c>
      <c r="L124" s="46">
        <v>0</v>
      </c>
      <c r="M124" s="46">
        <v>897087</v>
      </c>
      <c r="N124" s="46">
        <v>897087</v>
      </c>
      <c r="O124" s="46">
        <v>2702913</v>
      </c>
      <c r="P124" s="86">
        <f t="shared" si="4"/>
        <v>0.24919083333333333</v>
      </c>
      <c r="Q124" s="65"/>
      <c r="R124" s="65"/>
      <c r="S124" s="66"/>
      <c r="T124" s="66"/>
      <c r="U124" s="66"/>
      <c r="V124" s="66"/>
      <c r="W124" s="66"/>
      <c r="X124" s="67"/>
    </row>
    <row r="125" spans="1:24" ht="14.4" x14ac:dyDescent="0.2">
      <c r="A125" s="47" t="s">
        <v>691</v>
      </c>
      <c r="B125" s="47" t="s">
        <v>765</v>
      </c>
      <c r="C125" s="82" t="str">
        <f t="shared" si="3"/>
        <v>21375101 CENTRO INVEST. Y CONSERVACIÓN PATRIMONIO</v>
      </c>
      <c r="D125" s="47" t="s">
        <v>686</v>
      </c>
      <c r="E125" s="47" t="s">
        <v>22</v>
      </c>
      <c r="F125" s="47" t="s">
        <v>23</v>
      </c>
      <c r="G125" s="46">
        <v>3600000</v>
      </c>
      <c r="H125" s="46">
        <v>3600000</v>
      </c>
      <c r="I125" s="46">
        <v>3600000</v>
      </c>
      <c r="J125" s="46">
        <v>0</v>
      </c>
      <c r="K125" s="46">
        <v>0</v>
      </c>
      <c r="L125" s="46">
        <v>0</v>
      </c>
      <c r="M125" s="46">
        <v>897087</v>
      </c>
      <c r="N125" s="46">
        <v>897087</v>
      </c>
      <c r="O125" s="46">
        <v>2702913</v>
      </c>
      <c r="P125" s="86">
        <f t="shared" si="4"/>
        <v>0.24919083333333333</v>
      </c>
      <c r="Q125" s="65"/>
      <c r="R125" s="65"/>
      <c r="S125" s="66"/>
      <c r="T125" s="66"/>
      <c r="U125" s="66"/>
      <c r="V125" s="66"/>
      <c r="W125" s="66"/>
      <c r="X125" s="67"/>
    </row>
    <row r="126" spans="1:24" ht="14.4" x14ac:dyDescent="0.2">
      <c r="A126" s="47" t="s">
        <v>691</v>
      </c>
      <c r="B126" s="47" t="s">
        <v>765</v>
      </c>
      <c r="C126" s="82" t="str">
        <f t="shared" si="3"/>
        <v>21375101 CENTRO INVEST. Y CONSERVACIÓN PATRIMONIO</v>
      </c>
      <c r="D126" s="47" t="s">
        <v>686</v>
      </c>
      <c r="E126" s="47" t="s">
        <v>26</v>
      </c>
      <c r="F126" s="47" t="s">
        <v>27</v>
      </c>
      <c r="G126" s="46">
        <v>262921923</v>
      </c>
      <c r="H126" s="46">
        <v>226255080</v>
      </c>
      <c r="I126" s="46">
        <v>218385714</v>
      </c>
      <c r="J126" s="46">
        <v>0</v>
      </c>
      <c r="K126" s="46">
        <v>0</v>
      </c>
      <c r="L126" s="46">
        <v>0</v>
      </c>
      <c r="M126" s="46">
        <v>127534364.92</v>
      </c>
      <c r="N126" s="46">
        <v>127534364.92</v>
      </c>
      <c r="O126" s="46">
        <v>98720715.079999998</v>
      </c>
      <c r="P126" s="86">
        <f t="shared" si="4"/>
        <v>0.56367514453156142</v>
      </c>
      <c r="Q126" s="65"/>
      <c r="R126" s="65"/>
      <c r="S126" s="66"/>
      <c r="T126" s="66"/>
      <c r="U126" s="66"/>
      <c r="V126" s="66"/>
      <c r="W126" s="66"/>
      <c r="X126" s="67"/>
    </row>
    <row r="127" spans="1:24" ht="14.4" x14ac:dyDescent="0.2">
      <c r="A127" s="47" t="s">
        <v>691</v>
      </c>
      <c r="B127" s="47" t="s">
        <v>765</v>
      </c>
      <c r="C127" s="82" t="str">
        <f t="shared" si="3"/>
        <v>21375101 CENTRO INVEST. Y CONSERVACIÓN PATRIMONIO</v>
      </c>
      <c r="D127" s="47" t="s">
        <v>686</v>
      </c>
      <c r="E127" s="47" t="s">
        <v>28</v>
      </c>
      <c r="F127" s="47" t="s">
        <v>29</v>
      </c>
      <c r="G127" s="46">
        <v>72204000</v>
      </c>
      <c r="H127" s="46">
        <v>63204000</v>
      </c>
      <c r="I127" s="46">
        <v>61904000</v>
      </c>
      <c r="J127" s="46">
        <v>0</v>
      </c>
      <c r="K127" s="46">
        <v>0</v>
      </c>
      <c r="L127" s="46">
        <v>0</v>
      </c>
      <c r="M127" s="46">
        <v>36341102.390000001</v>
      </c>
      <c r="N127" s="46">
        <v>36341102.390000001</v>
      </c>
      <c r="O127" s="46">
        <v>26862897.609999999</v>
      </c>
      <c r="P127" s="86">
        <f t="shared" si="4"/>
        <v>0.57498105167394464</v>
      </c>
      <c r="Q127" s="65"/>
      <c r="R127" s="65"/>
      <c r="S127" s="66"/>
      <c r="T127" s="66"/>
      <c r="U127" s="66"/>
      <c r="V127" s="66"/>
      <c r="W127" s="66"/>
      <c r="X127" s="67"/>
    </row>
    <row r="128" spans="1:24" ht="14.4" x14ac:dyDescent="0.2">
      <c r="A128" s="47" t="s">
        <v>691</v>
      </c>
      <c r="B128" s="47" t="s">
        <v>765</v>
      </c>
      <c r="C128" s="82" t="str">
        <f t="shared" si="3"/>
        <v>21375101 CENTRO INVEST. Y CONSERVACIÓN PATRIMONIO</v>
      </c>
      <c r="D128" s="47" t="s">
        <v>686</v>
      </c>
      <c r="E128" s="47" t="s">
        <v>30</v>
      </c>
      <c r="F128" s="47" t="s">
        <v>31</v>
      </c>
      <c r="G128" s="46">
        <v>89684940</v>
      </c>
      <c r="H128" s="46">
        <v>69218097</v>
      </c>
      <c r="I128" s="46">
        <v>63968097</v>
      </c>
      <c r="J128" s="46">
        <v>0</v>
      </c>
      <c r="K128" s="46">
        <v>0</v>
      </c>
      <c r="L128" s="46">
        <v>0</v>
      </c>
      <c r="M128" s="46">
        <v>45125792.670000002</v>
      </c>
      <c r="N128" s="46">
        <v>45125792.670000002</v>
      </c>
      <c r="O128" s="46">
        <v>24092304.329999998</v>
      </c>
      <c r="P128" s="86">
        <f t="shared" si="4"/>
        <v>0.65193633783373162</v>
      </c>
      <c r="Q128" s="65"/>
      <c r="R128" s="65"/>
      <c r="S128" s="66"/>
      <c r="T128" s="66"/>
      <c r="U128" s="66"/>
      <c r="V128" s="66"/>
      <c r="W128" s="66"/>
      <c r="X128" s="67"/>
    </row>
    <row r="129" spans="1:24" ht="14.4" x14ac:dyDescent="0.2">
      <c r="A129" s="47" t="s">
        <v>691</v>
      </c>
      <c r="B129" s="47" t="s">
        <v>765</v>
      </c>
      <c r="C129" s="82" t="str">
        <f t="shared" si="3"/>
        <v>21375101 CENTRO INVEST. Y CONSERVACIÓN PATRIMONIO</v>
      </c>
      <c r="D129" s="47" t="s">
        <v>686</v>
      </c>
      <c r="E129" s="47" t="s">
        <v>32</v>
      </c>
      <c r="F129" s="47" t="s">
        <v>33</v>
      </c>
      <c r="G129" s="46">
        <v>42130190</v>
      </c>
      <c r="H129" s="46">
        <v>42130190</v>
      </c>
      <c r="I129" s="46">
        <v>41264418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42130190</v>
      </c>
      <c r="P129" s="86">
        <f t="shared" si="4"/>
        <v>0</v>
      </c>
      <c r="Q129" s="65"/>
      <c r="R129" s="65"/>
      <c r="S129" s="66"/>
      <c r="T129" s="66"/>
      <c r="U129" s="66"/>
      <c r="V129" s="66"/>
      <c r="W129" s="66"/>
      <c r="X129" s="67"/>
    </row>
    <row r="130" spans="1:24" ht="14.4" x14ac:dyDescent="0.2">
      <c r="A130" s="47" t="s">
        <v>691</v>
      </c>
      <c r="B130" s="47" t="s">
        <v>765</v>
      </c>
      <c r="C130" s="82" t="str">
        <f t="shared" si="3"/>
        <v>21375101 CENTRO INVEST. Y CONSERVACIÓN PATRIMONIO</v>
      </c>
      <c r="D130" s="47" t="s">
        <v>686</v>
      </c>
      <c r="E130" s="47" t="s">
        <v>34</v>
      </c>
      <c r="F130" s="47" t="s">
        <v>35</v>
      </c>
      <c r="G130" s="46">
        <v>38302793</v>
      </c>
      <c r="H130" s="46">
        <v>36102793</v>
      </c>
      <c r="I130" s="46">
        <v>36102793</v>
      </c>
      <c r="J130" s="46">
        <v>0</v>
      </c>
      <c r="K130" s="46">
        <v>0</v>
      </c>
      <c r="L130" s="46">
        <v>0</v>
      </c>
      <c r="M130" s="46">
        <v>35737821.359999999</v>
      </c>
      <c r="N130" s="46">
        <v>35737821.359999999</v>
      </c>
      <c r="O130" s="46">
        <v>364971.64</v>
      </c>
      <c r="P130" s="86">
        <f t="shared" si="4"/>
        <v>0.98989076440706403</v>
      </c>
      <c r="Q130" s="65"/>
      <c r="R130" s="65"/>
      <c r="S130" s="66"/>
      <c r="T130" s="66"/>
      <c r="U130" s="66"/>
      <c r="V130" s="66"/>
      <c r="W130" s="66"/>
      <c r="X130" s="67"/>
    </row>
    <row r="131" spans="1:24" ht="14.4" x14ac:dyDescent="0.2">
      <c r="A131" s="47" t="s">
        <v>691</v>
      </c>
      <c r="B131" s="47" t="s">
        <v>765</v>
      </c>
      <c r="C131" s="82" t="str">
        <f t="shared" si="3"/>
        <v>21375101 CENTRO INVEST. Y CONSERVACIÓN PATRIMONIO</v>
      </c>
      <c r="D131" s="47" t="s">
        <v>686</v>
      </c>
      <c r="E131" s="47" t="s">
        <v>36</v>
      </c>
      <c r="F131" s="47" t="s">
        <v>37</v>
      </c>
      <c r="G131" s="46">
        <v>20600000</v>
      </c>
      <c r="H131" s="46">
        <v>15600000</v>
      </c>
      <c r="I131" s="46">
        <v>15146406</v>
      </c>
      <c r="J131" s="46">
        <v>0</v>
      </c>
      <c r="K131" s="46">
        <v>0</v>
      </c>
      <c r="L131" s="46">
        <v>0</v>
      </c>
      <c r="M131" s="46">
        <v>10329648.5</v>
      </c>
      <c r="N131" s="46">
        <v>10329648.5</v>
      </c>
      <c r="O131" s="46">
        <v>5270351.5</v>
      </c>
      <c r="P131" s="86">
        <f t="shared" si="4"/>
        <v>0.66215695512820516</v>
      </c>
      <c r="Q131" s="65"/>
      <c r="R131" s="65"/>
      <c r="S131" s="66"/>
      <c r="T131" s="66"/>
      <c r="U131" s="66"/>
      <c r="V131" s="66"/>
      <c r="W131" s="66"/>
      <c r="X131" s="67"/>
    </row>
    <row r="132" spans="1:24" ht="14.4" x14ac:dyDescent="0.2">
      <c r="A132" s="47" t="s">
        <v>691</v>
      </c>
      <c r="B132" s="47" t="s">
        <v>765</v>
      </c>
      <c r="C132" s="82" t="str">
        <f t="shared" si="3"/>
        <v>21375101 CENTRO INVEST. Y CONSERVACIÓN PATRIMONIO</v>
      </c>
      <c r="D132" s="47" t="s">
        <v>686</v>
      </c>
      <c r="E132" s="47" t="s">
        <v>38</v>
      </c>
      <c r="F132" s="47" t="s">
        <v>39</v>
      </c>
      <c r="G132" s="46">
        <v>49165588</v>
      </c>
      <c r="H132" s="46">
        <v>49165588</v>
      </c>
      <c r="I132" s="46">
        <v>48152229</v>
      </c>
      <c r="J132" s="46">
        <v>0</v>
      </c>
      <c r="K132" s="46">
        <v>4367563.4000000004</v>
      </c>
      <c r="L132" s="46">
        <v>0</v>
      </c>
      <c r="M132" s="46">
        <v>34964907</v>
      </c>
      <c r="N132" s="46">
        <v>34964907</v>
      </c>
      <c r="O132" s="46">
        <v>9833117.5999999996</v>
      </c>
      <c r="P132" s="86">
        <f t="shared" si="4"/>
        <v>0.71116625311183101</v>
      </c>
      <c r="Q132" s="65"/>
      <c r="R132" s="65"/>
      <c r="S132" s="66"/>
      <c r="T132" s="66"/>
      <c r="U132" s="66"/>
      <c r="V132" s="66"/>
      <c r="W132" s="66"/>
      <c r="X132" s="67"/>
    </row>
    <row r="133" spans="1:24" ht="14.4" x14ac:dyDescent="0.2">
      <c r="A133" s="47" t="s">
        <v>691</v>
      </c>
      <c r="B133" s="47" t="s">
        <v>765</v>
      </c>
      <c r="C133" s="82" t="str">
        <f t="shared" si="3"/>
        <v>21375101 CENTRO INVEST. Y CONSERVACIÓN PATRIMONIO</v>
      </c>
      <c r="D133" s="47" t="s">
        <v>686</v>
      </c>
      <c r="E133" s="47" t="s">
        <v>42</v>
      </c>
      <c r="F133" s="47" t="s">
        <v>41</v>
      </c>
      <c r="G133" s="46">
        <v>46644276</v>
      </c>
      <c r="H133" s="46">
        <v>46644276</v>
      </c>
      <c r="I133" s="46">
        <v>45682884</v>
      </c>
      <c r="J133" s="46">
        <v>0</v>
      </c>
      <c r="K133" s="46">
        <v>4154388.8</v>
      </c>
      <c r="L133" s="46">
        <v>0</v>
      </c>
      <c r="M133" s="46">
        <v>33161032</v>
      </c>
      <c r="N133" s="46">
        <v>33161032</v>
      </c>
      <c r="O133" s="46">
        <v>9328855.1999999993</v>
      </c>
      <c r="P133" s="86">
        <f t="shared" si="4"/>
        <v>0.71093464930187789</v>
      </c>
      <c r="Q133" s="65"/>
      <c r="R133" s="65"/>
      <c r="S133" s="66"/>
      <c r="T133" s="66"/>
      <c r="U133" s="66"/>
      <c r="V133" s="66"/>
      <c r="W133" s="66"/>
      <c r="X133" s="67"/>
    </row>
    <row r="134" spans="1:24" ht="14.4" x14ac:dyDescent="0.2">
      <c r="A134" s="47" t="s">
        <v>691</v>
      </c>
      <c r="B134" s="47" t="s">
        <v>765</v>
      </c>
      <c r="C134" s="82" t="str">
        <f t="shared" ref="C134:C197" si="5">+CONCATENATE(A134," ",B134)</f>
        <v>21375101 CENTRO INVEST. Y CONSERVACIÓN PATRIMONIO</v>
      </c>
      <c r="D134" s="47" t="s">
        <v>686</v>
      </c>
      <c r="E134" s="47" t="s">
        <v>63</v>
      </c>
      <c r="F134" s="47" t="s">
        <v>62</v>
      </c>
      <c r="G134" s="46">
        <v>2521312</v>
      </c>
      <c r="H134" s="46">
        <v>2521312</v>
      </c>
      <c r="I134" s="46">
        <v>2469345</v>
      </c>
      <c r="J134" s="46">
        <v>0</v>
      </c>
      <c r="K134" s="46">
        <v>213174.6</v>
      </c>
      <c r="L134" s="46">
        <v>0</v>
      </c>
      <c r="M134" s="46">
        <v>1803875</v>
      </c>
      <c r="N134" s="46">
        <v>1803875</v>
      </c>
      <c r="O134" s="46">
        <v>504262.40000000002</v>
      </c>
      <c r="P134" s="86">
        <f t="shared" ref="P134:P197" si="6">+IFERROR(M134/H134,0)</f>
        <v>0.71545092396339682</v>
      </c>
      <c r="Q134" s="65"/>
      <c r="R134" s="65"/>
      <c r="S134" s="66"/>
      <c r="T134" s="66"/>
      <c r="U134" s="66"/>
      <c r="V134" s="66"/>
      <c r="W134" s="66"/>
      <c r="X134" s="67"/>
    </row>
    <row r="135" spans="1:24" ht="14.4" x14ac:dyDescent="0.2">
      <c r="A135" s="47" t="s">
        <v>691</v>
      </c>
      <c r="B135" s="47" t="s">
        <v>765</v>
      </c>
      <c r="C135" s="82" t="str">
        <f t="shared" si="5"/>
        <v>21375101 CENTRO INVEST. Y CONSERVACIÓN PATRIMONIO</v>
      </c>
      <c r="D135" s="47" t="s">
        <v>686</v>
      </c>
      <c r="E135" s="47" t="s">
        <v>83</v>
      </c>
      <c r="F135" s="47" t="s">
        <v>84</v>
      </c>
      <c r="G135" s="46">
        <v>50022835</v>
      </c>
      <c r="H135" s="46">
        <v>50022835</v>
      </c>
      <c r="I135" s="46">
        <v>48991807</v>
      </c>
      <c r="J135" s="46">
        <v>0</v>
      </c>
      <c r="K135" s="46">
        <v>4539813</v>
      </c>
      <c r="L135" s="46">
        <v>0</v>
      </c>
      <c r="M135" s="46">
        <v>35478455</v>
      </c>
      <c r="N135" s="46">
        <v>35478455</v>
      </c>
      <c r="O135" s="46">
        <v>10004567</v>
      </c>
      <c r="P135" s="86">
        <f t="shared" si="6"/>
        <v>0.70924518772276701</v>
      </c>
      <c r="Q135" s="65"/>
      <c r="R135" s="65"/>
      <c r="S135" s="66"/>
      <c r="T135" s="66"/>
      <c r="U135" s="66"/>
      <c r="V135" s="66"/>
      <c r="W135" s="66"/>
      <c r="X135" s="67"/>
    </row>
    <row r="136" spans="1:24" ht="14.4" x14ac:dyDescent="0.2">
      <c r="A136" s="47" t="s">
        <v>691</v>
      </c>
      <c r="B136" s="47" t="s">
        <v>765</v>
      </c>
      <c r="C136" s="82" t="str">
        <f t="shared" si="5"/>
        <v>21375101 CENTRO INVEST. Y CONSERVACIÓN PATRIMONIO</v>
      </c>
      <c r="D136" s="47" t="s">
        <v>686</v>
      </c>
      <c r="E136" s="47" t="s">
        <v>87</v>
      </c>
      <c r="F136" s="47" t="s">
        <v>86</v>
      </c>
      <c r="G136" s="46">
        <v>27331025</v>
      </c>
      <c r="H136" s="46">
        <v>27331025</v>
      </c>
      <c r="I136" s="46">
        <v>26767701</v>
      </c>
      <c r="J136" s="46">
        <v>0</v>
      </c>
      <c r="K136" s="46">
        <v>2439042</v>
      </c>
      <c r="L136" s="46">
        <v>0</v>
      </c>
      <c r="M136" s="46">
        <v>19425778</v>
      </c>
      <c r="N136" s="46">
        <v>19425778</v>
      </c>
      <c r="O136" s="46">
        <v>5466205</v>
      </c>
      <c r="P136" s="86">
        <f t="shared" si="6"/>
        <v>0.71075921960482635</v>
      </c>
      <c r="Q136" s="65"/>
      <c r="R136" s="65"/>
      <c r="S136" s="66"/>
      <c r="T136" s="66"/>
      <c r="U136" s="66"/>
      <c r="V136" s="66"/>
      <c r="W136" s="66"/>
      <c r="X136" s="67"/>
    </row>
    <row r="137" spans="1:24" ht="14.4" x14ac:dyDescent="0.2">
      <c r="A137" s="47" t="s">
        <v>691</v>
      </c>
      <c r="B137" s="47" t="s">
        <v>765</v>
      </c>
      <c r="C137" s="82" t="str">
        <f t="shared" si="5"/>
        <v>21375101 CENTRO INVEST. Y CONSERVACIÓN PATRIMONIO</v>
      </c>
      <c r="D137" s="47" t="s">
        <v>686</v>
      </c>
      <c r="E137" s="47" t="s">
        <v>108</v>
      </c>
      <c r="F137" s="47" t="s">
        <v>107</v>
      </c>
      <c r="G137" s="46">
        <v>15127873</v>
      </c>
      <c r="H137" s="46">
        <v>15127873</v>
      </c>
      <c r="I137" s="46">
        <v>14816070</v>
      </c>
      <c r="J137" s="46">
        <v>0</v>
      </c>
      <c r="K137" s="46">
        <v>1436443.4</v>
      </c>
      <c r="L137" s="46">
        <v>0</v>
      </c>
      <c r="M137" s="46">
        <v>10665855</v>
      </c>
      <c r="N137" s="46">
        <v>10665855</v>
      </c>
      <c r="O137" s="46">
        <v>3025574.6</v>
      </c>
      <c r="P137" s="86">
        <f t="shared" si="6"/>
        <v>0.70504657198007947</v>
      </c>
      <c r="Q137" s="65"/>
      <c r="R137" s="65"/>
      <c r="S137" s="66"/>
      <c r="T137" s="66"/>
      <c r="U137" s="66"/>
      <c r="V137" s="66"/>
      <c r="W137" s="66"/>
      <c r="X137" s="67"/>
    </row>
    <row r="138" spans="1:24" ht="14.4" x14ac:dyDescent="0.2">
      <c r="A138" s="47" t="s">
        <v>691</v>
      </c>
      <c r="B138" s="47" t="s">
        <v>765</v>
      </c>
      <c r="C138" s="82" t="str">
        <f t="shared" si="5"/>
        <v>21375101 CENTRO INVEST. Y CONSERVACIÓN PATRIMONIO</v>
      </c>
      <c r="D138" s="47" t="s">
        <v>686</v>
      </c>
      <c r="E138" s="47" t="s">
        <v>129</v>
      </c>
      <c r="F138" s="47" t="s">
        <v>128</v>
      </c>
      <c r="G138" s="46">
        <v>7563937</v>
      </c>
      <c r="H138" s="46">
        <v>7563937</v>
      </c>
      <c r="I138" s="46">
        <v>7408036</v>
      </c>
      <c r="J138" s="46">
        <v>0</v>
      </c>
      <c r="K138" s="46">
        <v>664327.6</v>
      </c>
      <c r="L138" s="46">
        <v>0</v>
      </c>
      <c r="M138" s="46">
        <v>5386822</v>
      </c>
      <c r="N138" s="46">
        <v>5386822</v>
      </c>
      <c r="O138" s="46">
        <v>1512787.4</v>
      </c>
      <c r="P138" s="86">
        <f t="shared" si="6"/>
        <v>0.71217171692466508</v>
      </c>
      <c r="Q138" s="65"/>
      <c r="R138" s="65"/>
      <c r="S138" s="66"/>
      <c r="T138" s="66"/>
      <c r="U138" s="66"/>
      <c r="V138" s="66"/>
      <c r="W138" s="66"/>
      <c r="X138" s="67"/>
    </row>
    <row r="139" spans="1:24" ht="14.4" x14ac:dyDescent="0.2">
      <c r="A139" s="47" t="s">
        <v>691</v>
      </c>
      <c r="B139" s="47" t="s">
        <v>765</v>
      </c>
      <c r="C139" s="82" t="str">
        <f t="shared" si="5"/>
        <v>21375101 CENTRO INVEST. Y CONSERVACIÓN PATRIMONIO</v>
      </c>
      <c r="D139" s="47" t="s">
        <v>686</v>
      </c>
      <c r="E139" s="47" t="s">
        <v>166</v>
      </c>
      <c r="F139" s="47" t="s">
        <v>167</v>
      </c>
      <c r="G139" s="46">
        <v>467457291</v>
      </c>
      <c r="H139" s="46">
        <v>409364203</v>
      </c>
      <c r="I139" s="46">
        <v>353904050.66000003</v>
      </c>
      <c r="J139" s="46">
        <v>0</v>
      </c>
      <c r="K139" s="46">
        <v>75224788.75</v>
      </c>
      <c r="L139" s="46">
        <v>33252012.309999999</v>
      </c>
      <c r="M139" s="46">
        <v>229103575.25</v>
      </c>
      <c r="N139" s="46">
        <v>214221378.22</v>
      </c>
      <c r="O139" s="46">
        <v>71783826.689999998</v>
      </c>
      <c r="P139" s="86">
        <f t="shared" si="6"/>
        <v>0.55965708181377061</v>
      </c>
      <c r="Q139" s="65"/>
      <c r="R139" s="65"/>
      <c r="S139" s="66"/>
      <c r="T139" s="66"/>
      <c r="U139" s="66"/>
      <c r="V139" s="66"/>
      <c r="W139" s="66"/>
      <c r="X139" s="67"/>
    </row>
    <row r="140" spans="1:24" ht="14.4" x14ac:dyDescent="0.2">
      <c r="A140" s="47" t="s">
        <v>691</v>
      </c>
      <c r="B140" s="47" t="s">
        <v>765</v>
      </c>
      <c r="C140" s="82" t="str">
        <f t="shared" si="5"/>
        <v>21375101 CENTRO INVEST. Y CONSERVACIÓN PATRIMONIO</v>
      </c>
      <c r="D140" s="47" t="s">
        <v>686</v>
      </c>
      <c r="E140" s="47" t="s">
        <v>180</v>
      </c>
      <c r="F140" s="47" t="s">
        <v>181</v>
      </c>
      <c r="G140" s="46">
        <v>17562000</v>
      </c>
      <c r="H140" s="46">
        <v>17512000</v>
      </c>
      <c r="I140" s="46">
        <v>13134000</v>
      </c>
      <c r="J140" s="46">
        <v>0</v>
      </c>
      <c r="K140" s="46">
        <v>2066997.25</v>
      </c>
      <c r="L140" s="46">
        <v>0</v>
      </c>
      <c r="M140" s="46">
        <v>7635173.0599999996</v>
      </c>
      <c r="N140" s="46">
        <v>7635173.0599999996</v>
      </c>
      <c r="O140" s="46">
        <v>7809829.6900000004</v>
      </c>
      <c r="P140" s="86">
        <f t="shared" si="6"/>
        <v>0.43599663430790314</v>
      </c>
      <c r="Q140" s="65"/>
      <c r="R140" s="65"/>
      <c r="S140" s="66"/>
      <c r="T140" s="66"/>
      <c r="U140" s="66"/>
      <c r="V140" s="66"/>
      <c r="W140" s="66"/>
      <c r="X140" s="67"/>
    </row>
    <row r="141" spans="1:24" ht="14.4" x14ac:dyDescent="0.2">
      <c r="A141" s="47" t="s">
        <v>691</v>
      </c>
      <c r="B141" s="47" t="s">
        <v>765</v>
      </c>
      <c r="C141" s="82" t="str">
        <f t="shared" si="5"/>
        <v>21375101 CENTRO INVEST. Y CONSERVACIÓN PATRIMONIO</v>
      </c>
      <c r="D141" s="47" t="s">
        <v>686</v>
      </c>
      <c r="E141" s="47" t="s">
        <v>182</v>
      </c>
      <c r="F141" s="47" t="s">
        <v>183</v>
      </c>
      <c r="G141" s="46">
        <v>1260000</v>
      </c>
      <c r="H141" s="46">
        <v>1260000</v>
      </c>
      <c r="I141" s="46">
        <v>945000</v>
      </c>
      <c r="J141" s="46">
        <v>0</v>
      </c>
      <c r="K141" s="46">
        <v>493641</v>
      </c>
      <c r="L141" s="46">
        <v>0</v>
      </c>
      <c r="M141" s="46">
        <v>451359</v>
      </c>
      <c r="N141" s="46">
        <v>451359</v>
      </c>
      <c r="O141" s="46">
        <v>315000</v>
      </c>
      <c r="P141" s="86">
        <f t="shared" si="6"/>
        <v>0.35822142857142858</v>
      </c>
      <c r="Q141" s="65"/>
      <c r="R141" s="65"/>
      <c r="S141" s="66"/>
      <c r="T141" s="66"/>
      <c r="U141" s="66"/>
      <c r="V141" s="66"/>
      <c r="W141" s="66"/>
      <c r="X141" s="67"/>
    </row>
    <row r="142" spans="1:24" ht="14.4" x14ac:dyDescent="0.2">
      <c r="A142" s="47" t="s">
        <v>691</v>
      </c>
      <c r="B142" s="47" t="s">
        <v>765</v>
      </c>
      <c r="C142" s="82" t="str">
        <f t="shared" si="5"/>
        <v>21375101 CENTRO INVEST. Y CONSERVACIÓN PATRIMONIO</v>
      </c>
      <c r="D142" s="47" t="s">
        <v>686</v>
      </c>
      <c r="E142" s="47" t="s">
        <v>184</v>
      </c>
      <c r="F142" s="47" t="s">
        <v>185</v>
      </c>
      <c r="G142" s="46">
        <v>5922000</v>
      </c>
      <c r="H142" s="46">
        <v>5922000</v>
      </c>
      <c r="I142" s="46">
        <v>4441500</v>
      </c>
      <c r="J142" s="46">
        <v>0</v>
      </c>
      <c r="K142" s="46">
        <v>1320123.25</v>
      </c>
      <c r="L142" s="46">
        <v>0</v>
      </c>
      <c r="M142" s="46">
        <v>3121376.75</v>
      </c>
      <c r="N142" s="46">
        <v>3121376.75</v>
      </c>
      <c r="O142" s="46">
        <v>1480500</v>
      </c>
      <c r="P142" s="86">
        <f t="shared" si="6"/>
        <v>0.52708151806822023</v>
      </c>
      <c r="Q142" s="65"/>
      <c r="R142" s="65"/>
      <c r="S142" s="66"/>
      <c r="T142" s="66"/>
      <c r="U142" s="66"/>
      <c r="V142" s="66"/>
      <c r="W142" s="66"/>
      <c r="X142" s="67"/>
    </row>
    <row r="143" spans="1:24" ht="14.4" x14ac:dyDescent="0.2">
      <c r="A143" s="47" t="s">
        <v>691</v>
      </c>
      <c r="B143" s="47" t="s">
        <v>765</v>
      </c>
      <c r="C143" s="82" t="str">
        <f t="shared" si="5"/>
        <v>21375101 CENTRO INVEST. Y CONSERVACIÓN PATRIMONIO</v>
      </c>
      <c r="D143" s="47" t="s">
        <v>686</v>
      </c>
      <c r="E143" s="47" t="s">
        <v>186</v>
      </c>
      <c r="F143" s="47" t="s">
        <v>187</v>
      </c>
      <c r="G143" s="46">
        <v>50000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86">
        <f t="shared" si="6"/>
        <v>0</v>
      </c>
      <c r="Q143" s="65"/>
      <c r="R143" s="65"/>
      <c r="S143" s="66"/>
      <c r="T143" s="66"/>
      <c r="U143" s="66"/>
      <c r="V143" s="66"/>
      <c r="W143" s="66"/>
      <c r="X143" s="67"/>
    </row>
    <row r="144" spans="1:24" ht="14.4" x14ac:dyDescent="0.2">
      <c r="A144" s="47" t="s">
        <v>691</v>
      </c>
      <c r="B144" s="47" t="s">
        <v>765</v>
      </c>
      <c r="C144" s="82" t="str">
        <f t="shared" si="5"/>
        <v>21375101 CENTRO INVEST. Y CONSERVACIÓN PATRIMONIO</v>
      </c>
      <c r="D144" s="47" t="s">
        <v>686</v>
      </c>
      <c r="E144" s="47" t="s">
        <v>188</v>
      </c>
      <c r="F144" s="47" t="s">
        <v>189</v>
      </c>
      <c r="G144" s="46">
        <v>10080000</v>
      </c>
      <c r="H144" s="46">
        <v>10080000</v>
      </c>
      <c r="I144" s="46">
        <v>7560000</v>
      </c>
      <c r="J144" s="46">
        <v>0</v>
      </c>
      <c r="K144" s="46">
        <v>253233</v>
      </c>
      <c r="L144" s="46">
        <v>0</v>
      </c>
      <c r="M144" s="46">
        <v>4062437.31</v>
      </c>
      <c r="N144" s="46">
        <v>4062437.31</v>
      </c>
      <c r="O144" s="46">
        <v>5764329.6900000004</v>
      </c>
      <c r="P144" s="86">
        <f t="shared" si="6"/>
        <v>0.40301957440476194</v>
      </c>
      <c r="Q144" s="65"/>
      <c r="R144" s="65"/>
      <c r="S144" s="66"/>
      <c r="T144" s="66"/>
      <c r="U144" s="66"/>
      <c r="V144" s="66"/>
      <c r="W144" s="66"/>
      <c r="X144" s="67"/>
    </row>
    <row r="145" spans="1:24" ht="14.4" x14ac:dyDescent="0.2">
      <c r="A145" s="47" t="s">
        <v>691</v>
      </c>
      <c r="B145" s="47" t="s">
        <v>765</v>
      </c>
      <c r="C145" s="82" t="str">
        <f t="shared" si="5"/>
        <v>21375101 CENTRO INVEST. Y CONSERVACIÓN PATRIMONIO</v>
      </c>
      <c r="D145" s="47" t="s">
        <v>686</v>
      </c>
      <c r="E145" s="47" t="s">
        <v>190</v>
      </c>
      <c r="F145" s="47" t="s">
        <v>191</v>
      </c>
      <c r="G145" s="46">
        <v>250000</v>
      </c>
      <c r="H145" s="46">
        <v>250000</v>
      </c>
      <c r="I145" s="46">
        <v>187500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250000</v>
      </c>
      <c r="P145" s="86">
        <f t="shared" si="6"/>
        <v>0</v>
      </c>
      <c r="Q145" s="65"/>
      <c r="R145" s="65"/>
      <c r="S145" s="66"/>
      <c r="T145" s="66"/>
      <c r="U145" s="66"/>
      <c r="V145" s="66"/>
      <c r="W145" s="66"/>
      <c r="X145" s="67"/>
    </row>
    <row r="146" spans="1:24" ht="14.4" x14ac:dyDescent="0.2">
      <c r="A146" s="47" t="s">
        <v>691</v>
      </c>
      <c r="B146" s="47" t="s">
        <v>765</v>
      </c>
      <c r="C146" s="82" t="str">
        <f t="shared" si="5"/>
        <v>21375101 CENTRO INVEST. Y CONSERVACIÓN PATRIMONIO</v>
      </c>
      <c r="D146" s="47" t="s">
        <v>686</v>
      </c>
      <c r="E146" s="47" t="s">
        <v>192</v>
      </c>
      <c r="F146" s="47" t="s">
        <v>193</v>
      </c>
      <c r="G146" s="46">
        <v>47600000</v>
      </c>
      <c r="H146" s="46">
        <v>41800000</v>
      </c>
      <c r="I146" s="46">
        <v>34100000</v>
      </c>
      <c r="J146" s="46">
        <v>0</v>
      </c>
      <c r="K146" s="46">
        <v>7406050.6200000001</v>
      </c>
      <c r="L146" s="46">
        <v>0</v>
      </c>
      <c r="M146" s="46">
        <v>19136343.190000001</v>
      </c>
      <c r="N146" s="46">
        <v>19136343.190000001</v>
      </c>
      <c r="O146" s="46">
        <v>15257606.189999999</v>
      </c>
      <c r="P146" s="86">
        <f t="shared" si="6"/>
        <v>0.45780725334928235</v>
      </c>
      <c r="Q146" s="65"/>
      <c r="R146" s="65"/>
      <c r="S146" s="66"/>
      <c r="T146" s="66"/>
      <c r="U146" s="66"/>
      <c r="V146" s="66"/>
      <c r="W146" s="66"/>
      <c r="X146" s="67"/>
    </row>
    <row r="147" spans="1:24" ht="14.4" x14ac:dyDescent="0.2">
      <c r="A147" s="47" t="s">
        <v>691</v>
      </c>
      <c r="B147" s="47" t="s">
        <v>765</v>
      </c>
      <c r="C147" s="82" t="str">
        <f t="shared" si="5"/>
        <v>21375101 CENTRO INVEST. Y CONSERVACIÓN PATRIMONIO</v>
      </c>
      <c r="D147" s="47" t="s">
        <v>686</v>
      </c>
      <c r="E147" s="47" t="s">
        <v>194</v>
      </c>
      <c r="F147" s="47" t="s">
        <v>195</v>
      </c>
      <c r="G147" s="46">
        <v>34800000</v>
      </c>
      <c r="H147" s="46">
        <v>34800000</v>
      </c>
      <c r="I147" s="46">
        <v>29600000</v>
      </c>
      <c r="J147" s="46">
        <v>0</v>
      </c>
      <c r="K147" s="46">
        <v>7318537.1200000001</v>
      </c>
      <c r="L147" s="46">
        <v>0</v>
      </c>
      <c r="M147" s="46">
        <v>17076587.66</v>
      </c>
      <c r="N147" s="46">
        <v>17076587.66</v>
      </c>
      <c r="O147" s="46">
        <v>10404875.220000001</v>
      </c>
      <c r="P147" s="86">
        <f t="shared" si="6"/>
        <v>0.49070654195402297</v>
      </c>
      <c r="Q147" s="65"/>
      <c r="R147" s="65"/>
      <c r="S147" s="66"/>
      <c r="T147" s="66"/>
      <c r="U147" s="66"/>
      <c r="V147" s="66"/>
      <c r="W147" s="66"/>
      <c r="X147" s="67"/>
    </row>
    <row r="148" spans="1:24" ht="14.4" x14ac:dyDescent="0.2">
      <c r="A148" s="47" t="s">
        <v>691</v>
      </c>
      <c r="B148" s="47" t="s">
        <v>765</v>
      </c>
      <c r="C148" s="82" t="str">
        <f t="shared" si="5"/>
        <v>21375101 CENTRO INVEST. Y CONSERVACIÓN PATRIMONIO</v>
      </c>
      <c r="D148" s="47" t="s">
        <v>686</v>
      </c>
      <c r="E148" s="47" t="s">
        <v>198</v>
      </c>
      <c r="F148" s="47" t="s">
        <v>199</v>
      </c>
      <c r="G148" s="46">
        <v>5800000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86">
        <f t="shared" si="6"/>
        <v>0</v>
      </c>
      <c r="Q148" s="65"/>
      <c r="R148" s="65"/>
      <c r="S148" s="66"/>
      <c r="T148" s="66"/>
      <c r="U148" s="66"/>
      <c r="V148" s="66"/>
      <c r="W148" s="66"/>
      <c r="X148" s="67"/>
    </row>
    <row r="149" spans="1:24" ht="14.4" x14ac:dyDescent="0.2">
      <c r="A149" s="47" t="s">
        <v>691</v>
      </c>
      <c r="B149" s="47" t="s">
        <v>765</v>
      </c>
      <c r="C149" s="82" t="str">
        <f t="shared" si="5"/>
        <v>21375101 CENTRO INVEST. Y CONSERVACIÓN PATRIMONIO</v>
      </c>
      <c r="D149" s="47" t="s">
        <v>686</v>
      </c>
      <c r="E149" s="47" t="s">
        <v>206</v>
      </c>
      <c r="F149" s="47" t="s">
        <v>207</v>
      </c>
      <c r="G149" s="46">
        <v>7000000</v>
      </c>
      <c r="H149" s="46">
        <v>7000000</v>
      </c>
      <c r="I149" s="46">
        <v>4500000</v>
      </c>
      <c r="J149" s="46">
        <v>0</v>
      </c>
      <c r="K149" s="46">
        <v>87513.5</v>
      </c>
      <c r="L149" s="46">
        <v>0</v>
      </c>
      <c r="M149" s="46">
        <v>2059755.53</v>
      </c>
      <c r="N149" s="46">
        <v>2059755.53</v>
      </c>
      <c r="O149" s="46">
        <v>4852730.97</v>
      </c>
      <c r="P149" s="86">
        <f t="shared" si="6"/>
        <v>0.29425078999999998</v>
      </c>
      <c r="Q149" s="65"/>
      <c r="R149" s="65"/>
      <c r="S149" s="66"/>
      <c r="T149" s="66"/>
      <c r="U149" s="66"/>
      <c r="V149" s="66"/>
      <c r="W149" s="66"/>
      <c r="X149" s="67"/>
    </row>
    <row r="150" spans="1:24" ht="14.4" x14ac:dyDescent="0.2">
      <c r="A150" s="47" t="s">
        <v>691</v>
      </c>
      <c r="B150" s="47" t="s">
        <v>765</v>
      </c>
      <c r="C150" s="82" t="str">
        <f t="shared" si="5"/>
        <v>21375101 CENTRO INVEST. Y CONSERVACIÓN PATRIMONIO</v>
      </c>
      <c r="D150" s="47" t="s">
        <v>686</v>
      </c>
      <c r="E150" s="47" t="s">
        <v>208</v>
      </c>
      <c r="F150" s="47" t="s">
        <v>209</v>
      </c>
      <c r="G150" s="46">
        <v>215220000</v>
      </c>
      <c r="H150" s="46">
        <v>214726912</v>
      </c>
      <c r="I150" s="46">
        <v>186255501.47</v>
      </c>
      <c r="J150" s="46">
        <v>0</v>
      </c>
      <c r="K150" s="46">
        <v>55551752.549999997</v>
      </c>
      <c r="L150" s="46">
        <v>20907272.59</v>
      </c>
      <c r="M150" s="46">
        <v>108622559.52</v>
      </c>
      <c r="N150" s="46">
        <v>93740362.489999995</v>
      </c>
      <c r="O150" s="46">
        <v>29645327.34</v>
      </c>
      <c r="P150" s="86">
        <f t="shared" si="6"/>
        <v>0.50586374343240215</v>
      </c>
      <c r="Q150" s="65"/>
      <c r="R150" s="65"/>
      <c r="S150" s="66"/>
      <c r="T150" s="66"/>
      <c r="U150" s="66"/>
      <c r="V150" s="66"/>
      <c r="W150" s="66"/>
      <c r="X150" s="67"/>
    </row>
    <row r="151" spans="1:24" ht="14.4" x14ac:dyDescent="0.2">
      <c r="A151" s="47" t="s">
        <v>691</v>
      </c>
      <c r="B151" s="47" t="s">
        <v>765</v>
      </c>
      <c r="C151" s="82" t="str">
        <f t="shared" si="5"/>
        <v>21375101 CENTRO INVEST. Y CONSERVACIÓN PATRIMONIO</v>
      </c>
      <c r="D151" s="47" t="s">
        <v>686</v>
      </c>
      <c r="E151" s="47" t="s">
        <v>212</v>
      </c>
      <c r="F151" s="47" t="s">
        <v>213</v>
      </c>
      <c r="G151" s="46">
        <v>20000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86">
        <f t="shared" si="6"/>
        <v>0</v>
      </c>
      <c r="Q151" s="65"/>
      <c r="R151" s="65"/>
      <c r="S151" s="66"/>
      <c r="T151" s="66"/>
      <c r="U151" s="66"/>
      <c r="V151" s="66"/>
      <c r="W151" s="66"/>
      <c r="X151" s="67"/>
    </row>
    <row r="152" spans="1:24" ht="14.4" x14ac:dyDescent="0.2">
      <c r="A152" s="47" t="s">
        <v>691</v>
      </c>
      <c r="B152" s="47" t="s">
        <v>765</v>
      </c>
      <c r="C152" s="82" t="str">
        <f t="shared" si="5"/>
        <v>21375101 CENTRO INVEST. Y CONSERVACIÓN PATRIMONIO</v>
      </c>
      <c r="D152" s="47" t="s">
        <v>686</v>
      </c>
      <c r="E152" s="47" t="s">
        <v>216</v>
      </c>
      <c r="F152" s="47" t="s">
        <v>217</v>
      </c>
      <c r="G152" s="46">
        <v>100000000</v>
      </c>
      <c r="H152" s="46">
        <v>99526912</v>
      </c>
      <c r="I152" s="46">
        <v>97427259</v>
      </c>
      <c r="J152" s="46">
        <v>0</v>
      </c>
      <c r="K152" s="46">
        <v>26618102.52</v>
      </c>
      <c r="L152" s="46">
        <v>14382753</v>
      </c>
      <c r="M152" s="46">
        <v>56426402.799999997</v>
      </c>
      <c r="N152" s="46">
        <v>41544205.770000003</v>
      </c>
      <c r="O152" s="46">
        <v>2099653.6800000002</v>
      </c>
      <c r="P152" s="86">
        <f t="shared" si="6"/>
        <v>0.56694618235518046</v>
      </c>
      <c r="Q152" s="65"/>
      <c r="R152" s="65"/>
      <c r="S152" s="66"/>
      <c r="T152" s="66"/>
      <c r="U152" s="66"/>
      <c r="V152" s="66"/>
      <c r="W152" s="66"/>
      <c r="X152" s="67"/>
    </row>
    <row r="153" spans="1:24" ht="14.4" x14ac:dyDescent="0.2">
      <c r="A153" s="47" t="s">
        <v>691</v>
      </c>
      <c r="B153" s="47" t="s">
        <v>765</v>
      </c>
      <c r="C153" s="82" t="str">
        <f t="shared" si="5"/>
        <v>21375101 CENTRO INVEST. Y CONSERVACIÓN PATRIMONIO</v>
      </c>
      <c r="D153" s="47" t="s">
        <v>686</v>
      </c>
      <c r="E153" s="47" t="s">
        <v>220</v>
      </c>
      <c r="F153" s="47" t="s">
        <v>221</v>
      </c>
      <c r="G153" s="46">
        <v>80000000</v>
      </c>
      <c r="H153" s="46">
        <v>80000000</v>
      </c>
      <c r="I153" s="46">
        <v>59894242.130000003</v>
      </c>
      <c r="J153" s="46">
        <v>0</v>
      </c>
      <c r="K153" s="46">
        <v>0.03</v>
      </c>
      <c r="L153" s="46">
        <v>6524519.5899999999</v>
      </c>
      <c r="M153" s="46">
        <v>52196156.719999999</v>
      </c>
      <c r="N153" s="46">
        <v>52196156.719999999</v>
      </c>
      <c r="O153" s="46">
        <v>21279323.66</v>
      </c>
      <c r="P153" s="86">
        <f t="shared" si="6"/>
        <v>0.65245195899999997</v>
      </c>
      <c r="Q153" s="65"/>
      <c r="R153" s="65"/>
      <c r="S153" s="66"/>
      <c r="T153" s="66"/>
      <c r="U153" s="66"/>
      <c r="V153" s="66"/>
      <c r="W153" s="66"/>
      <c r="X153" s="67"/>
    </row>
    <row r="154" spans="1:24" ht="14.4" x14ac:dyDescent="0.2">
      <c r="A154" s="47" t="s">
        <v>691</v>
      </c>
      <c r="B154" s="47" t="s">
        <v>765</v>
      </c>
      <c r="C154" s="82" t="str">
        <f t="shared" si="5"/>
        <v>21375101 CENTRO INVEST. Y CONSERVACIÓN PATRIMONIO</v>
      </c>
      <c r="D154" s="47" t="s">
        <v>686</v>
      </c>
      <c r="E154" s="47" t="s">
        <v>222</v>
      </c>
      <c r="F154" s="47" t="s">
        <v>223</v>
      </c>
      <c r="G154" s="46">
        <v>35200000</v>
      </c>
      <c r="H154" s="46">
        <v>35200000</v>
      </c>
      <c r="I154" s="46">
        <v>28934000.34</v>
      </c>
      <c r="J154" s="46">
        <v>0</v>
      </c>
      <c r="K154" s="46">
        <v>28933650</v>
      </c>
      <c r="L154" s="46">
        <v>0</v>
      </c>
      <c r="M154" s="46">
        <v>0</v>
      </c>
      <c r="N154" s="46">
        <v>0</v>
      </c>
      <c r="O154" s="46">
        <v>6266350</v>
      </c>
      <c r="P154" s="86">
        <f t="shared" si="6"/>
        <v>0</v>
      </c>
      <c r="Q154" s="65"/>
      <c r="R154" s="65"/>
      <c r="S154" s="66"/>
      <c r="T154" s="66"/>
      <c r="U154" s="66"/>
      <c r="V154" s="66"/>
      <c r="W154" s="66"/>
      <c r="X154" s="67"/>
    </row>
    <row r="155" spans="1:24" ht="14.4" x14ac:dyDescent="0.2">
      <c r="A155" s="47" t="s">
        <v>691</v>
      </c>
      <c r="B155" s="47" t="s">
        <v>765</v>
      </c>
      <c r="C155" s="82" t="str">
        <f t="shared" si="5"/>
        <v>21375101 CENTRO INVEST. Y CONSERVACIÓN PATRIMONIO</v>
      </c>
      <c r="D155" s="47" t="s">
        <v>686</v>
      </c>
      <c r="E155" s="47" t="s">
        <v>224</v>
      </c>
      <c r="F155" s="47" t="s">
        <v>225</v>
      </c>
      <c r="G155" s="46">
        <v>10600000</v>
      </c>
      <c r="H155" s="46">
        <v>3850000</v>
      </c>
      <c r="I155" s="46">
        <v>3700000</v>
      </c>
      <c r="J155" s="46">
        <v>0</v>
      </c>
      <c r="K155" s="46">
        <v>1778791.82</v>
      </c>
      <c r="L155" s="46">
        <v>0</v>
      </c>
      <c r="M155" s="46">
        <v>1666372.68</v>
      </c>
      <c r="N155" s="46">
        <v>1666372.68</v>
      </c>
      <c r="O155" s="46">
        <v>404835.5</v>
      </c>
      <c r="P155" s="86">
        <f t="shared" si="6"/>
        <v>0.43282407272727269</v>
      </c>
      <c r="Q155" s="65"/>
      <c r="R155" s="65"/>
      <c r="S155" s="66"/>
      <c r="T155" s="66"/>
      <c r="U155" s="66"/>
      <c r="V155" s="66"/>
      <c r="W155" s="66"/>
      <c r="X155" s="67"/>
    </row>
    <row r="156" spans="1:24" ht="14.4" x14ac:dyDescent="0.2">
      <c r="A156" s="47" t="s">
        <v>691</v>
      </c>
      <c r="B156" s="47" t="s">
        <v>765</v>
      </c>
      <c r="C156" s="82" t="str">
        <f t="shared" si="5"/>
        <v>21375101 CENTRO INVEST. Y CONSERVACIÓN PATRIMONIO</v>
      </c>
      <c r="D156" s="47" t="s">
        <v>686</v>
      </c>
      <c r="E156" s="47" t="s">
        <v>226</v>
      </c>
      <c r="F156" s="47" t="s">
        <v>227</v>
      </c>
      <c r="G156" s="46">
        <v>600000</v>
      </c>
      <c r="H156" s="46">
        <v>600000</v>
      </c>
      <c r="I156" s="46">
        <v>450000</v>
      </c>
      <c r="J156" s="46">
        <v>0</v>
      </c>
      <c r="K156" s="46">
        <v>53791.82</v>
      </c>
      <c r="L156" s="46">
        <v>0</v>
      </c>
      <c r="M156" s="46">
        <v>141372.68</v>
      </c>
      <c r="N156" s="46">
        <v>141372.68</v>
      </c>
      <c r="O156" s="46">
        <v>404835.5</v>
      </c>
      <c r="P156" s="86">
        <f t="shared" si="6"/>
        <v>0.23562113333333332</v>
      </c>
      <c r="Q156" s="65"/>
      <c r="R156" s="65"/>
      <c r="S156" s="66"/>
      <c r="T156" s="66"/>
      <c r="U156" s="66"/>
      <c r="V156" s="66"/>
      <c r="W156" s="66"/>
      <c r="X156" s="67"/>
    </row>
    <row r="157" spans="1:24" ht="14.4" x14ac:dyDescent="0.2">
      <c r="A157" s="47" t="s">
        <v>691</v>
      </c>
      <c r="B157" s="47" t="s">
        <v>765</v>
      </c>
      <c r="C157" s="82" t="str">
        <f t="shared" si="5"/>
        <v>21375101 CENTRO INVEST. Y CONSERVACIÓN PATRIMONIO</v>
      </c>
      <c r="D157" s="47" t="s">
        <v>686</v>
      </c>
      <c r="E157" s="47" t="s">
        <v>228</v>
      </c>
      <c r="F157" s="47" t="s">
        <v>229</v>
      </c>
      <c r="G157" s="46">
        <v>10000000</v>
      </c>
      <c r="H157" s="46">
        <v>3250000</v>
      </c>
      <c r="I157" s="46">
        <v>3250000</v>
      </c>
      <c r="J157" s="46">
        <v>0</v>
      </c>
      <c r="K157" s="46">
        <v>1725000</v>
      </c>
      <c r="L157" s="46">
        <v>0</v>
      </c>
      <c r="M157" s="46">
        <v>1525000</v>
      </c>
      <c r="N157" s="46">
        <v>1525000</v>
      </c>
      <c r="O157" s="46">
        <v>0</v>
      </c>
      <c r="P157" s="86">
        <f t="shared" si="6"/>
        <v>0.46923076923076923</v>
      </c>
      <c r="Q157" s="65"/>
      <c r="R157" s="65"/>
      <c r="S157" s="66"/>
      <c r="T157" s="66"/>
      <c r="U157" s="66"/>
      <c r="V157" s="66"/>
      <c r="W157" s="66"/>
      <c r="X157" s="67"/>
    </row>
    <row r="158" spans="1:24" ht="14.4" x14ac:dyDescent="0.2">
      <c r="A158" s="47" t="s">
        <v>691</v>
      </c>
      <c r="B158" s="47" t="s">
        <v>765</v>
      </c>
      <c r="C158" s="82" t="str">
        <f t="shared" si="5"/>
        <v>21375101 CENTRO INVEST. Y CONSERVACIÓN PATRIMONIO</v>
      </c>
      <c r="D158" s="47" t="s">
        <v>686</v>
      </c>
      <c r="E158" s="47" t="s">
        <v>234</v>
      </c>
      <c r="F158" s="47" t="s">
        <v>235</v>
      </c>
      <c r="G158" s="46">
        <v>2500000</v>
      </c>
      <c r="H158" s="46">
        <v>2500000</v>
      </c>
      <c r="I158" s="46">
        <v>2011582.34</v>
      </c>
      <c r="J158" s="46">
        <v>0</v>
      </c>
      <c r="K158" s="46">
        <v>0</v>
      </c>
      <c r="L158" s="46">
        <v>0</v>
      </c>
      <c r="M158" s="46">
        <v>1019747</v>
      </c>
      <c r="N158" s="46">
        <v>1019747</v>
      </c>
      <c r="O158" s="46">
        <v>1480253</v>
      </c>
      <c r="P158" s="86">
        <f t="shared" si="6"/>
        <v>0.40789880000000001</v>
      </c>
      <c r="Q158" s="65"/>
      <c r="R158" s="65"/>
      <c r="S158" s="66"/>
      <c r="T158" s="66"/>
      <c r="U158" s="66"/>
      <c r="V158" s="66"/>
      <c r="W158" s="66"/>
      <c r="X158" s="67"/>
    </row>
    <row r="159" spans="1:24" ht="14.4" x14ac:dyDescent="0.2">
      <c r="A159" s="47" t="s">
        <v>691</v>
      </c>
      <c r="B159" s="47" t="s">
        <v>765</v>
      </c>
      <c r="C159" s="82" t="str">
        <f t="shared" si="5"/>
        <v>21375101 CENTRO INVEST. Y CONSERVACIÓN PATRIMONIO</v>
      </c>
      <c r="D159" s="47" t="s">
        <v>686</v>
      </c>
      <c r="E159" s="47" t="s">
        <v>236</v>
      </c>
      <c r="F159" s="47" t="s">
        <v>237</v>
      </c>
      <c r="G159" s="46">
        <v>2500000</v>
      </c>
      <c r="H159" s="46">
        <v>2500000</v>
      </c>
      <c r="I159" s="46">
        <v>2011582.34</v>
      </c>
      <c r="J159" s="46">
        <v>0</v>
      </c>
      <c r="K159" s="46">
        <v>0</v>
      </c>
      <c r="L159" s="46">
        <v>0</v>
      </c>
      <c r="M159" s="46">
        <v>1019747</v>
      </c>
      <c r="N159" s="46">
        <v>1019747</v>
      </c>
      <c r="O159" s="46">
        <v>1480253</v>
      </c>
      <c r="P159" s="86">
        <f t="shared" si="6"/>
        <v>0.40789880000000001</v>
      </c>
      <c r="Q159" s="65"/>
      <c r="R159" s="65"/>
      <c r="S159" s="66"/>
      <c r="T159" s="66"/>
      <c r="U159" s="66"/>
      <c r="V159" s="66"/>
      <c r="W159" s="66"/>
      <c r="X159" s="67"/>
    </row>
    <row r="160" spans="1:24" ht="14.4" x14ac:dyDescent="0.2">
      <c r="A160" s="47" t="s">
        <v>691</v>
      </c>
      <c r="B160" s="47" t="s">
        <v>765</v>
      </c>
      <c r="C160" s="82" t="str">
        <f t="shared" si="5"/>
        <v>21375101 CENTRO INVEST. Y CONSERVACIÓN PATRIMONIO</v>
      </c>
      <c r="D160" s="47" t="s">
        <v>686</v>
      </c>
      <c r="E160" s="47" t="s">
        <v>238</v>
      </c>
      <c r="F160" s="47" t="s">
        <v>239</v>
      </c>
      <c r="G160" s="46">
        <v>2100000</v>
      </c>
      <c r="H160" s="46">
        <v>600000</v>
      </c>
      <c r="I160" s="46">
        <v>0</v>
      </c>
      <c r="J160" s="46">
        <v>0</v>
      </c>
      <c r="K160" s="46">
        <v>0</v>
      </c>
      <c r="L160" s="46">
        <v>0</v>
      </c>
      <c r="M160" s="46">
        <v>0</v>
      </c>
      <c r="N160" s="46">
        <v>0</v>
      </c>
      <c r="O160" s="46">
        <v>600000</v>
      </c>
      <c r="P160" s="86">
        <f t="shared" si="6"/>
        <v>0</v>
      </c>
      <c r="Q160" s="65"/>
      <c r="R160" s="65"/>
      <c r="S160" s="66"/>
      <c r="T160" s="66"/>
      <c r="U160" s="66"/>
      <c r="V160" s="66"/>
      <c r="W160" s="66"/>
      <c r="X160" s="67"/>
    </row>
    <row r="161" spans="1:24" ht="14.4" x14ac:dyDescent="0.2">
      <c r="A161" s="47" t="s">
        <v>691</v>
      </c>
      <c r="B161" s="47" t="s">
        <v>765</v>
      </c>
      <c r="C161" s="82" t="str">
        <f t="shared" si="5"/>
        <v>21375101 CENTRO INVEST. Y CONSERVACIÓN PATRIMONIO</v>
      </c>
      <c r="D161" s="47" t="s">
        <v>686</v>
      </c>
      <c r="E161" s="47" t="s">
        <v>240</v>
      </c>
      <c r="F161" s="47" t="s">
        <v>241</v>
      </c>
      <c r="G161" s="46">
        <v>1200000</v>
      </c>
      <c r="H161" s="46">
        <v>600000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600000</v>
      </c>
      <c r="P161" s="86">
        <f t="shared" si="6"/>
        <v>0</v>
      </c>
      <c r="Q161" s="65"/>
      <c r="R161" s="65"/>
      <c r="S161" s="66"/>
      <c r="T161" s="66"/>
      <c r="U161" s="66"/>
      <c r="V161" s="66"/>
      <c r="W161" s="66"/>
      <c r="X161" s="67"/>
    </row>
    <row r="162" spans="1:24" ht="14.4" x14ac:dyDescent="0.2">
      <c r="A162" s="47" t="s">
        <v>691</v>
      </c>
      <c r="B162" s="47" t="s">
        <v>765</v>
      </c>
      <c r="C162" s="82" t="str">
        <f t="shared" si="5"/>
        <v>21375101 CENTRO INVEST. Y CONSERVACIÓN PATRIMONIO</v>
      </c>
      <c r="D162" s="47" t="s">
        <v>686</v>
      </c>
      <c r="E162" s="47" t="s">
        <v>242</v>
      </c>
      <c r="F162" s="47" t="s">
        <v>243</v>
      </c>
      <c r="G162" s="46">
        <v>900000</v>
      </c>
      <c r="H162" s="46">
        <v>0</v>
      </c>
      <c r="I162" s="46">
        <v>0</v>
      </c>
      <c r="J162" s="46">
        <v>0</v>
      </c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86">
        <f t="shared" si="6"/>
        <v>0</v>
      </c>
      <c r="Q162" s="65"/>
      <c r="R162" s="65"/>
      <c r="S162" s="66"/>
      <c r="T162" s="66"/>
      <c r="U162" s="66"/>
      <c r="V162" s="66"/>
      <c r="W162" s="66"/>
      <c r="X162" s="67"/>
    </row>
    <row r="163" spans="1:24" ht="14.4" x14ac:dyDescent="0.2">
      <c r="A163" s="47" t="s">
        <v>691</v>
      </c>
      <c r="B163" s="47" t="s">
        <v>765</v>
      </c>
      <c r="C163" s="82" t="str">
        <f t="shared" si="5"/>
        <v>21375101 CENTRO INVEST. Y CONSERVACIÓN PATRIMONIO</v>
      </c>
      <c r="D163" s="47" t="s">
        <v>686</v>
      </c>
      <c r="E163" s="47" t="s">
        <v>246</v>
      </c>
      <c r="F163" s="47" t="s">
        <v>247</v>
      </c>
      <c r="G163" s="46">
        <v>170575291</v>
      </c>
      <c r="H163" s="46">
        <v>128075291</v>
      </c>
      <c r="I163" s="46">
        <v>114402966.84999999</v>
      </c>
      <c r="J163" s="46">
        <v>0</v>
      </c>
      <c r="K163" s="46">
        <v>8275501.5099999998</v>
      </c>
      <c r="L163" s="46">
        <v>12344739.720000001</v>
      </c>
      <c r="M163" s="46">
        <v>90869074.799999997</v>
      </c>
      <c r="N163" s="46">
        <v>90869074.799999997</v>
      </c>
      <c r="O163" s="46">
        <v>16585974.970000001</v>
      </c>
      <c r="P163" s="86">
        <f t="shared" si="6"/>
        <v>0.70949731279548678</v>
      </c>
      <c r="Q163" s="65"/>
      <c r="R163" s="65"/>
      <c r="S163" s="66"/>
      <c r="T163" s="66"/>
      <c r="U163" s="66"/>
      <c r="V163" s="66"/>
      <c r="W163" s="66"/>
      <c r="X163" s="67"/>
    </row>
    <row r="164" spans="1:24" ht="14.4" x14ac:dyDescent="0.2">
      <c r="A164" s="47" t="s">
        <v>691</v>
      </c>
      <c r="B164" s="47" t="s">
        <v>765</v>
      </c>
      <c r="C164" s="82" t="str">
        <f t="shared" si="5"/>
        <v>21375101 CENTRO INVEST. Y CONSERVACIÓN PATRIMONIO</v>
      </c>
      <c r="D164" s="47" t="s">
        <v>686</v>
      </c>
      <c r="E164" s="47" t="s">
        <v>248</v>
      </c>
      <c r="F164" s="47" t="s">
        <v>249</v>
      </c>
      <c r="G164" s="46">
        <v>126000000</v>
      </c>
      <c r="H164" s="46">
        <v>84000000</v>
      </c>
      <c r="I164" s="46">
        <v>84000000</v>
      </c>
      <c r="J164" s="46">
        <v>0</v>
      </c>
      <c r="K164" s="46">
        <v>1361650</v>
      </c>
      <c r="L164" s="46">
        <v>544660</v>
      </c>
      <c r="M164" s="46">
        <v>81999999.609999999</v>
      </c>
      <c r="N164" s="46">
        <v>81999999.609999999</v>
      </c>
      <c r="O164" s="46">
        <v>93690.39</v>
      </c>
      <c r="P164" s="86">
        <f t="shared" si="6"/>
        <v>0.97619047154761907</v>
      </c>
      <c r="Q164" s="65"/>
      <c r="R164" s="65"/>
      <c r="S164" s="66"/>
      <c r="T164" s="66"/>
      <c r="U164" s="66"/>
      <c r="V164" s="66"/>
      <c r="W164" s="66"/>
      <c r="X164" s="67"/>
    </row>
    <row r="165" spans="1:24" ht="14.4" x14ac:dyDescent="0.2">
      <c r="A165" s="47" t="s">
        <v>691</v>
      </c>
      <c r="B165" s="47" t="s">
        <v>765</v>
      </c>
      <c r="C165" s="82" t="str">
        <f t="shared" si="5"/>
        <v>21375101 CENTRO INVEST. Y CONSERVACIÓN PATRIMONIO</v>
      </c>
      <c r="D165" s="47" t="s">
        <v>686</v>
      </c>
      <c r="E165" s="47" t="s">
        <v>252</v>
      </c>
      <c r="F165" s="47" t="s">
        <v>253</v>
      </c>
      <c r="G165" s="46">
        <v>500000</v>
      </c>
      <c r="H165" s="46">
        <v>500000</v>
      </c>
      <c r="I165" s="46">
        <v>0</v>
      </c>
      <c r="J165" s="46">
        <v>0</v>
      </c>
      <c r="K165" s="46">
        <v>0</v>
      </c>
      <c r="L165" s="46">
        <v>0</v>
      </c>
      <c r="M165" s="46">
        <v>0</v>
      </c>
      <c r="N165" s="46">
        <v>0</v>
      </c>
      <c r="O165" s="46">
        <v>500000</v>
      </c>
      <c r="P165" s="86">
        <f t="shared" si="6"/>
        <v>0</v>
      </c>
      <c r="Q165" s="65"/>
      <c r="R165" s="65"/>
      <c r="S165" s="66"/>
      <c r="T165" s="66"/>
      <c r="U165" s="66"/>
      <c r="V165" s="66"/>
      <c r="W165" s="66"/>
      <c r="X165" s="67"/>
    </row>
    <row r="166" spans="1:24" ht="14.4" x14ac:dyDescent="0.2">
      <c r="A166" s="47" t="s">
        <v>691</v>
      </c>
      <c r="B166" s="47" t="s">
        <v>765</v>
      </c>
      <c r="C166" s="82" t="str">
        <f t="shared" si="5"/>
        <v>21375101 CENTRO INVEST. Y CONSERVACIÓN PATRIMONIO</v>
      </c>
      <c r="D166" s="47" t="s">
        <v>686</v>
      </c>
      <c r="E166" s="47" t="s">
        <v>254</v>
      </c>
      <c r="F166" s="47" t="s">
        <v>255</v>
      </c>
      <c r="G166" s="46">
        <v>11405657</v>
      </c>
      <c r="H166" s="46">
        <v>11405657</v>
      </c>
      <c r="I166" s="46">
        <v>5000657</v>
      </c>
      <c r="J166" s="46">
        <v>0</v>
      </c>
      <c r="K166" s="46">
        <v>2545000.0099999998</v>
      </c>
      <c r="L166" s="46">
        <v>0</v>
      </c>
      <c r="M166" s="46">
        <v>2442783.83</v>
      </c>
      <c r="N166" s="46">
        <v>2442783.83</v>
      </c>
      <c r="O166" s="46">
        <v>6417873.1600000001</v>
      </c>
      <c r="P166" s="86">
        <f t="shared" si="6"/>
        <v>0.21417300467653902</v>
      </c>
      <c r="Q166" s="65"/>
      <c r="R166" s="65"/>
      <c r="S166" s="66"/>
      <c r="T166" s="66"/>
      <c r="U166" s="66"/>
      <c r="V166" s="66"/>
      <c r="W166" s="66"/>
      <c r="X166" s="67"/>
    </row>
    <row r="167" spans="1:24" ht="14.4" x14ac:dyDescent="0.2">
      <c r="A167" s="47" t="s">
        <v>691</v>
      </c>
      <c r="B167" s="47" t="s">
        <v>765</v>
      </c>
      <c r="C167" s="82" t="str">
        <f t="shared" si="5"/>
        <v>21375101 CENTRO INVEST. Y CONSERVACIÓN PATRIMONIO</v>
      </c>
      <c r="D167" s="47" t="s">
        <v>686</v>
      </c>
      <c r="E167" s="47" t="s">
        <v>256</v>
      </c>
      <c r="F167" s="47" t="s">
        <v>257</v>
      </c>
      <c r="G167" s="46">
        <v>500000</v>
      </c>
      <c r="H167" s="46">
        <v>0</v>
      </c>
      <c r="I167" s="46">
        <v>0</v>
      </c>
      <c r="J167" s="46">
        <v>0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86">
        <f t="shared" si="6"/>
        <v>0</v>
      </c>
      <c r="Q167" s="65"/>
      <c r="R167" s="65"/>
      <c r="S167" s="66"/>
      <c r="T167" s="66"/>
      <c r="U167" s="66"/>
      <c r="V167" s="66"/>
      <c r="W167" s="66"/>
      <c r="X167" s="67"/>
    </row>
    <row r="168" spans="1:24" ht="14.4" x14ac:dyDescent="0.2">
      <c r="A168" s="47" t="s">
        <v>691</v>
      </c>
      <c r="B168" s="47" t="s">
        <v>765</v>
      </c>
      <c r="C168" s="82" t="str">
        <f t="shared" si="5"/>
        <v>21375101 CENTRO INVEST. Y CONSERVACIÓN PATRIMONIO</v>
      </c>
      <c r="D168" s="47" t="s">
        <v>686</v>
      </c>
      <c r="E168" s="47" t="s">
        <v>258</v>
      </c>
      <c r="F168" s="47" t="s">
        <v>259</v>
      </c>
      <c r="G168" s="46">
        <v>2267486</v>
      </c>
      <c r="H168" s="46">
        <v>2267486</v>
      </c>
      <c r="I168" s="46">
        <v>1700614.5</v>
      </c>
      <c r="J168" s="46">
        <v>0</v>
      </c>
      <c r="K168" s="46">
        <v>0</v>
      </c>
      <c r="L168" s="46">
        <v>0</v>
      </c>
      <c r="M168" s="46">
        <v>0</v>
      </c>
      <c r="N168" s="46">
        <v>0</v>
      </c>
      <c r="O168" s="46">
        <v>2267486</v>
      </c>
      <c r="P168" s="86">
        <f t="shared" si="6"/>
        <v>0</v>
      </c>
      <c r="Q168" s="65"/>
      <c r="R168" s="65"/>
      <c r="S168" s="66"/>
      <c r="T168" s="66"/>
      <c r="U168" s="66"/>
      <c r="V168" s="66"/>
      <c r="W168" s="66"/>
      <c r="X168" s="67"/>
    </row>
    <row r="169" spans="1:24" ht="14.4" x14ac:dyDescent="0.2">
      <c r="A169" s="47" t="s">
        <v>691</v>
      </c>
      <c r="B169" s="47" t="s">
        <v>765</v>
      </c>
      <c r="C169" s="82" t="str">
        <f t="shared" si="5"/>
        <v>21375101 CENTRO INVEST. Y CONSERVACIÓN PATRIMONIO</v>
      </c>
      <c r="D169" s="47" t="s">
        <v>686</v>
      </c>
      <c r="E169" s="47" t="s">
        <v>260</v>
      </c>
      <c r="F169" s="47" t="s">
        <v>261</v>
      </c>
      <c r="G169" s="46">
        <v>29902148</v>
      </c>
      <c r="H169" s="46">
        <v>29902148</v>
      </c>
      <c r="I169" s="46">
        <v>23701695.350000001</v>
      </c>
      <c r="J169" s="46">
        <v>0</v>
      </c>
      <c r="K169" s="46">
        <v>4368851.5</v>
      </c>
      <c r="L169" s="46">
        <v>11800079.720000001</v>
      </c>
      <c r="M169" s="46">
        <v>6426291.3600000003</v>
      </c>
      <c r="N169" s="46">
        <v>6426291.3600000003</v>
      </c>
      <c r="O169" s="46">
        <v>7306925.4199999999</v>
      </c>
      <c r="P169" s="86">
        <f t="shared" si="6"/>
        <v>0.2149106933722621</v>
      </c>
      <c r="Q169" s="65"/>
      <c r="R169" s="65"/>
      <c r="S169" s="66"/>
      <c r="T169" s="66"/>
      <c r="U169" s="66"/>
      <c r="V169" s="66"/>
      <c r="W169" s="66"/>
      <c r="X169" s="67"/>
    </row>
    <row r="170" spans="1:24" ht="14.4" x14ac:dyDescent="0.2">
      <c r="A170" s="47" t="s">
        <v>691</v>
      </c>
      <c r="B170" s="47" t="s">
        <v>765</v>
      </c>
      <c r="C170" s="82" t="str">
        <f t="shared" si="5"/>
        <v>21375101 CENTRO INVEST. Y CONSERVACIÓN PATRIMONIO</v>
      </c>
      <c r="D170" s="47" t="s">
        <v>686</v>
      </c>
      <c r="E170" s="47" t="s">
        <v>264</v>
      </c>
      <c r="F170" s="47" t="s">
        <v>265</v>
      </c>
      <c r="G170" s="46">
        <v>300000</v>
      </c>
      <c r="H170" s="46">
        <v>300000</v>
      </c>
      <c r="I170" s="46">
        <v>300000</v>
      </c>
      <c r="J170" s="46">
        <v>0</v>
      </c>
      <c r="K170" s="46">
        <v>145695</v>
      </c>
      <c r="L170" s="46">
        <v>0</v>
      </c>
      <c r="M170" s="46">
        <v>154305</v>
      </c>
      <c r="N170" s="46">
        <v>154305</v>
      </c>
      <c r="O170" s="46">
        <v>0</v>
      </c>
      <c r="P170" s="86">
        <f t="shared" si="6"/>
        <v>0.51434999999999997</v>
      </c>
      <c r="Q170" s="65"/>
      <c r="R170" s="65"/>
      <c r="S170" s="66"/>
      <c r="T170" s="66"/>
      <c r="U170" s="66"/>
      <c r="V170" s="66"/>
      <c r="W170" s="66"/>
      <c r="X170" s="67"/>
    </row>
    <row r="171" spans="1:24" ht="14.4" x14ac:dyDescent="0.2">
      <c r="A171" s="47" t="s">
        <v>691</v>
      </c>
      <c r="B171" s="47" t="s">
        <v>765</v>
      </c>
      <c r="C171" s="82" t="str">
        <f t="shared" si="5"/>
        <v>21375101 CENTRO INVEST. Y CONSERVACIÓN PATRIMONIO</v>
      </c>
      <c r="D171" s="47" t="s">
        <v>686</v>
      </c>
      <c r="E171" s="47" t="s">
        <v>268</v>
      </c>
      <c r="F171" s="47" t="s">
        <v>269</v>
      </c>
      <c r="G171" s="46">
        <v>300000</v>
      </c>
      <c r="H171" s="46">
        <v>300000</v>
      </c>
      <c r="I171" s="46">
        <v>300000</v>
      </c>
      <c r="J171" s="46">
        <v>0</v>
      </c>
      <c r="K171" s="46">
        <v>145695</v>
      </c>
      <c r="L171" s="46">
        <v>0</v>
      </c>
      <c r="M171" s="46">
        <v>154305</v>
      </c>
      <c r="N171" s="46">
        <v>154305</v>
      </c>
      <c r="O171" s="46">
        <v>0</v>
      </c>
      <c r="P171" s="86">
        <f t="shared" si="6"/>
        <v>0.51434999999999997</v>
      </c>
      <c r="Q171" s="65"/>
      <c r="R171" s="65"/>
      <c r="S171" s="66"/>
      <c r="T171" s="66"/>
      <c r="U171" s="66"/>
      <c r="V171" s="66"/>
      <c r="W171" s="66"/>
      <c r="X171" s="67"/>
    </row>
    <row r="172" spans="1:24" ht="14.4" x14ac:dyDescent="0.2">
      <c r="A172" s="47" t="s">
        <v>691</v>
      </c>
      <c r="B172" s="47" t="s">
        <v>765</v>
      </c>
      <c r="C172" s="82" t="str">
        <f t="shared" si="5"/>
        <v>21375101 CENTRO INVEST. Y CONSERVACIÓN PATRIMONIO</v>
      </c>
      <c r="D172" s="47" t="s">
        <v>686</v>
      </c>
      <c r="E172" s="47" t="s">
        <v>270</v>
      </c>
      <c r="F172" s="47" t="s">
        <v>271</v>
      </c>
      <c r="G172" s="46">
        <v>1000000</v>
      </c>
      <c r="H172" s="46">
        <v>0</v>
      </c>
      <c r="I172" s="46">
        <v>0</v>
      </c>
      <c r="J172" s="46">
        <v>0</v>
      </c>
      <c r="K172" s="46">
        <v>0</v>
      </c>
      <c r="L172" s="46">
        <v>0</v>
      </c>
      <c r="M172" s="46">
        <v>0</v>
      </c>
      <c r="N172" s="46">
        <v>0</v>
      </c>
      <c r="O172" s="46">
        <v>0</v>
      </c>
      <c r="P172" s="86">
        <f t="shared" si="6"/>
        <v>0</v>
      </c>
      <c r="Q172" s="65"/>
      <c r="R172" s="65"/>
      <c r="S172" s="66"/>
      <c r="T172" s="66"/>
      <c r="U172" s="66"/>
      <c r="V172" s="66"/>
      <c r="W172" s="66"/>
      <c r="X172" s="67"/>
    </row>
    <row r="173" spans="1:24" ht="14.4" x14ac:dyDescent="0.2">
      <c r="A173" s="47" t="s">
        <v>691</v>
      </c>
      <c r="B173" s="47" t="s">
        <v>765</v>
      </c>
      <c r="C173" s="82" t="str">
        <f t="shared" si="5"/>
        <v>21375101 CENTRO INVEST. Y CONSERVACIÓN PATRIMONIO</v>
      </c>
      <c r="D173" s="47" t="s">
        <v>686</v>
      </c>
      <c r="E173" s="47" t="s">
        <v>274</v>
      </c>
      <c r="F173" s="47" t="s">
        <v>275</v>
      </c>
      <c r="G173" s="46">
        <v>1000000</v>
      </c>
      <c r="H173" s="46">
        <v>0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86">
        <f t="shared" si="6"/>
        <v>0</v>
      </c>
      <c r="Q173" s="65"/>
      <c r="R173" s="65"/>
      <c r="S173" s="66"/>
      <c r="T173" s="66"/>
      <c r="U173" s="66"/>
      <c r="V173" s="66"/>
      <c r="W173" s="66"/>
      <c r="X173" s="67"/>
    </row>
    <row r="174" spans="1:24" ht="14.4" x14ac:dyDescent="0.2">
      <c r="A174" s="47" t="s">
        <v>691</v>
      </c>
      <c r="B174" s="47" t="s">
        <v>765</v>
      </c>
      <c r="C174" s="82" t="str">
        <f t="shared" si="5"/>
        <v>21375101 CENTRO INVEST. Y CONSERVACIÓN PATRIMONIO</v>
      </c>
      <c r="D174" s="47" t="s">
        <v>686</v>
      </c>
      <c r="E174" s="47" t="s">
        <v>278</v>
      </c>
      <c r="F174" s="47" t="s">
        <v>279</v>
      </c>
      <c r="G174" s="46">
        <v>18780862</v>
      </c>
      <c r="H174" s="46">
        <v>4100721</v>
      </c>
      <c r="I174" s="46">
        <v>1870721</v>
      </c>
      <c r="J174" s="46">
        <v>0</v>
      </c>
      <c r="K174" s="46">
        <v>641861.35</v>
      </c>
      <c r="L174" s="46">
        <v>175714.95</v>
      </c>
      <c r="M174" s="46">
        <v>243144.55</v>
      </c>
      <c r="N174" s="46">
        <v>243144.55</v>
      </c>
      <c r="O174" s="46">
        <v>3040000.15</v>
      </c>
      <c r="P174" s="86">
        <f t="shared" si="6"/>
        <v>5.9293121868081243E-2</v>
      </c>
      <c r="Q174" s="65"/>
      <c r="R174" s="65"/>
      <c r="S174" s="66"/>
      <c r="T174" s="66"/>
      <c r="U174" s="66"/>
      <c r="V174" s="66"/>
      <c r="W174" s="66"/>
      <c r="X174" s="67"/>
    </row>
    <row r="175" spans="1:24" ht="14.4" x14ac:dyDescent="0.2">
      <c r="A175" s="47" t="s">
        <v>691</v>
      </c>
      <c r="B175" s="47" t="s">
        <v>765</v>
      </c>
      <c r="C175" s="82" t="str">
        <f t="shared" si="5"/>
        <v>21375101 CENTRO INVEST. Y CONSERVACIÓN PATRIMONIO</v>
      </c>
      <c r="D175" s="47" t="s">
        <v>686</v>
      </c>
      <c r="E175" s="47" t="s">
        <v>280</v>
      </c>
      <c r="F175" s="47" t="s">
        <v>281</v>
      </c>
      <c r="G175" s="46">
        <v>6050000</v>
      </c>
      <c r="H175" s="46">
        <v>1000000</v>
      </c>
      <c r="I175" s="46">
        <v>1000000</v>
      </c>
      <c r="J175" s="46">
        <v>0</v>
      </c>
      <c r="K175" s="46">
        <v>631915</v>
      </c>
      <c r="L175" s="46">
        <v>0</v>
      </c>
      <c r="M175" s="46">
        <v>168085</v>
      </c>
      <c r="N175" s="46">
        <v>168085</v>
      </c>
      <c r="O175" s="46">
        <v>200000</v>
      </c>
      <c r="P175" s="86">
        <f t="shared" si="6"/>
        <v>0.16808500000000001</v>
      </c>
      <c r="Q175" s="65"/>
      <c r="R175" s="65"/>
      <c r="S175" s="66"/>
      <c r="T175" s="66"/>
      <c r="U175" s="66"/>
      <c r="V175" s="66"/>
      <c r="W175" s="66"/>
      <c r="X175" s="67"/>
    </row>
    <row r="176" spans="1:24" ht="14.4" x14ac:dyDescent="0.2">
      <c r="A176" s="47" t="s">
        <v>691</v>
      </c>
      <c r="B176" s="47" t="s">
        <v>765</v>
      </c>
      <c r="C176" s="82" t="str">
        <f t="shared" si="5"/>
        <v>21375101 CENTRO INVEST. Y CONSERVACIÓN PATRIMONIO</v>
      </c>
      <c r="D176" s="47" t="s">
        <v>686</v>
      </c>
      <c r="E176" s="47" t="s">
        <v>282</v>
      </c>
      <c r="F176" s="47" t="s">
        <v>283</v>
      </c>
      <c r="G176" s="46">
        <v>4000000</v>
      </c>
      <c r="H176" s="46">
        <v>1000000</v>
      </c>
      <c r="I176" s="46">
        <v>1000000</v>
      </c>
      <c r="J176" s="46">
        <v>0</v>
      </c>
      <c r="K176" s="46">
        <v>631915</v>
      </c>
      <c r="L176" s="46">
        <v>0</v>
      </c>
      <c r="M176" s="46">
        <v>168085</v>
      </c>
      <c r="N176" s="46">
        <v>168085</v>
      </c>
      <c r="O176" s="46">
        <v>200000</v>
      </c>
      <c r="P176" s="86">
        <f t="shared" si="6"/>
        <v>0.16808500000000001</v>
      </c>
      <c r="Q176" s="65"/>
      <c r="R176" s="65"/>
      <c r="S176" s="66"/>
      <c r="T176" s="66"/>
      <c r="U176" s="66"/>
      <c r="V176" s="66"/>
      <c r="W176" s="66"/>
      <c r="X176" s="67"/>
    </row>
    <row r="177" spans="1:24" ht="14.4" x14ac:dyDescent="0.2">
      <c r="A177" s="47" t="s">
        <v>691</v>
      </c>
      <c r="B177" s="47" t="s">
        <v>765</v>
      </c>
      <c r="C177" s="82" t="str">
        <f t="shared" si="5"/>
        <v>21375101 CENTRO INVEST. Y CONSERVACIÓN PATRIMONIO</v>
      </c>
      <c r="D177" s="47" t="s">
        <v>686</v>
      </c>
      <c r="E177" s="47" t="s">
        <v>284</v>
      </c>
      <c r="F177" s="47" t="s">
        <v>285</v>
      </c>
      <c r="G177" s="46">
        <v>50000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86">
        <f t="shared" si="6"/>
        <v>0</v>
      </c>
      <c r="Q177" s="65"/>
      <c r="R177" s="65"/>
      <c r="S177" s="66"/>
      <c r="T177" s="66"/>
      <c r="U177" s="66"/>
      <c r="V177" s="66"/>
      <c r="W177" s="66"/>
      <c r="X177" s="67"/>
    </row>
    <row r="178" spans="1:24" ht="14.4" x14ac:dyDescent="0.2">
      <c r="A178" s="47" t="s">
        <v>691</v>
      </c>
      <c r="B178" s="47" t="s">
        <v>765</v>
      </c>
      <c r="C178" s="82" t="str">
        <f t="shared" si="5"/>
        <v>21375101 CENTRO INVEST. Y CONSERVACIÓN PATRIMONIO</v>
      </c>
      <c r="D178" s="47" t="s">
        <v>686</v>
      </c>
      <c r="E178" s="47" t="s">
        <v>286</v>
      </c>
      <c r="F178" s="47" t="s">
        <v>287</v>
      </c>
      <c r="G178" s="46">
        <v>2000000</v>
      </c>
      <c r="H178" s="46">
        <v>0</v>
      </c>
      <c r="I178" s="46">
        <v>0</v>
      </c>
      <c r="J178" s="46">
        <v>0</v>
      </c>
      <c r="K178" s="46">
        <v>0</v>
      </c>
      <c r="L178" s="46">
        <v>0</v>
      </c>
      <c r="M178" s="46">
        <v>0</v>
      </c>
      <c r="N178" s="46">
        <v>0</v>
      </c>
      <c r="O178" s="46">
        <v>0</v>
      </c>
      <c r="P178" s="86">
        <f t="shared" si="6"/>
        <v>0</v>
      </c>
      <c r="Q178" s="65"/>
      <c r="R178" s="65"/>
      <c r="S178" s="66"/>
      <c r="T178" s="66"/>
      <c r="U178" s="66"/>
      <c r="V178" s="66"/>
      <c r="W178" s="66"/>
      <c r="X178" s="67"/>
    </row>
    <row r="179" spans="1:24" ht="14.4" x14ac:dyDescent="0.2">
      <c r="A179" s="47" t="s">
        <v>691</v>
      </c>
      <c r="B179" s="47" t="s">
        <v>765</v>
      </c>
      <c r="C179" s="82" t="str">
        <f t="shared" si="5"/>
        <v>21375101 CENTRO INVEST. Y CONSERVACIÓN PATRIMONIO</v>
      </c>
      <c r="D179" s="47" t="s">
        <v>686</v>
      </c>
      <c r="E179" s="47" t="s">
        <v>296</v>
      </c>
      <c r="F179" s="47" t="s">
        <v>297</v>
      </c>
      <c r="G179" s="46">
        <v>2420000</v>
      </c>
      <c r="H179" s="46">
        <v>420000</v>
      </c>
      <c r="I179" s="46">
        <v>315000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420000</v>
      </c>
      <c r="P179" s="86">
        <f t="shared" si="6"/>
        <v>0</v>
      </c>
      <c r="Q179" s="65"/>
      <c r="R179" s="65"/>
      <c r="S179" s="66"/>
      <c r="T179" s="66"/>
      <c r="U179" s="66"/>
      <c r="V179" s="66"/>
      <c r="W179" s="66"/>
      <c r="X179" s="67"/>
    </row>
    <row r="180" spans="1:24" ht="14.4" x14ac:dyDescent="0.2">
      <c r="A180" s="47" t="s">
        <v>691</v>
      </c>
      <c r="B180" s="47" t="s">
        <v>765</v>
      </c>
      <c r="C180" s="82" t="str">
        <f t="shared" si="5"/>
        <v>21375101 CENTRO INVEST. Y CONSERVACIÓN PATRIMONIO</v>
      </c>
      <c r="D180" s="47" t="s">
        <v>686</v>
      </c>
      <c r="E180" s="47" t="s">
        <v>298</v>
      </c>
      <c r="F180" s="47" t="s">
        <v>299</v>
      </c>
      <c r="G180" s="46">
        <v>420000</v>
      </c>
      <c r="H180" s="46">
        <v>420000</v>
      </c>
      <c r="I180" s="46">
        <v>315000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420000</v>
      </c>
      <c r="P180" s="86">
        <f t="shared" si="6"/>
        <v>0</v>
      </c>
      <c r="Q180" s="65"/>
      <c r="R180" s="65"/>
      <c r="S180" s="66"/>
      <c r="T180" s="66"/>
      <c r="U180" s="66"/>
      <c r="V180" s="66"/>
      <c r="W180" s="66"/>
      <c r="X180" s="67"/>
    </row>
    <row r="181" spans="1:24" ht="14.4" x14ac:dyDescent="0.2">
      <c r="A181" s="47" t="s">
        <v>691</v>
      </c>
      <c r="B181" s="47" t="s">
        <v>765</v>
      </c>
      <c r="C181" s="82" t="str">
        <f t="shared" si="5"/>
        <v>21375101 CENTRO INVEST. Y CONSERVACIÓN PATRIMONIO</v>
      </c>
      <c r="D181" s="47" t="s">
        <v>686</v>
      </c>
      <c r="E181" s="47" t="s">
        <v>304</v>
      </c>
      <c r="F181" s="47" t="s">
        <v>305</v>
      </c>
      <c r="G181" s="46">
        <v>2000000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86">
        <f t="shared" si="6"/>
        <v>0</v>
      </c>
      <c r="Q181" s="65"/>
      <c r="R181" s="65"/>
      <c r="S181" s="66"/>
      <c r="T181" s="66"/>
      <c r="U181" s="66"/>
      <c r="V181" s="66"/>
      <c r="W181" s="66"/>
      <c r="X181" s="67"/>
    </row>
    <row r="182" spans="1:24" ht="14.4" x14ac:dyDescent="0.2">
      <c r="A182" s="47" t="s">
        <v>691</v>
      </c>
      <c r="B182" s="47" t="s">
        <v>765</v>
      </c>
      <c r="C182" s="82" t="str">
        <f t="shared" si="5"/>
        <v>21375101 CENTRO INVEST. Y CONSERVACIÓN PATRIMONIO</v>
      </c>
      <c r="D182" s="47" t="s">
        <v>686</v>
      </c>
      <c r="E182" s="47" t="s">
        <v>312</v>
      </c>
      <c r="F182" s="47" t="s">
        <v>313</v>
      </c>
      <c r="G182" s="46">
        <v>1000000</v>
      </c>
      <c r="H182" s="46">
        <v>500000</v>
      </c>
      <c r="I182" s="46">
        <v>375000</v>
      </c>
      <c r="J182" s="46">
        <v>0</v>
      </c>
      <c r="K182" s="46">
        <v>4940.45</v>
      </c>
      <c r="L182" s="46">
        <v>0</v>
      </c>
      <c r="M182" s="46">
        <v>75059.55</v>
      </c>
      <c r="N182" s="46">
        <v>75059.55</v>
      </c>
      <c r="O182" s="46">
        <v>420000</v>
      </c>
      <c r="P182" s="86">
        <f t="shared" si="6"/>
        <v>0.15011910000000001</v>
      </c>
      <c r="Q182" s="65"/>
      <c r="R182" s="65"/>
      <c r="S182" s="66"/>
      <c r="T182" s="66"/>
      <c r="U182" s="66"/>
      <c r="V182" s="66"/>
      <c r="W182" s="66"/>
      <c r="X182" s="67"/>
    </row>
    <row r="183" spans="1:24" ht="14.4" x14ac:dyDescent="0.2">
      <c r="A183" s="47" t="s">
        <v>691</v>
      </c>
      <c r="B183" s="47" t="s">
        <v>765</v>
      </c>
      <c r="C183" s="82" t="str">
        <f t="shared" si="5"/>
        <v>21375101 CENTRO INVEST. Y CONSERVACIÓN PATRIMONIO</v>
      </c>
      <c r="D183" s="47" t="s">
        <v>686</v>
      </c>
      <c r="E183" s="47" t="s">
        <v>314</v>
      </c>
      <c r="F183" s="47" t="s">
        <v>315</v>
      </c>
      <c r="G183" s="46">
        <v>500000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86">
        <f t="shared" si="6"/>
        <v>0</v>
      </c>
      <c r="Q183" s="65"/>
      <c r="R183" s="65"/>
      <c r="S183" s="66"/>
      <c r="T183" s="66"/>
      <c r="U183" s="66"/>
      <c r="V183" s="66"/>
      <c r="W183" s="66"/>
      <c r="X183" s="67"/>
    </row>
    <row r="184" spans="1:24" ht="14.4" x14ac:dyDescent="0.2">
      <c r="A184" s="47" t="s">
        <v>691</v>
      </c>
      <c r="B184" s="47" t="s">
        <v>765</v>
      </c>
      <c r="C184" s="82" t="str">
        <f t="shared" si="5"/>
        <v>21375101 CENTRO INVEST. Y CONSERVACIÓN PATRIMONIO</v>
      </c>
      <c r="D184" s="47" t="s">
        <v>686</v>
      </c>
      <c r="E184" s="47" t="s">
        <v>316</v>
      </c>
      <c r="F184" s="47" t="s">
        <v>317</v>
      </c>
      <c r="G184" s="46">
        <v>500000</v>
      </c>
      <c r="H184" s="46">
        <v>500000</v>
      </c>
      <c r="I184" s="46">
        <v>375000</v>
      </c>
      <c r="J184" s="46">
        <v>0</v>
      </c>
      <c r="K184" s="46">
        <v>4940.45</v>
      </c>
      <c r="L184" s="46">
        <v>0</v>
      </c>
      <c r="M184" s="46">
        <v>75059.55</v>
      </c>
      <c r="N184" s="46">
        <v>75059.55</v>
      </c>
      <c r="O184" s="46">
        <v>420000</v>
      </c>
      <c r="P184" s="86">
        <f t="shared" si="6"/>
        <v>0.15011910000000001</v>
      </c>
      <c r="Q184" s="65"/>
      <c r="R184" s="65"/>
      <c r="S184" s="66"/>
      <c r="T184" s="66"/>
      <c r="U184" s="66"/>
      <c r="V184" s="66"/>
      <c r="W184" s="66"/>
      <c r="X184" s="67"/>
    </row>
    <row r="185" spans="1:24" ht="14.4" x14ac:dyDescent="0.2">
      <c r="A185" s="47" t="s">
        <v>691</v>
      </c>
      <c r="B185" s="47" t="s">
        <v>765</v>
      </c>
      <c r="C185" s="82" t="str">
        <f t="shared" si="5"/>
        <v>21375101 CENTRO INVEST. Y CONSERVACIÓN PATRIMONIO</v>
      </c>
      <c r="D185" s="47" t="s">
        <v>686</v>
      </c>
      <c r="E185" s="47" t="s">
        <v>318</v>
      </c>
      <c r="F185" s="47" t="s">
        <v>319</v>
      </c>
      <c r="G185" s="46">
        <v>9310862</v>
      </c>
      <c r="H185" s="46">
        <v>2180721</v>
      </c>
      <c r="I185" s="46">
        <v>180721</v>
      </c>
      <c r="J185" s="46">
        <v>0</v>
      </c>
      <c r="K185" s="46">
        <v>5005.8999999999996</v>
      </c>
      <c r="L185" s="46">
        <v>175714.95</v>
      </c>
      <c r="M185" s="46">
        <v>0</v>
      </c>
      <c r="N185" s="46">
        <v>0</v>
      </c>
      <c r="O185" s="46">
        <v>2000000.15</v>
      </c>
      <c r="P185" s="86">
        <f t="shared" si="6"/>
        <v>0</v>
      </c>
      <c r="Q185" s="65"/>
      <c r="R185" s="65"/>
      <c r="S185" s="66"/>
      <c r="T185" s="66"/>
      <c r="U185" s="66"/>
      <c r="V185" s="66"/>
      <c r="W185" s="66"/>
      <c r="X185" s="67"/>
    </row>
    <row r="186" spans="1:24" ht="14.4" x14ac:dyDescent="0.2">
      <c r="A186" s="47" t="s">
        <v>691</v>
      </c>
      <c r="B186" s="47" t="s">
        <v>765</v>
      </c>
      <c r="C186" s="82" t="str">
        <f t="shared" si="5"/>
        <v>21375101 CENTRO INVEST. Y CONSERVACIÓN PATRIMONIO</v>
      </c>
      <c r="D186" s="47" t="s">
        <v>686</v>
      </c>
      <c r="E186" s="47" t="s">
        <v>320</v>
      </c>
      <c r="F186" s="47" t="s">
        <v>321</v>
      </c>
      <c r="G186" s="46">
        <v>810862</v>
      </c>
      <c r="H186" s="46">
        <v>5006</v>
      </c>
      <c r="I186" s="46">
        <v>5006</v>
      </c>
      <c r="J186" s="46">
        <v>0</v>
      </c>
      <c r="K186" s="46">
        <v>5005.8999999999996</v>
      </c>
      <c r="L186" s="46">
        <v>0</v>
      </c>
      <c r="M186" s="46">
        <v>0</v>
      </c>
      <c r="N186" s="46">
        <v>0</v>
      </c>
      <c r="O186" s="46">
        <v>0.1</v>
      </c>
      <c r="P186" s="86">
        <f t="shared" si="6"/>
        <v>0</v>
      </c>
      <c r="Q186" s="65"/>
      <c r="R186" s="65"/>
      <c r="S186" s="66"/>
      <c r="T186" s="66"/>
      <c r="U186" s="66"/>
      <c r="V186" s="66"/>
      <c r="W186" s="66"/>
      <c r="X186" s="67"/>
    </row>
    <row r="187" spans="1:24" ht="14.4" x14ac:dyDescent="0.2">
      <c r="A187" s="47" t="s">
        <v>691</v>
      </c>
      <c r="B187" s="47" t="s">
        <v>765</v>
      </c>
      <c r="C187" s="82" t="str">
        <f t="shared" si="5"/>
        <v>21375101 CENTRO INVEST. Y CONSERVACIÓN PATRIMONIO</v>
      </c>
      <c r="D187" s="47" t="s">
        <v>686</v>
      </c>
      <c r="E187" s="47" t="s">
        <v>324</v>
      </c>
      <c r="F187" s="47" t="s">
        <v>325</v>
      </c>
      <c r="G187" s="46">
        <v>1000000</v>
      </c>
      <c r="H187" s="46">
        <v>175715</v>
      </c>
      <c r="I187" s="46">
        <v>175715</v>
      </c>
      <c r="J187" s="46">
        <v>0</v>
      </c>
      <c r="K187" s="46">
        <v>0</v>
      </c>
      <c r="L187" s="46">
        <v>175714.95</v>
      </c>
      <c r="M187" s="46">
        <v>0</v>
      </c>
      <c r="N187" s="46">
        <v>0</v>
      </c>
      <c r="O187" s="46">
        <v>0.05</v>
      </c>
      <c r="P187" s="86">
        <f t="shared" si="6"/>
        <v>0</v>
      </c>
      <c r="Q187" s="65"/>
      <c r="R187" s="65"/>
      <c r="S187" s="66"/>
      <c r="T187" s="66"/>
      <c r="U187" s="66"/>
      <c r="V187" s="66"/>
      <c r="W187" s="66"/>
      <c r="X187" s="67"/>
    </row>
    <row r="188" spans="1:24" ht="14.4" x14ac:dyDescent="0.2">
      <c r="A188" s="47" t="s">
        <v>691</v>
      </c>
      <c r="B188" s="47" t="s">
        <v>765</v>
      </c>
      <c r="C188" s="82" t="str">
        <f t="shared" si="5"/>
        <v>21375101 CENTRO INVEST. Y CONSERVACIÓN PATRIMONIO</v>
      </c>
      <c r="D188" s="47" t="s">
        <v>686</v>
      </c>
      <c r="E188" s="47" t="s">
        <v>326</v>
      </c>
      <c r="F188" s="47" t="s">
        <v>327</v>
      </c>
      <c r="G188" s="46">
        <v>500000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86">
        <f t="shared" si="6"/>
        <v>0</v>
      </c>
      <c r="Q188" s="65"/>
      <c r="R188" s="65"/>
      <c r="S188" s="66"/>
      <c r="T188" s="66"/>
      <c r="U188" s="66"/>
      <c r="V188" s="66"/>
      <c r="W188" s="66"/>
      <c r="X188" s="67"/>
    </row>
    <row r="189" spans="1:24" ht="14.4" x14ac:dyDescent="0.2">
      <c r="A189" s="47" t="s">
        <v>691</v>
      </c>
      <c r="B189" s="47" t="s">
        <v>765</v>
      </c>
      <c r="C189" s="82" t="str">
        <f t="shared" si="5"/>
        <v>21375101 CENTRO INVEST. Y CONSERVACIÓN PATRIMONIO</v>
      </c>
      <c r="D189" s="47" t="s">
        <v>686</v>
      </c>
      <c r="E189" s="47" t="s">
        <v>328</v>
      </c>
      <c r="F189" s="47" t="s">
        <v>329</v>
      </c>
      <c r="G189" s="46">
        <v>2000000</v>
      </c>
      <c r="H189" s="46">
        <v>2000000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2000000</v>
      </c>
      <c r="P189" s="86">
        <f t="shared" si="6"/>
        <v>0</v>
      </c>
      <c r="Q189" s="65"/>
      <c r="R189" s="65"/>
      <c r="S189" s="66"/>
      <c r="T189" s="66"/>
      <c r="U189" s="66"/>
      <c r="V189" s="66"/>
      <c r="W189" s="66"/>
      <c r="X189" s="67"/>
    </row>
    <row r="190" spans="1:24" ht="14.4" x14ac:dyDescent="0.2">
      <c r="A190" s="47" t="s">
        <v>691</v>
      </c>
      <c r="B190" s="47" t="s">
        <v>765</v>
      </c>
      <c r="C190" s="82" t="str">
        <f t="shared" si="5"/>
        <v>21375101 CENTRO INVEST. Y CONSERVACIÓN PATRIMONIO</v>
      </c>
      <c r="D190" s="47" t="s">
        <v>686</v>
      </c>
      <c r="E190" s="47" t="s">
        <v>330</v>
      </c>
      <c r="F190" s="47" t="s">
        <v>331</v>
      </c>
      <c r="G190" s="46">
        <v>2000000</v>
      </c>
      <c r="H190" s="46">
        <v>0</v>
      </c>
      <c r="I190" s="46">
        <v>0</v>
      </c>
      <c r="J190" s="46">
        <v>0</v>
      </c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86">
        <f t="shared" si="6"/>
        <v>0</v>
      </c>
      <c r="Q190" s="65"/>
      <c r="R190" s="65"/>
      <c r="S190" s="66"/>
      <c r="T190" s="66"/>
      <c r="U190" s="66"/>
      <c r="V190" s="66"/>
      <c r="W190" s="66"/>
      <c r="X190" s="67"/>
    </row>
    <row r="191" spans="1:24" ht="14.4" x14ac:dyDescent="0.2">
      <c r="A191" s="47" t="s">
        <v>691</v>
      </c>
      <c r="B191" s="47" t="s">
        <v>765</v>
      </c>
      <c r="C191" s="82" t="str">
        <f t="shared" si="5"/>
        <v>21375101 CENTRO INVEST. Y CONSERVACIÓN PATRIMONIO</v>
      </c>
      <c r="D191" s="47" t="s">
        <v>686</v>
      </c>
      <c r="E191" s="47" t="s">
        <v>334</v>
      </c>
      <c r="F191" s="47" t="s">
        <v>335</v>
      </c>
      <c r="G191" s="46">
        <v>3000000</v>
      </c>
      <c r="H191" s="46">
        <v>0</v>
      </c>
      <c r="I191" s="46">
        <v>0</v>
      </c>
      <c r="J191" s="46">
        <v>0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86">
        <f t="shared" si="6"/>
        <v>0</v>
      </c>
      <c r="Q191" s="65"/>
      <c r="R191" s="65"/>
      <c r="S191" s="66"/>
      <c r="T191" s="66"/>
      <c r="U191" s="66"/>
      <c r="V191" s="66"/>
      <c r="W191" s="66"/>
      <c r="X191" s="67"/>
    </row>
    <row r="192" spans="1:24" ht="14.4" x14ac:dyDescent="0.2">
      <c r="A192" s="47" t="s">
        <v>691</v>
      </c>
      <c r="B192" s="47" t="s">
        <v>765</v>
      </c>
      <c r="C192" s="82" t="str">
        <f t="shared" si="5"/>
        <v>21375101 CENTRO INVEST. Y CONSERVACIÓN PATRIMONIO</v>
      </c>
      <c r="D192" s="47" t="s">
        <v>686</v>
      </c>
      <c r="E192" s="47" t="s">
        <v>336</v>
      </c>
      <c r="F192" s="47" t="s">
        <v>337</v>
      </c>
      <c r="G192" s="46">
        <v>1056979670</v>
      </c>
      <c r="H192" s="46">
        <v>1233727899</v>
      </c>
      <c r="I192" s="46">
        <v>1064479670</v>
      </c>
      <c r="J192" s="46">
        <v>0</v>
      </c>
      <c r="K192" s="46">
        <v>38011641.719999999</v>
      </c>
      <c r="L192" s="46">
        <v>42653718.869999997</v>
      </c>
      <c r="M192" s="46">
        <v>742616782.82000005</v>
      </c>
      <c r="N192" s="46">
        <v>742616782.82000005</v>
      </c>
      <c r="O192" s="46">
        <v>410445755.58999997</v>
      </c>
      <c r="P192" s="86">
        <f t="shared" si="6"/>
        <v>0.60192914776583162</v>
      </c>
      <c r="Q192" s="65"/>
      <c r="R192" s="65"/>
      <c r="S192" s="66"/>
      <c r="T192" s="66"/>
      <c r="U192" s="66"/>
      <c r="V192" s="66"/>
      <c r="W192" s="66"/>
      <c r="X192" s="67"/>
    </row>
    <row r="193" spans="1:24" ht="14.4" x14ac:dyDescent="0.2">
      <c r="A193" s="47" t="s">
        <v>691</v>
      </c>
      <c r="B193" s="47" t="s">
        <v>765</v>
      </c>
      <c r="C193" s="82" t="str">
        <f t="shared" si="5"/>
        <v>21375101 CENTRO INVEST. Y CONSERVACIÓN PATRIMONIO</v>
      </c>
      <c r="D193" s="47" t="s">
        <v>686</v>
      </c>
      <c r="E193" s="47" t="s">
        <v>356</v>
      </c>
      <c r="F193" s="47" t="s">
        <v>357</v>
      </c>
      <c r="G193" s="46">
        <v>1050679670</v>
      </c>
      <c r="H193" s="46">
        <v>1229355504</v>
      </c>
      <c r="I193" s="46">
        <v>1060107275</v>
      </c>
      <c r="J193" s="46">
        <v>0</v>
      </c>
      <c r="K193" s="46">
        <v>38011641.719999999</v>
      </c>
      <c r="L193" s="46">
        <v>42653718.869999997</v>
      </c>
      <c r="M193" s="46">
        <v>742616782.82000005</v>
      </c>
      <c r="N193" s="46">
        <v>742616782.82000005</v>
      </c>
      <c r="O193" s="46">
        <v>406073360.58999997</v>
      </c>
      <c r="P193" s="86">
        <f t="shared" si="6"/>
        <v>0.60407000286224777</v>
      </c>
      <c r="Q193" s="65"/>
      <c r="R193" s="65"/>
      <c r="S193" s="66"/>
      <c r="T193" s="66"/>
      <c r="U193" s="66"/>
      <c r="V193" s="66"/>
      <c r="W193" s="66"/>
      <c r="X193" s="67"/>
    </row>
    <row r="194" spans="1:24" ht="14.4" x14ac:dyDescent="0.2">
      <c r="A194" s="47" t="s">
        <v>691</v>
      </c>
      <c r="B194" s="47" t="s">
        <v>765</v>
      </c>
      <c r="C194" s="82" t="str">
        <f t="shared" si="5"/>
        <v>21375101 CENTRO INVEST. Y CONSERVACIÓN PATRIMONIO</v>
      </c>
      <c r="D194" s="47" t="s">
        <v>686</v>
      </c>
      <c r="E194" s="47" t="s">
        <v>362</v>
      </c>
      <c r="F194" s="47" t="s">
        <v>363</v>
      </c>
      <c r="G194" s="46">
        <v>0</v>
      </c>
      <c r="H194" s="46">
        <v>169248229</v>
      </c>
      <c r="I194" s="46">
        <v>0</v>
      </c>
      <c r="J194" s="46">
        <v>0</v>
      </c>
      <c r="K194" s="46">
        <v>0</v>
      </c>
      <c r="L194" s="46">
        <v>0</v>
      </c>
      <c r="M194" s="46">
        <v>0</v>
      </c>
      <c r="N194" s="46">
        <v>0</v>
      </c>
      <c r="O194" s="46">
        <v>169248229</v>
      </c>
      <c r="P194" s="86">
        <f t="shared" si="6"/>
        <v>0</v>
      </c>
      <c r="Q194" s="65"/>
      <c r="R194" s="65"/>
      <c r="S194" s="66"/>
      <c r="T194" s="66"/>
      <c r="U194" s="66"/>
      <c r="V194" s="66"/>
      <c r="W194" s="66"/>
      <c r="X194" s="67"/>
    </row>
    <row r="195" spans="1:24" ht="14.4" x14ac:dyDescent="0.2">
      <c r="A195" s="47" t="s">
        <v>691</v>
      </c>
      <c r="B195" s="47" t="s">
        <v>765</v>
      </c>
      <c r="C195" s="82" t="str">
        <f t="shared" si="5"/>
        <v>21375101 CENTRO INVEST. Y CONSERVACIÓN PATRIMONIO</v>
      </c>
      <c r="D195" s="47" t="s">
        <v>690</v>
      </c>
      <c r="E195" s="47" t="s">
        <v>362</v>
      </c>
      <c r="F195" s="47" t="s">
        <v>363</v>
      </c>
      <c r="G195" s="46">
        <v>1050679670</v>
      </c>
      <c r="H195" s="46">
        <v>1060107275</v>
      </c>
      <c r="I195" s="46">
        <v>1060107275</v>
      </c>
      <c r="J195" s="46">
        <v>0</v>
      </c>
      <c r="K195" s="46">
        <v>38011641.719999999</v>
      </c>
      <c r="L195" s="46">
        <v>42653718.869999997</v>
      </c>
      <c r="M195" s="46">
        <v>742616782.82000005</v>
      </c>
      <c r="N195" s="46">
        <v>742616782.82000005</v>
      </c>
      <c r="O195" s="46">
        <v>236825131.59</v>
      </c>
      <c r="P195" s="86">
        <f t="shared" si="6"/>
        <v>0.70051097689146602</v>
      </c>
      <c r="Q195" s="65"/>
      <c r="R195" s="65"/>
      <c r="S195" s="66"/>
      <c r="T195" s="66"/>
      <c r="U195" s="66"/>
      <c r="V195" s="66"/>
      <c r="W195" s="66"/>
      <c r="X195" s="67"/>
    </row>
    <row r="196" spans="1:24" ht="14.4" x14ac:dyDescent="0.2">
      <c r="A196" s="47" t="s">
        <v>691</v>
      </c>
      <c r="B196" s="47" t="s">
        <v>765</v>
      </c>
      <c r="C196" s="82" t="str">
        <f t="shared" si="5"/>
        <v>21375101 CENTRO INVEST. Y CONSERVACIÓN PATRIMONIO</v>
      </c>
      <c r="D196" s="47" t="s">
        <v>690</v>
      </c>
      <c r="E196" s="47" t="s">
        <v>338</v>
      </c>
      <c r="F196" s="47" t="s">
        <v>339</v>
      </c>
      <c r="G196" s="46">
        <v>1800000</v>
      </c>
      <c r="H196" s="46">
        <v>0</v>
      </c>
      <c r="I196" s="46">
        <v>0</v>
      </c>
      <c r="J196" s="46">
        <v>0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86">
        <f t="shared" si="6"/>
        <v>0</v>
      </c>
      <c r="Q196" s="65"/>
      <c r="R196" s="65"/>
      <c r="S196" s="66"/>
      <c r="T196" s="66"/>
      <c r="U196" s="66"/>
      <c r="V196" s="66"/>
      <c r="W196" s="66"/>
      <c r="X196" s="67"/>
    </row>
    <row r="197" spans="1:24" ht="14.4" x14ac:dyDescent="0.2">
      <c r="A197" s="47" t="s">
        <v>691</v>
      </c>
      <c r="B197" s="47" t="s">
        <v>765</v>
      </c>
      <c r="C197" s="82" t="str">
        <f t="shared" si="5"/>
        <v>21375101 CENTRO INVEST. Y CONSERVACIÓN PATRIMONIO</v>
      </c>
      <c r="D197" s="47" t="s">
        <v>690</v>
      </c>
      <c r="E197" s="47" t="s">
        <v>342</v>
      </c>
      <c r="F197" s="47" t="s">
        <v>343</v>
      </c>
      <c r="G197" s="46">
        <v>300000</v>
      </c>
      <c r="H197" s="46">
        <v>0</v>
      </c>
      <c r="I197" s="46">
        <v>0</v>
      </c>
      <c r="J197" s="46">
        <v>0</v>
      </c>
      <c r="K197" s="46">
        <v>0</v>
      </c>
      <c r="L197" s="46">
        <v>0</v>
      </c>
      <c r="M197" s="46">
        <v>0</v>
      </c>
      <c r="N197" s="46">
        <v>0</v>
      </c>
      <c r="O197" s="46">
        <v>0</v>
      </c>
      <c r="P197" s="86">
        <f t="shared" si="6"/>
        <v>0</v>
      </c>
      <c r="Q197" s="65"/>
      <c r="R197" s="65"/>
      <c r="S197" s="66"/>
      <c r="T197" s="66"/>
      <c r="U197" s="66"/>
      <c r="V197" s="66"/>
      <c r="W197" s="66"/>
      <c r="X197" s="67"/>
    </row>
    <row r="198" spans="1:24" ht="14.4" x14ac:dyDescent="0.2">
      <c r="A198" s="47" t="s">
        <v>691</v>
      </c>
      <c r="B198" s="47" t="s">
        <v>765</v>
      </c>
      <c r="C198" s="82" t="str">
        <f t="shared" ref="C198:C261" si="7">+CONCATENATE(A198," ",B198)</f>
        <v>21375101 CENTRO INVEST. Y CONSERVACIÓN PATRIMONIO</v>
      </c>
      <c r="D198" s="47" t="s">
        <v>690</v>
      </c>
      <c r="E198" s="47" t="s">
        <v>344</v>
      </c>
      <c r="F198" s="47" t="s">
        <v>345</v>
      </c>
      <c r="G198" s="46">
        <v>1500000</v>
      </c>
      <c r="H198" s="46">
        <v>0</v>
      </c>
      <c r="I198" s="46">
        <v>0</v>
      </c>
      <c r="J198" s="46">
        <v>0</v>
      </c>
      <c r="K198" s="46">
        <v>0</v>
      </c>
      <c r="L198" s="46">
        <v>0</v>
      </c>
      <c r="M198" s="46">
        <v>0</v>
      </c>
      <c r="N198" s="46">
        <v>0</v>
      </c>
      <c r="O198" s="46">
        <v>0</v>
      </c>
      <c r="P198" s="86">
        <f t="shared" ref="P198:P261" si="8">+IFERROR(M198/H198,0)</f>
        <v>0</v>
      </c>
      <c r="Q198" s="65"/>
      <c r="R198" s="65"/>
      <c r="S198" s="66"/>
      <c r="T198" s="66"/>
      <c r="U198" s="66"/>
      <c r="V198" s="66"/>
      <c r="W198" s="66"/>
      <c r="X198" s="67"/>
    </row>
    <row r="199" spans="1:24" ht="14.4" x14ac:dyDescent="0.2">
      <c r="A199" s="47" t="s">
        <v>691</v>
      </c>
      <c r="B199" s="47" t="s">
        <v>765</v>
      </c>
      <c r="C199" s="82" t="str">
        <f t="shared" si="7"/>
        <v>21375101 CENTRO INVEST. Y CONSERVACIÓN PATRIMONIO</v>
      </c>
      <c r="D199" s="47" t="s">
        <v>690</v>
      </c>
      <c r="E199" s="47" t="s">
        <v>364</v>
      </c>
      <c r="F199" s="47" t="s">
        <v>365</v>
      </c>
      <c r="G199" s="46">
        <v>4500000</v>
      </c>
      <c r="H199" s="46">
        <v>4372395</v>
      </c>
      <c r="I199" s="46">
        <v>4372395</v>
      </c>
      <c r="J199" s="46">
        <v>0</v>
      </c>
      <c r="K199" s="46">
        <v>0</v>
      </c>
      <c r="L199" s="46">
        <v>0</v>
      </c>
      <c r="M199" s="46">
        <v>0</v>
      </c>
      <c r="N199" s="46">
        <v>0</v>
      </c>
      <c r="O199" s="46">
        <v>4372395</v>
      </c>
      <c r="P199" s="86">
        <f t="shared" si="8"/>
        <v>0</v>
      </c>
      <c r="Q199" s="65"/>
      <c r="R199" s="65"/>
      <c r="S199" s="66"/>
      <c r="T199" s="66"/>
      <c r="U199" s="66"/>
      <c r="V199" s="66"/>
      <c r="W199" s="66"/>
      <c r="X199" s="67"/>
    </row>
    <row r="200" spans="1:24" ht="14.4" x14ac:dyDescent="0.2">
      <c r="A200" s="47" t="s">
        <v>691</v>
      </c>
      <c r="B200" s="47" t="s">
        <v>765</v>
      </c>
      <c r="C200" s="82" t="str">
        <f t="shared" si="7"/>
        <v>21375101 CENTRO INVEST. Y CONSERVACIÓN PATRIMONIO</v>
      </c>
      <c r="D200" s="47" t="s">
        <v>690</v>
      </c>
      <c r="E200" s="47" t="s">
        <v>368</v>
      </c>
      <c r="F200" s="47" t="s">
        <v>369</v>
      </c>
      <c r="G200" s="46">
        <v>4500000</v>
      </c>
      <c r="H200" s="46">
        <v>4372395</v>
      </c>
      <c r="I200" s="46">
        <v>4372395</v>
      </c>
      <c r="J200" s="46">
        <v>0</v>
      </c>
      <c r="K200" s="46">
        <v>0</v>
      </c>
      <c r="L200" s="46">
        <v>0</v>
      </c>
      <c r="M200" s="46">
        <v>0</v>
      </c>
      <c r="N200" s="46">
        <v>0</v>
      </c>
      <c r="O200" s="46">
        <v>4372395</v>
      </c>
      <c r="P200" s="86">
        <f t="shared" si="8"/>
        <v>0</v>
      </c>
      <c r="Q200" s="65"/>
      <c r="R200" s="65"/>
      <c r="S200" s="66"/>
      <c r="T200" s="66"/>
      <c r="U200" s="66"/>
      <c r="V200" s="66"/>
      <c r="W200" s="66"/>
      <c r="X200" s="67"/>
    </row>
    <row r="201" spans="1:24" ht="14.4" x14ac:dyDescent="0.2">
      <c r="A201" s="47" t="s">
        <v>691</v>
      </c>
      <c r="B201" s="47" t="s">
        <v>765</v>
      </c>
      <c r="C201" s="82" t="str">
        <f t="shared" si="7"/>
        <v>21375101 CENTRO INVEST. Y CONSERVACIÓN PATRIMONIO</v>
      </c>
      <c r="D201" s="47" t="s">
        <v>686</v>
      </c>
      <c r="E201" s="47" t="s">
        <v>372</v>
      </c>
      <c r="F201" s="47" t="s">
        <v>373</v>
      </c>
      <c r="G201" s="46">
        <v>184961688</v>
      </c>
      <c r="H201" s="46">
        <v>85486688</v>
      </c>
      <c r="I201" s="46">
        <v>54554103.75</v>
      </c>
      <c r="J201" s="46">
        <v>0</v>
      </c>
      <c r="K201" s="46">
        <v>949404.25</v>
      </c>
      <c r="L201" s="46">
        <v>0</v>
      </c>
      <c r="M201" s="46">
        <v>40522631.549999997</v>
      </c>
      <c r="N201" s="46">
        <v>40522631.549999997</v>
      </c>
      <c r="O201" s="46">
        <v>44014652.200000003</v>
      </c>
      <c r="P201" s="86">
        <f t="shared" si="8"/>
        <v>0.47402271041311128</v>
      </c>
      <c r="Q201" s="65"/>
      <c r="R201" s="65"/>
      <c r="S201" s="66"/>
      <c r="T201" s="66"/>
      <c r="U201" s="66"/>
      <c r="V201" s="66"/>
      <c r="W201" s="66"/>
      <c r="X201" s="67"/>
    </row>
    <row r="202" spans="1:24" ht="14.4" x14ac:dyDescent="0.2">
      <c r="A202" s="47" t="s">
        <v>691</v>
      </c>
      <c r="B202" s="47" t="s">
        <v>765</v>
      </c>
      <c r="C202" s="82" t="str">
        <f t="shared" si="7"/>
        <v>21375101 CENTRO INVEST. Y CONSERVACIÓN PATRIMONIO</v>
      </c>
      <c r="D202" s="47" t="s">
        <v>686</v>
      </c>
      <c r="E202" s="47" t="s">
        <v>374</v>
      </c>
      <c r="F202" s="47" t="s">
        <v>375</v>
      </c>
      <c r="G202" s="46">
        <v>9177576</v>
      </c>
      <c r="H202" s="46">
        <v>9177576</v>
      </c>
      <c r="I202" s="46">
        <v>8988415</v>
      </c>
      <c r="J202" s="46">
        <v>0</v>
      </c>
      <c r="K202" s="46">
        <v>881780.19</v>
      </c>
      <c r="L202" s="46">
        <v>0</v>
      </c>
      <c r="M202" s="46">
        <v>6460280.6100000003</v>
      </c>
      <c r="N202" s="46">
        <v>6460280.6100000003</v>
      </c>
      <c r="O202" s="46">
        <v>1835515.2</v>
      </c>
      <c r="P202" s="86">
        <f t="shared" si="8"/>
        <v>0.70392014296585503</v>
      </c>
      <c r="Q202" s="65"/>
      <c r="R202" s="65"/>
      <c r="S202" s="66"/>
      <c r="T202" s="66"/>
      <c r="U202" s="66"/>
      <c r="V202" s="66"/>
      <c r="W202" s="66"/>
      <c r="X202" s="67"/>
    </row>
    <row r="203" spans="1:24" ht="14.4" x14ac:dyDescent="0.2">
      <c r="A203" s="47" t="s">
        <v>691</v>
      </c>
      <c r="B203" s="47" t="s">
        <v>765</v>
      </c>
      <c r="C203" s="82" t="str">
        <f t="shared" si="7"/>
        <v>21375101 CENTRO INVEST. Y CONSERVACIÓN PATRIMONIO</v>
      </c>
      <c r="D203" s="47" t="s">
        <v>686</v>
      </c>
      <c r="E203" s="47" t="s">
        <v>378</v>
      </c>
      <c r="F203" s="47" t="s">
        <v>377</v>
      </c>
      <c r="G203" s="46">
        <v>7916920</v>
      </c>
      <c r="H203" s="46">
        <v>7916920</v>
      </c>
      <c r="I203" s="46">
        <v>7753743</v>
      </c>
      <c r="J203" s="46">
        <v>0</v>
      </c>
      <c r="K203" s="46">
        <v>760656.6</v>
      </c>
      <c r="L203" s="46">
        <v>0</v>
      </c>
      <c r="M203" s="46">
        <v>5572879.4000000004</v>
      </c>
      <c r="N203" s="46">
        <v>5572879.4000000004</v>
      </c>
      <c r="O203" s="46">
        <v>1583384</v>
      </c>
      <c r="P203" s="86">
        <f t="shared" si="8"/>
        <v>0.70392013560829214</v>
      </c>
      <c r="Q203" s="65"/>
      <c r="R203" s="65"/>
      <c r="S203" s="66"/>
      <c r="T203" s="66"/>
      <c r="U203" s="66"/>
      <c r="V203" s="66"/>
      <c r="W203" s="66"/>
      <c r="X203" s="67"/>
    </row>
    <row r="204" spans="1:24" ht="14.4" x14ac:dyDescent="0.2">
      <c r="A204" s="47" t="s">
        <v>691</v>
      </c>
      <c r="B204" s="47" t="s">
        <v>765</v>
      </c>
      <c r="C204" s="82" t="str">
        <f t="shared" si="7"/>
        <v>21375101 CENTRO INVEST. Y CONSERVACIÓN PATRIMONIO</v>
      </c>
      <c r="D204" s="47" t="s">
        <v>686</v>
      </c>
      <c r="E204" s="47" t="s">
        <v>399</v>
      </c>
      <c r="F204" s="47" t="s">
        <v>398</v>
      </c>
      <c r="G204" s="46">
        <v>1260656</v>
      </c>
      <c r="H204" s="46">
        <v>1260656</v>
      </c>
      <c r="I204" s="46">
        <v>1234672</v>
      </c>
      <c r="J204" s="46">
        <v>0</v>
      </c>
      <c r="K204" s="46">
        <v>121123.59</v>
      </c>
      <c r="L204" s="46">
        <v>0</v>
      </c>
      <c r="M204" s="46">
        <v>887401.21</v>
      </c>
      <c r="N204" s="46">
        <v>887401.21</v>
      </c>
      <c r="O204" s="46">
        <v>252131.20000000001</v>
      </c>
      <c r="P204" s="86">
        <f t="shared" si="8"/>
        <v>0.70392018917135202</v>
      </c>
      <c r="Q204" s="65"/>
      <c r="R204" s="65"/>
      <c r="S204" s="66"/>
      <c r="T204" s="66"/>
      <c r="U204" s="66"/>
      <c r="V204" s="66"/>
      <c r="W204" s="66"/>
      <c r="X204" s="67"/>
    </row>
    <row r="205" spans="1:24" ht="14.4" x14ac:dyDescent="0.2">
      <c r="A205" s="47" t="s">
        <v>691</v>
      </c>
      <c r="B205" s="47" t="s">
        <v>765</v>
      </c>
      <c r="C205" s="82" t="str">
        <f t="shared" si="7"/>
        <v>21375101 CENTRO INVEST. Y CONSERVACIÓN PATRIMONIO</v>
      </c>
      <c r="D205" s="47" t="s">
        <v>686</v>
      </c>
      <c r="E205" s="47" t="s">
        <v>602</v>
      </c>
      <c r="F205" s="47" t="s">
        <v>603</v>
      </c>
      <c r="G205" s="46">
        <v>55000000</v>
      </c>
      <c r="H205" s="46">
        <v>30000000</v>
      </c>
      <c r="I205" s="46">
        <v>12916000</v>
      </c>
      <c r="J205" s="46">
        <v>0</v>
      </c>
      <c r="K205" s="46">
        <v>0</v>
      </c>
      <c r="L205" s="46">
        <v>0</v>
      </c>
      <c r="M205" s="46">
        <v>7890750</v>
      </c>
      <c r="N205" s="46">
        <v>7890750</v>
      </c>
      <c r="O205" s="46">
        <v>22109250</v>
      </c>
      <c r="P205" s="86">
        <f t="shared" si="8"/>
        <v>0.26302500000000001</v>
      </c>
      <c r="Q205" s="65"/>
      <c r="R205" s="65"/>
      <c r="S205" s="66"/>
      <c r="T205" s="66"/>
      <c r="U205" s="66"/>
      <c r="V205" s="66"/>
      <c r="W205" s="66"/>
      <c r="X205" s="67"/>
    </row>
    <row r="206" spans="1:24" ht="14.4" x14ac:dyDescent="0.2">
      <c r="A206" s="47" t="s">
        <v>691</v>
      </c>
      <c r="B206" s="47" t="s">
        <v>765</v>
      </c>
      <c r="C206" s="82" t="str">
        <f t="shared" si="7"/>
        <v>21375101 CENTRO INVEST. Y CONSERVACIÓN PATRIMONIO</v>
      </c>
      <c r="D206" s="47" t="s">
        <v>686</v>
      </c>
      <c r="E206" s="47" t="s">
        <v>606</v>
      </c>
      <c r="F206" s="47" t="s">
        <v>607</v>
      </c>
      <c r="G206" s="46">
        <v>55000000</v>
      </c>
      <c r="H206" s="46">
        <v>30000000</v>
      </c>
      <c r="I206" s="46">
        <v>12916000</v>
      </c>
      <c r="J206" s="46">
        <v>0</v>
      </c>
      <c r="K206" s="46">
        <v>0</v>
      </c>
      <c r="L206" s="46">
        <v>0</v>
      </c>
      <c r="M206" s="46">
        <v>7890750</v>
      </c>
      <c r="N206" s="46">
        <v>7890750</v>
      </c>
      <c r="O206" s="46">
        <v>22109250</v>
      </c>
      <c r="P206" s="86">
        <f t="shared" si="8"/>
        <v>0.26302500000000001</v>
      </c>
      <c r="Q206" s="65"/>
      <c r="R206" s="65"/>
      <c r="S206" s="66"/>
      <c r="T206" s="66"/>
      <c r="U206" s="66"/>
      <c r="V206" s="66"/>
      <c r="W206" s="66"/>
      <c r="X206" s="67"/>
    </row>
    <row r="207" spans="1:24" ht="14.4" x14ac:dyDescent="0.2">
      <c r="A207" s="47" t="s">
        <v>691</v>
      </c>
      <c r="B207" s="47" t="s">
        <v>765</v>
      </c>
      <c r="C207" s="82" t="str">
        <f t="shared" si="7"/>
        <v>21375101 CENTRO INVEST. Y CONSERVACIÓN PATRIMONIO</v>
      </c>
      <c r="D207" s="47" t="s">
        <v>686</v>
      </c>
      <c r="E207" s="47" t="s">
        <v>608</v>
      </c>
      <c r="F207" s="47" t="s">
        <v>609</v>
      </c>
      <c r="G207" s="46">
        <v>6000000</v>
      </c>
      <c r="H207" s="46">
        <v>9025000</v>
      </c>
      <c r="I207" s="46">
        <v>7512500</v>
      </c>
      <c r="J207" s="46">
        <v>0</v>
      </c>
      <c r="K207" s="46">
        <v>0</v>
      </c>
      <c r="L207" s="46">
        <v>0</v>
      </c>
      <c r="M207" s="46">
        <v>1455113</v>
      </c>
      <c r="N207" s="46">
        <v>1455113</v>
      </c>
      <c r="O207" s="46">
        <v>7569887</v>
      </c>
      <c r="P207" s="86">
        <f t="shared" si="8"/>
        <v>0.16123135734072022</v>
      </c>
      <c r="Q207" s="65"/>
      <c r="R207" s="65"/>
      <c r="S207" s="66"/>
      <c r="T207" s="66"/>
      <c r="U207" s="66"/>
      <c r="V207" s="66"/>
      <c r="W207" s="66"/>
      <c r="X207" s="67"/>
    </row>
    <row r="208" spans="1:24" ht="14.4" x14ac:dyDescent="0.2">
      <c r="A208" s="47" t="s">
        <v>691</v>
      </c>
      <c r="B208" s="47" t="s">
        <v>765</v>
      </c>
      <c r="C208" s="82" t="str">
        <f t="shared" si="7"/>
        <v>21375101 CENTRO INVEST. Y CONSERVACIÓN PATRIMONIO</v>
      </c>
      <c r="D208" s="47" t="s">
        <v>686</v>
      </c>
      <c r="E208" s="47" t="s">
        <v>610</v>
      </c>
      <c r="F208" s="47" t="s">
        <v>611</v>
      </c>
      <c r="G208" s="46">
        <v>0</v>
      </c>
      <c r="H208" s="46">
        <v>3025000</v>
      </c>
      <c r="I208" s="46">
        <v>1512500</v>
      </c>
      <c r="J208" s="46">
        <v>0</v>
      </c>
      <c r="K208" s="46">
        <v>0</v>
      </c>
      <c r="L208" s="46">
        <v>0</v>
      </c>
      <c r="M208" s="46">
        <v>0</v>
      </c>
      <c r="N208" s="46">
        <v>0</v>
      </c>
      <c r="O208" s="46">
        <v>3025000</v>
      </c>
      <c r="P208" s="86">
        <f t="shared" si="8"/>
        <v>0</v>
      </c>
      <c r="Q208" s="65"/>
      <c r="R208" s="65"/>
      <c r="S208" s="66"/>
      <c r="T208" s="66"/>
      <c r="U208" s="66"/>
      <c r="V208" s="66"/>
      <c r="W208" s="66"/>
      <c r="X208" s="67"/>
    </row>
    <row r="209" spans="1:24" ht="14.4" x14ac:dyDescent="0.2">
      <c r="A209" s="47" t="s">
        <v>691</v>
      </c>
      <c r="B209" s="47" t="s">
        <v>765</v>
      </c>
      <c r="C209" s="82" t="str">
        <f t="shared" si="7"/>
        <v>21375101 CENTRO INVEST. Y CONSERVACIÓN PATRIMONIO</v>
      </c>
      <c r="D209" s="47" t="s">
        <v>686</v>
      </c>
      <c r="E209" s="47" t="s">
        <v>612</v>
      </c>
      <c r="F209" s="47" t="s">
        <v>613</v>
      </c>
      <c r="G209" s="46">
        <v>6000000</v>
      </c>
      <c r="H209" s="46">
        <v>6000000</v>
      </c>
      <c r="I209" s="46">
        <v>6000000</v>
      </c>
      <c r="J209" s="46">
        <v>0</v>
      </c>
      <c r="K209" s="46">
        <v>0</v>
      </c>
      <c r="L209" s="46">
        <v>0</v>
      </c>
      <c r="M209" s="46">
        <v>1455113</v>
      </c>
      <c r="N209" s="46">
        <v>1455113</v>
      </c>
      <c r="O209" s="46">
        <v>4544887</v>
      </c>
      <c r="P209" s="86">
        <f t="shared" si="8"/>
        <v>0.24251883333333332</v>
      </c>
      <c r="Q209" s="65"/>
      <c r="R209" s="65"/>
      <c r="S209" s="66"/>
      <c r="T209" s="66"/>
      <c r="U209" s="66"/>
      <c r="V209" s="66"/>
      <c r="W209" s="66"/>
      <c r="X209" s="67"/>
    </row>
    <row r="210" spans="1:24" ht="14.4" x14ac:dyDescent="0.2">
      <c r="A210" s="47" t="s">
        <v>691</v>
      </c>
      <c r="B210" s="47" t="s">
        <v>765</v>
      </c>
      <c r="C210" s="82" t="str">
        <f t="shared" si="7"/>
        <v>21375101 CENTRO INVEST. Y CONSERVACIÓN PATRIMONIO</v>
      </c>
      <c r="D210" s="47" t="s">
        <v>686</v>
      </c>
      <c r="E210" s="47" t="s">
        <v>614</v>
      </c>
      <c r="F210" s="47" t="s">
        <v>615</v>
      </c>
      <c r="G210" s="46">
        <v>23587693</v>
      </c>
      <c r="H210" s="46">
        <v>23587693</v>
      </c>
      <c r="I210" s="46">
        <v>23587693</v>
      </c>
      <c r="J210" s="46">
        <v>0</v>
      </c>
      <c r="K210" s="46">
        <v>0</v>
      </c>
      <c r="L210" s="46">
        <v>0</v>
      </c>
      <c r="M210" s="46">
        <v>23587693</v>
      </c>
      <c r="N210" s="46">
        <v>23587693</v>
      </c>
      <c r="O210" s="46">
        <v>0</v>
      </c>
      <c r="P210" s="86">
        <f t="shared" si="8"/>
        <v>1</v>
      </c>
      <c r="Q210" s="65"/>
      <c r="R210" s="65"/>
      <c r="S210" s="66"/>
      <c r="T210" s="66"/>
      <c r="U210" s="66"/>
      <c r="V210" s="66"/>
      <c r="W210" s="66"/>
      <c r="X210" s="67"/>
    </row>
    <row r="211" spans="1:24" ht="14.4" x14ac:dyDescent="0.2">
      <c r="A211" s="47" t="s">
        <v>691</v>
      </c>
      <c r="B211" s="47" t="s">
        <v>765</v>
      </c>
      <c r="C211" s="83" t="str">
        <f t="shared" si="7"/>
        <v>21375101 CENTRO INVEST. Y CONSERVACIÓN PATRIMONIO</v>
      </c>
      <c r="D211" s="47" t="s">
        <v>686</v>
      </c>
      <c r="E211" s="47" t="s">
        <v>628</v>
      </c>
      <c r="F211" s="47" t="s">
        <v>629</v>
      </c>
      <c r="G211" s="46">
        <v>9160549</v>
      </c>
      <c r="H211" s="46">
        <v>9160549</v>
      </c>
      <c r="I211" s="46">
        <v>9160549</v>
      </c>
      <c r="J211" s="46">
        <v>0</v>
      </c>
      <c r="K211" s="46">
        <v>0</v>
      </c>
      <c r="L211" s="46">
        <v>0</v>
      </c>
      <c r="M211" s="46">
        <v>9160549</v>
      </c>
      <c r="N211" s="46">
        <v>9160549</v>
      </c>
      <c r="O211" s="46">
        <v>0</v>
      </c>
      <c r="P211" s="86">
        <f t="shared" si="8"/>
        <v>1</v>
      </c>
      <c r="Q211" s="65"/>
      <c r="R211" s="65"/>
      <c r="S211" s="66"/>
      <c r="T211" s="66"/>
      <c r="U211" s="66"/>
      <c r="V211" s="66"/>
      <c r="W211" s="66"/>
      <c r="X211" s="67"/>
    </row>
    <row r="212" spans="1:24" ht="14.4" x14ac:dyDescent="0.2">
      <c r="A212" s="47" t="s">
        <v>691</v>
      </c>
      <c r="B212" s="47" t="s">
        <v>765</v>
      </c>
      <c r="C212" s="82" t="str">
        <f t="shared" si="7"/>
        <v>21375101 CENTRO INVEST. Y CONSERVACIÓN PATRIMONIO</v>
      </c>
      <c r="D212" s="47" t="s">
        <v>686</v>
      </c>
      <c r="E212" s="47" t="s">
        <v>630</v>
      </c>
      <c r="F212" s="47" t="s">
        <v>631</v>
      </c>
      <c r="G212" s="46">
        <v>14427144</v>
      </c>
      <c r="H212" s="46">
        <v>14427144</v>
      </c>
      <c r="I212" s="46">
        <v>14427144</v>
      </c>
      <c r="J212" s="46">
        <v>0</v>
      </c>
      <c r="K212" s="46">
        <v>0</v>
      </c>
      <c r="L212" s="46">
        <v>0</v>
      </c>
      <c r="M212" s="46">
        <v>14427144</v>
      </c>
      <c r="N212" s="46">
        <v>14427144</v>
      </c>
      <c r="O212" s="46">
        <v>0</v>
      </c>
      <c r="P212" s="86">
        <f t="shared" si="8"/>
        <v>1</v>
      </c>
      <c r="Q212" s="65"/>
      <c r="R212" s="65"/>
      <c r="S212" s="66"/>
      <c r="T212" s="66"/>
      <c r="U212" s="66"/>
      <c r="V212" s="66"/>
      <c r="W212" s="66"/>
      <c r="X212" s="67"/>
    </row>
    <row r="213" spans="1:24" ht="14.4" x14ac:dyDescent="0.2">
      <c r="A213" s="47" t="s">
        <v>691</v>
      </c>
      <c r="B213" s="47" t="s">
        <v>765</v>
      </c>
      <c r="C213" s="82" t="str">
        <f t="shared" si="7"/>
        <v>21375101 CENTRO INVEST. Y CONSERVACIÓN PATRIMONIO</v>
      </c>
      <c r="D213" s="47" t="s">
        <v>686</v>
      </c>
      <c r="E213" s="47" t="s">
        <v>632</v>
      </c>
      <c r="F213" s="47" t="s">
        <v>633</v>
      </c>
      <c r="G213" s="46">
        <v>90000000</v>
      </c>
      <c r="H213" s="46">
        <v>12500000</v>
      </c>
      <c r="I213" s="46">
        <v>353076.75</v>
      </c>
      <c r="J213" s="46">
        <v>0</v>
      </c>
      <c r="K213" s="46">
        <v>0</v>
      </c>
      <c r="L213" s="46">
        <v>0</v>
      </c>
      <c r="M213" s="46">
        <v>0</v>
      </c>
      <c r="N213" s="46">
        <v>0</v>
      </c>
      <c r="O213" s="46">
        <v>12500000</v>
      </c>
      <c r="P213" s="86">
        <f t="shared" si="8"/>
        <v>0</v>
      </c>
      <c r="Q213" s="65"/>
      <c r="R213" s="65"/>
      <c r="S213" s="66"/>
      <c r="T213" s="66"/>
      <c r="U213" s="66"/>
      <c r="V213" s="66"/>
      <c r="W213" s="66"/>
      <c r="X213" s="67"/>
    </row>
    <row r="214" spans="1:24" ht="14.4" x14ac:dyDescent="0.2">
      <c r="A214" s="47" t="s">
        <v>691</v>
      </c>
      <c r="B214" s="47" t="s">
        <v>765</v>
      </c>
      <c r="C214" s="83" t="str">
        <f t="shared" si="7"/>
        <v>21375101 CENTRO INVEST. Y CONSERVACIÓN PATRIMONIO</v>
      </c>
      <c r="D214" s="47" t="s">
        <v>686</v>
      </c>
      <c r="E214" s="47" t="s">
        <v>634</v>
      </c>
      <c r="F214" s="47" t="s">
        <v>635</v>
      </c>
      <c r="G214" s="46">
        <v>90000000</v>
      </c>
      <c r="H214" s="46">
        <v>12500000</v>
      </c>
      <c r="I214" s="46">
        <v>353076.75</v>
      </c>
      <c r="J214" s="46">
        <v>0</v>
      </c>
      <c r="K214" s="46">
        <v>0</v>
      </c>
      <c r="L214" s="46">
        <v>0</v>
      </c>
      <c r="M214" s="46">
        <v>0</v>
      </c>
      <c r="N214" s="46">
        <v>0</v>
      </c>
      <c r="O214" s="46">
        <v>12500000</v>
      </c>
      <c r="P214" s="88">
        <f t="shared" si="8"/>
        <v>0</v>
      </c>
      <c r="Q214" s="65"/>
      <c r="R214" s="65"/>
      <c r="S214" s="66"/>
      <c r="T214" s="66"/>
      <c r="U214" s="66"/>
      <c r="V214" s="66"/>
      <c r="W214" s="66"/>
      <c r="X214" s="67"/>
    </row>
    <row r="215" spans="1:24" ht="14.4" x14ac:dyDescent="0.2">
      <c r="A215" s="47" t="s">
        <v>691</v>
      </c>
      <c r="B215" s="47" t="s">
        <v>765</v>
      </c>
      <c r="C215" s="82" t="str">
        <f t="shared" si="7"/>
        <v>21375101 CENTRO INVEST. Y CONSERVACIÓN PATRIMONIO</v>
      </c>
      <c r="D215" s="47" t="s">
        <v>686</v>
      </c>
      <c r="E215" s="47" t="s">
        <v>636</v>
      </c>
      <c r="F215" s="47" t="s">
        <v>637</v>
      </c>
      <c r="G215" s="46">
        <v>1196419</v>
      </c>
      <c r="H215" s="46">
        <v>1196419</v>
      </c>
      <c r="I215" s="46">
        <v>1196419</v>
      </c>
      <c r="J215" s="46">
        <v>0</v>
      </c>
      <c r="K215" s="46">
        <v>67624.06</v>
      </c>
      <c r="L215" s="46">
        <v>0</v>
      </c>
      <c r="M215" s="46">
        <v>1128794.94</v>
      </c>
      <c r="N215" s="46">
        <v>1128794.94</v>
      </c>
      <c r="O215" s="46">
        <v>0</v>
      </c>
      <c r="P215" s="87">
        <f t="shared" si="8"/>
        <v>0.94347794543550378</v>
      </c>
      <c r="Q215" s="65"/>
      <c r="R215" s="65"/>
      <c r="S215" s="66"/>
      <c r="T215" s="66"/>
      <c r="U215" s="66"/>
      <c r="V215" s="66"/>
      <c r="W215" s="66"/>
      <c r="X215" s="67"/>
    </row>
    <row r="216" spans="1:24" ht="14.4" x14ac:dyDescent="0.2">
      <c r="A216" s="47" t="s">
        <v>691</v>
      </c>
      <c r="B216" s="47" t="s">
        <v>765</v>
      </c>
      <c r="C216" s="107" t="str">
        <f t="shared" si="7"/>
        <v>21375101 CENTRO INVEST. Y CONSERVACIÓN PATRIMONIO</v>
      </c>
      <c r="D216" s="47" t="s">
        <v>686</v>
      </c>
      <c r="E216" s="47" t="s">
        <v>638</v>
      </c>
      <c r="F216" s="47" t="s">
        <v>639</v>
      </c>
      <c r="G216" s="46">
        <v>1196419</v>
      </c>
      <c r="H216" s="46">
        <v>1196419</v>
      </c>
      <c r="I216" s="46">
        <v>1196419</v>
      </c>
      <c r="J216" s="46">
        <v>0</v>
      </c>
      <c r="K216" s="46">
        <v>67624.06</v>
      </c>
      <c r="L216" s="46">
        <v>0</v>
      </c>
      <c r="M216" s="46">
        <v>1128794.94</v>
      </c>
      <c r="N216" s="46">
        <v>1128794.94</v>
      </c>
      <c r="O216" s="46">
        <v>0</v>
      </c>
      <c r="P216" s="108">
        <f t="shared" si="8"/>
        <v>0.94347794543550378</v>
      </c>
      <c r="Q216" s="65"/>
      <c r="R216" s="65"/>
      <c r="S216" s="66"/>
      <c r="T216" s="66"/>
      <c r="U216" s="66"/>
      <c r="V216" s="66"/>
      <c r="W216" s="66"/>
      <c r="X216" s="67"/>
    </row>
    <row r="217" spans="1:24" ht="14.4" x14ac:dyDescent="0.2">
      <c r="A217" s="99" t="s">
        <v>692</v>
      </c>
      <c r="B217" s="99" t="s">
        <v>693</v>
      </c>
      <c r="C217" s="98" t="str">
        <f t="shared" si="7"/>
        <v>21375102 MUSEO NACIONAL DE COSTA RICA</v>
      </c>
      <c r="D217" s="99" t="s">
        <v>686</v>
      </c>
      <c r="E217" s="99" t="s">
        <v>687</v>
      </c>
      <c r="F217" s="99" t="s">
        <v>687</v>
      </c>
      <c r="G217" s="100">
        <v>3524603170</v>
      </c>
      <c r="H217" s="100">
        <v>3552103170</v>
      </c>
      <c r="I217" s="46">
        <v>3201428082.3299999</v>
      </c>
      <c r="J217" s="46">
        <v>0</v>
      </c>
      <c r="K217" s="46">
        <v>0</v>
      </c>
      <c r="L217" s="46">
        <v>0</v>
      </c>
      <c r="M217" s="100">
        <v>2170285654.7199998</v>
      </c>
      <c r="N217" s="100">
        <v>2083601729.9200001</v>
      </c>
      <c r="O217" s="100">
        <v>1381817515.28</v>
      </c>
      <c r="P217" s="115">
        <f t="shared" si="8"/>
        <v>0.61098609777147883</v>
      </c>
      <c r="Q217" s="65"/>
      <c r="R217" s="65"/>
      <c r="S217" s="66"/>
      <c r="T217" s="66"/>
      <c r="U217" s="66"/>
      <c r="V217" s="66"/>
      <c r="W217" s="66"/>
      <c r="X217" s="67"/>
    </row>
    <row r="218" spans="1:24" ht="14.4" x14ac:dyDescent="0.2">
      <c r="A218" s="47" t="s">
        <v>692</v>
      </c>
      <c r="B218" s="47" t="s">
        <v>693</v>
      </c>
      <c r="C218" s="112" t="str">
        <f t="shared" si="7"/>
        <v>21375102 MUSEO NACIONAL DE COSTA RICA</v>
      </c>
      <c r="D218" s="47" t="s">
        <v>686</v>
      </c>
      <c r="E218" s="47" t="s">
        <v>10</v>
      </c>
      <c r="F218" s="47" t="s">
        <v>11</v>
      </c>
      <c r="G218" s="46">
        <v>2403431618</v>
      </c>
      <c r="H218" s="46">
        <v>2395331618</v>
      </c>
      <c r="I218" s="46">
        <v>2345599213</v>
      </c>
      <c r="J218" s="46">
        <v>0</v>
      </c>
      <c r="K218" s="46">
        <v>0</v>
      </c>
      <c r="L218" s="46">
        <v>0</v>
      </c>
      <c r="M218" s="46">
        <v>1575980490.5899999</v>
      </c>
      <c r="N218" s="46">
        <v>1575980490.5899999</v>
      </c>
      <c r="O218" s="46">
        <v>819351127.40999997</v>
      </c>
      <c r="P218" s="113">
        <f t="shared" si="8"/>
        <v>0.65793833252444456</v>
      </c>
      <c r="Q218" s="65"/>
      <c r="R218" s="65"/>
      <c r="S218" s="66"/>
      <c r="T218" s="66"/>
      <c r="U218" s="66"/>
      <c r="V218" s="66"/>
      <c r="W218" s="66"/>
      <c r="X218" s="67"/>
    </row>
    <row r="219" spans="1:24" ht="14.4" x14ac:dyDescent="0.2">
      <c r="A219" s="47" t="s">
        <v>692</v>
      </c>
      <c r="B219" s="47" t="s">
        <v>693</v>
      </c>
      <c r="C219" s="82" t="str">
        <f t="shared" si="7"/>
        <v>21375102 MUSEO NACIONAL DE COSTA RICA</v>
      </c>
      <c r="D219" s="47" t="s">
        <v>686</v>
      </c>
      <c r="E219" s="47" t="s">
        <v>12</v>
      </c>
      <c r="F219" s="47" t="s">
        <v>13</v>
      </c>
      <c r="G219" s="46">
        <v>1137177200</v>
      </c>
      <c r="H219" s="46">
        <v>1124961851</v>
      </c>
      <c r="I219" s="46">
        <v>1095143026</v>
      </c>
      <c r="J219" s="46">
        <v>0</v>
      </c>
      <c r="K219" s="46">
        <v>0</v>
      </c>
      <c r="L219" s="46">
        <v>0</v>
      </c>
      <c r="M219" s="46">
        <v>803134377.35000002</v>
      </c>
      <c r="N219" s="46">
        <v>803134377.35000002</v>
      </c>
      <c r="O219" s="46">
        <v>321827473.64999998</v>
      </c>
      <c r="P219" s="86">
        <f t="shared" si="8"/>
        <v>0.71392143354557192</v>
      </c>
      <c r="Q219" s="65"/>
      <c r="R219" s="65"/>
      <c r="S219" s="66"/>
      <c r="T219" s="66"/>
      <c r="U219" s="66"/>
      <c r="V219" s="66"/>
      <c r="W219" s="66"/>
      <c r="X219" s="67"/>
    </row>
    <row r="220" spans="1:24" ht="14.4" x14ac:dyDescent="0.2">
      <c r="A220" s="47" t="s">
        <v>692</v>
      </c>
      <c r="B220" s="47" t="s">
        <v>693</v>
      </c>
      <c r="C220" s="82" t="str">
        <f t="shared" si="7"/>
        <v>21375102 MUSEO NACIONAL DE COSTA RICA</v>
      </c>
      <c r="D220" s="47" t="s">
        <v>686</v>
      </c>
      <c r="E220" s="47" t="s">
        <v>14</v>
      </c>
      <c r="F220" s="47" t="s">
        <v>15</v>
      </c>
      <c r="G220" s="46">
        <v>1081177200</v>
      </c>
      <c r="H220" s="46">
        <v>1069961851</v>
      </c>
      <c r="I220" s="46">
        <v>1052543026</v>
      </c>
      <c r="J220" s="46">
        <v>0</v>
      </c>
      <c r="K220" s="46">
        <v>0</v>
      </c>
      <c r="L220" s="46">
        <v>0</v>
      </c>
      <c r="M220" s="46">
        <v>776254769.60000002</v>
      </c>
      <c r="N220" s="46">
        <v>776254769.60000002</v>
      </c>
      <c r="O220" s="46">
        <v>293707081.39999998</v>
      </c>
      <c r="P220" s="86">
        <f t="shared" si="8"/>
        <v>0.72549761365276944</v>
      </c>
      <c r="Q220" s="65"/>
      <c r="R220" s="65"/>
      <c r="S220" s="66"/>
      <c r="T220" s="66"/>
      <c r="U220" s="66"/>
      <c r="V220" s="66"/>
      <c r="W220" s="66"/>
      <c r="X220" s="67"/>
    </row>
    <row r="221" spans="1:24" ht="14.4" x14ac:dyDescent="0.2">
      <c r="A221" s="47" t="s">
        <v>692</v>
      </c>
      <c r="B221" s="47" t="s">
        <v>693</v>
      </c>
      <c r="C221" s="82" t="str">
        <f t="shared" si="7"/>
        <v>21375102 MUSEO NACIONAL DE COSTA RICA</v>
      </c>
      <c r="D221" s="47" t="s">
        <v>686</v>
      </c>
      <c r="E221" s="47" t="s">
        <v>16</v>
      </c>
      <c r="F221" s="47" t="s">
        <v>17</v>
      </c>
      <c r="G221" s="46">
        <v>40000000</v>
      </c>
      <c r="H221" s="46">
        <v>40000000</v>
      </c>
      <c r="I221" s="46">
        <v>40000000</v>
      </c>
      <c r="J221" s="46">
        <v>0</v>
      </c>
      <c r="K221" s="46">
        <v>0</v>
      </c>
      <c r="L221" s="46">
        <v>0</v>
      </c>
      <c r="M221" s="46">
        <v>26879607.75</v>
      </c>
      <c r="N221" s="46">
        <v>26879607.75</v>
      </c>
      <c r="O221" s="46">
        <v>13120392.25</v>
      </c>
      <c r="P221" s="86">
        <f t="shared" si="8"/>
        <v>0.67199019375000002</v>
      </c>
      <c r="Q221" s="65"/>
      <c r="R221" s="65"/>
      <c r="S221" s="66"/>
      <c r="T221" s="66"/>
      <c r="U221" s="66"/>
      <c r="V221" s="66"/>
      <c r="W221" s="66"/>
      <c r="X221" s="67"/>
    </row>
    <row r="222" spans="1:24" ht="14.4" x14ac:dyDescent="0.2">
      <c r="A222" s="47" t="s">
        <v>692</v>
      </c>
      <c r="B222" s="47" t="s">
        <v>693</v>
      </c>
      <c r="C222" s="82" t="str">
        <f t="shared" si="7"/>
        <v>21375102 MUSEO NACIONAL DE COSTA RICA</v>
      </c>
      <c r="D222" s="47" t="s">
        <v>686</v>
      </c>
      <c r="E222" s="47" t="s">
        <v>18</v>
      </c>
      <c r="F222" s="47" t="s">
        <v>19</v>
      </c>
      <c r="G222" s="46">
        <v>16000000</v>
      </c>
      <c r="H222" s="46">
        <v>15000000</v>
      </c>
      <c r="I222" s="46">
        <v>2600000</v>
      </c>
      <c r="J222" s="46">
        <v>0</v>
      </c>
      <c r="K222" s="46">
        <v>0</v>
      </c>
      <c r="L222" s="46">
        <v>0</v>
      </c>
      <c r="M222" s="46">
        <v>0</v>
      </c>
      <c r="N222" s="46">
        <v>0</v>
      </c>
      <c r="O222" s="46">
        <v>15000000</v>
      </c>
      <c r="P222" s="86">
        <f t="shared" si="8"/>
        <v>0</v>
      </c>
      <c r="Q222" s="65"/>
      <c r="R222" s="65"/>
      <c r="S222" s="66"/>
      <c r="T222" s="66"/>
      <c r="U222" s="66"/>
      <c r="V222" s="66"/>
      <c r="W222" s="66"/>
      <c r="X222" s="67"/>
    </row>
    <row r="223" spans="1:24" ht="14.4" x14ac:dyDescent="0.2">
      <c r="A223" s="47" t="s">
        <v>692</v>
      </c>
      <c r="B223" s="47" t="s">
        <v>693</v>
      </c>
      <c r="C223" s="82" t="str">
        <f t="shared" si="7"/>
        <v>21375102 MUSEO NACIONAL DE COSTA RICA</v>
      </c>
      <c r="D223" s="47" t="s">
        <v>686</v>
      </c>
      <c r="E223" s="47" t="s">
        <v>20</v>
      </c>
      <c r="F223" s="47" t="s">
        <v>21</v>
      </c>
      <c r="G223" s="46">
        <v>9000000</v>
      </c>
      <c r="H223" s="46">
        <v>17000000</v>
      </c>
      <c r="I223" s="46">
        <v>17000000</v>
      </c>
      <c r="J223" s="46">
        <v>0</v>
      </c>
      <c r="K223" s="46">
        <v>0</v>
      </c>
      <c r="L223" s="46">
        <v>0</v>
      </c>
      <c r="M223" s="46">
        <v>10260583.32</v>
      </c>
      <c r="N223" s="46">
        <v>10260583.32</v>
      </c>
      <c r="O223" s="46">
        <v>6739416.6799999997</v>
      </c>
      <c r="P223" s="86">
        <f t="shared" si="8"/>
        <v>0.60356372470588238</v>
      </c>
      <c r="Q223" s="65"/>
      <c r="R223" s="65"/>
      <c r="S223" s="66"/>
      <c r="T223" s="66"/>
      <c r="U223" s="66"/>
      <c r="V223" s="66"/>
      <c r="W223" s="66"/>
      <c r="X223" s="67"/>
    </row>
    <row r="224" spans="1:24" ht="14.4" x14ac:dyDescent="0.2">
      <c r="A224" s="47" t="s">
        <v>692</v>
      </c>
      <c r="B224" s="47" t="s">
        <v>693</v>
      </c>
      <c r="C224" s="82" t="str">
        <f t="shared" si="7"/>
        <v>21375102 MUSEO NACIONAL DE COSTA RICA</v>
      </c>
      <c r="D224" s="47" t="s">
        <v>686</v>
      </c>
      <c r="E224" s="47" t="s">
        <v>22</v>
      </c>
      <c r="F224" s="47" t="s">
        <v>23</v>
      </c>
      <c r="G224" s="46">
        <v>9000000</v>
      </c>
      <c r="H224" s="46">
        <v>17000000</v>
      </c>
      <c r="I224" s="46">
        <v>17000000</v>
      </c>
      <c r="J224" s="46">
        <v>0</v>
      </c>
      <c r="K224" s="46">
        <v>0</v>
      </c>
      <c r="L224" s="46">
        <v>0</v>
      </c>
      <c r="M224" s="46">
        <v>10260583.32</v>
      </c>
      <c r="N224" s="46">
        <v>10260583.32</v>
      </c>
      <c r="O224" s="46">
        <v>6739416.6799999997</v>
      </c>
      <c r="P224" s="86">
        <f t="shared" si="8"/>
        <v>0.60356372470588238</v>
      </c>
      <c r="Q224" s="65"/>
      <c r="R224" s="65"/>
      <c r="S224" s="66"/>
      <c r="T224" s="66"/>
      <c r="U224" s="66"/>
      <c r="V224" s="66"/>
      <c r="W224" s="66"/>
      <c r="X224" s="67"/>
    </row>
    <row r="225" spans="1:24" ht="14.4" x14ac:dyDescent="0.2">
      <c r="A225" s="47" t="s">
        <v>692</v>
      </c>
      <c r="B225" s="47" t="s">
        <v>693</v>
      </c>
      <c r="C225" s="82" t="str">
        <f t="shared" si="7"/>
        <v>21375102 MUSEO NACIONAL DE COSTA RICA</v>
      </c>
      <c r="D225" s="47" t="s">
        <v>686</v>
      </c>
      <c r="E225" s="47" t="s">
        <v>26</v>
      </c>
      <c r="F225" s="47" t="s">
        <v>27</v>
      </c>
      <c r="G225" s="46">
        <v>811828955</v>
      </c>
      <c r="H225" s="46">
        <v>807944304</v>
      </c>
      <c r="I225" s="46">
        <v>791536122</v>
      </c>
      <c r="J225" s="46">
        <v>0</v>
      </c>
      <c r="K225" s="46">
        <v>0</v>
      </c>
      <c r="L225" s="46">
        <v>0</v>
      </c>
      <c r="M225" s="46">
        <v>459417268.13</v>
      </c>
      <c r="N225" s="46">
        <v>459417268.13</v>
      </c>
      <c r="O225" s="46">
        <v>348527035.87</v>
      </c>
      <c r="P225" s="86">
        <f t="shared" si="8"/>
        <v>0.56862492359374317</v>
      </c>
      <c r="Q225" s="65"/>
      <c r="R225" s="65"/>
      <c r="S225" s="66"/>
      <c r="T225" s="66"/>
      <c r="U225" s="66"/>
      <c r="V225" s="66"/>
      <c r="W225" s="66"/>
      <c r="X225" s="67"/>
    </row>
    <row r="226" spans="1:24" ht="14.4" x14ac:dyDescent="0.2">
      <c r="A226" s="47" t="s">
        <v>692</v>
      </c>
      <c r="B226" s="47" t="s">
        <v>693</v>
      </c>
      <c r="C226" s="82" t="str">
        <f t="shared" si="7"/>
        <v>21375102 MUSEO NACIONAL DE COSTA RICA</v>
      </c>
      <c r="D226" s="47" t="s">
        <v>686</v>
      </c>
      <c r="E226" s="47" t="s">
        <v>28</v>
      </c>
      <c r="F226" s="47" t="s">
        <v>29</v>
      </c>
      <c r="G226" s="46">
        <v>222100000</v>
      </c>
      <c r="H226" s="46">
        <v>223453204</v>
      </c>
      <c r="I226" s="46">
        <v>217421677</v>
      </c>
      <c r="J226" s="46">
        <v>0</v>
      </c>
      <c r="K226" s="46">
        <v>0</v>
      </c>
      <c r="L226" s="46">
        <v>0</v>
      </c>
      <c r="M226" s="46">
        <v>150225774.5</v>
      </c>
      <c r="N226" s="46">
        <v>150225774.5</v>
      </c>
      <c r="O226" s="46">
        <v>73227429.5</v>
      </c>
      <c r="P226" s="86">
        <f t="shared" si="8"/>
        <v>0.67229187951138081</v>
      </c>
      <c r="Q226" s="65"/>
      <c r="R226" s="65"/>
      <c r="S226" s="66"/>
      <c r="T226" s="66"/>
      <c r="U226" s="66"/>
      <c r="V226" s="66"/>
      <c r="W226" s="66"/>
      <c r="X226" s="67"/>
    </row>
    <row r="227" spans="1:24" ht="14.4" x14ac:dyDescent="0.2">
      <c r="A227" s="47" t="s">
        <v>692</v>
      </c>
      <c r="B227" s="47" t="s">
        <v>693</v>
      </c>
      <c r="C227" s="82" t="str">
        <f t="shared" si="7"/>
        <v>21375102 MUSEO NACIONAL DE COSTA RICA</v>
      </c>
      <c r="D227" s="47" t="s">
        <v>686</v>
      </c>
      <c r="E227" s="47" t="s">
        <v>30</v>
      </c>
      <c r="F227" s="47" t="s">
        <v>31</v>
      </c>
      <c r="G227" s="46">
        <v>234253790</v>
      </c>
      <c r="H227" s="46">
        <v>243660734</v>
      </c>
      <c r="I227" s="46">
        <v>238966066</v>
      </c>
      <c r="J227" s="46">
        <v>0</v>
      </c>
      <c r="K227" s="46">
        <v>0</v>
      </c>
      <c r="L227" s="46">
        <v>0</v>
      </c>
      <c r="M227" s="46">
        <v>148124263.61000001</v>
      </c>
      <c r="N227" s="46">
        <v>148124263.61000001</v>
      </c>
      <c r="O227" s="46">
        <v>95536470.390000001</v>
      </c>
      <c r="P227" s="86">
        <f t="shared" si="8"/>
        <v>0.60791191579518111</v>
      </c>
      <c r="Q227" s="65"/>
      <c r="R227" s="65"/>
      <c r="S227" s="66"/>
      <c r="T227" s="66"/>
      <c r="U227" s="66"/>
      <c r="V227" s="66"/>
      <c r="W227" s="66"/>
      <c r="X227" s="67"/>
    </row>
    <row r="228" spans="1:24" ht="14.4" x14ac:dyDescent="0.2">
      <c r="A228" s="47" t="s">
        <v>692</v>
      </c>
      <c r="B228" s="47" t="s">
        <v>693</v>
      </c>
      <c r="C228" s="82" t="str">
        <f t="shared" si="7"/>
        <v>21375102 MUSEO NACIONAL DE COSTA RICA</v>
      </c>
      <c r="D228" s="47" t="s">
        <v>686</v>
      </c>
      <c r="E228" s="47" t="s">
        <v>32</v>
      </c>
      <c r="F228" s="47" t="s">
        <v>33</v>
      </c>
      <c r="G228" s="46">
        <v>151164314</v>
      </c>
      <c r="H228" s="46">
        <v>151164314</v>
      </c>
      <c r="I228" s="46">
        <v>149848096</v>
      </c>
      <c r="J228" s="46">
        <v>0</v>
      </c>
      <c r="K228" s="46">
        <v>0</v>
      </c>
      <c r="L228" s="46">
        <v>0</v>
      </c>
      <c r="M228" s="46">
        <v>2256045.63</v>
      </c>
      <c r="N228" s="46">
        <v>2256045.63</v>
      </c>
      <c r="O228" s="46">
        <v>148908268.37</v>
      </c>
      <c r="P228" s="86">
        <f t="shared" si="8"/>
        <v>1.4924459155088679E-2</v>
      </c>
      <c r="Q228" s="65"/>
      <c r="R228" s="65"/>
      <c r="S228" s="66"/>
      <c r="T228" s="66"/>
      <c r="U228" s="66"/>
      <c r="V228" s="66"/>
      <c r="W228" s="66"/>
      <c r="X228" s="67"/>
    </row>
    <row r="229" spans="1:24" ht="14.4" x14ac:dyDescent="0.2">
      <c r="A229" s="47" t="s">
        <v>692</v>
      </c>
      <c r="B229" s="47" t="s">
        <v>693</v>
      </c>
      <c r="C229" s="82" t="str">
        <f t="shared" si="7"/>
        <v>21375102 MUSEO NACIONAL DE COSTA RICA</v>
      </c>
      <c r="D229" s="47" t="s">
        <v>686</v>
      </c>
      <c r="E229" s="47" t="s">
        <v>34</v>
      </c>
      <c r="F229" s="47" t="s">
        <v>35</v>
      </c>
      <c r="G229" s="46">
        <v>126410851</v>
      </c>
      <c r="H229" s="46">
        <v>111310851</v>
      </c>
      <c r="I229" s="46">
        <v>111310851</v>
      </c>
      <c r="J229" s="46">
        <v>0</v>
      </c>
      <c r="K229" s="46">
        <v>0</v>
      </c>
      <c r="L229" s="46">
        <v>0</v>
      </c>
      <c r="M229" s="46">
        <v>109878270.22</v>
      </c>
      <c r="N229" s="46">
        <v>109878270.22</v>
      </c>
      <c r="O229" s="46">
        <v>1432580.78</v>
      </c>
      <c r="P229" s="86">
        <f t="shared" si="8"/>
        <v>0.98712990901489017</v>
      </c>
      <c r="Q229" s="65"/>
      <c r="R229" s="65"/>
      <c r="S229" s="66"/>
      <c r="T229" s="66"/>
      <c r="U229" s="66"/>
      <c r="V229" s="66"/>
      <c r="W229" s="66"/>
      <c r="X229" s="67"/>
    </row>
    <row r="230" spans="1:24" ht="14.4" x14ac:dyDescent="0.2">
      <c r="A230" s="47" t="s">
        <v>692</v>
      </c>
      <c r="B230" s="47" t="s">
        <v>693</v>
      </c>
      <c r="C230" s="82" t="str">
        <f t="shared" si="7"/>
        <v>21375102 MUSEO NACIONAL DE COSTA RICA</v>
      </c>
      <c r="D230" s="47" t="s">
        <v>686</v>
      </c>
      <c r="E230" s="47" t="s">
        <v>36</v>
      </c>
      <c r="F230" s="47" t="s">
        <v>37</v>
      </c>
      <c r="G230" s="46">
        <v>77900000</v>
      </c>
      <c r="H230" s="46">
        <v>78355201</v>
      </c>
      <c r="I230" s="46">
        <v>73989432</v>
      </c>
      <c r="J230" s="46">
        <v>0</v>
      </c>
      <c r="K230" s="46">
        <v>0</v>
      </c>
      <c r="L230" s="46">
        <v>0</v>
      </c>
      <c r="M230" s="46">
        <v>48932914.170000002</v>
      </c>
      <c r="N230" s="46">
        <v>48932914.170000002</v>
      </c>
      <c r="O230" s="46">
        <v>29422286.829999998</v>
      </c>
      <c r="P230" s="86">
        <f t="shared" si="8"/>
        <v>0.62450116323484384</v>
      </c>
      <c r="Q230" s="65"/>
      <c r="R230" s="65"/>
      <c r="S230" s="66"/>
      <c r="T230" s="66"/>
      <c r="U230" s="66"/>
      <c r="V230" s="66"/>
      <c r="W230" s="66"/>
      <c r="X230" s="67"/>
    </row>
    <row r="231" spans="1:24" ht="14.4" x14ac:dyDescent="0.2">
      <c r="A231" s="47" t="s">
        <v>692</v>
      </c>
      <c r="B231" s="47" t="s">
        <v>693</v>
      </c>
      <c r="C231" s="82" t="str">
        <f t="shared" si="7"/>
        <v>21375102 MUSEO NACIONAL DE COSTA RICA</v>
      </c>
      <c r="D231" s="47" t="s">
        <v>686</v>
      </c>
      <c r="E231" s="47" t="s">
        <v>38</v>
      </c>
      <c r="F231" s="47" t="s">
        <v>39</v>
      </c>
      <c r="G231" s="46">
        <v>176176831</v>
      </c>
      <c r="H231" s="46">
        <v>176176831</v>
      </c>
      <c r="I231" s="46">
        <v>174439280</v>
      </c>
      <c r="J231" s="46">
        <v>0</v>
      </c>
      <c r="K231" s="46">
        <v>0</v>
      </c>
      <c r="L231" s="46">
        <v>0</v>
      </c>
      <c r="M231" s="46">
        <v>123876243.36</v>
      </c>
      <c r="N231" s="46">
        <v>123876243.36</v>
      </c>
      <c r="O231" s="46">
        <v>52300587.640000001</v>
      </c>
      <c r="P231" s="86">
        <f t="shared" si="8"/>
        <v>0.70313583606234809</v>
      </c>
      <c r="Q231" s="65"/>
      <c r="R231" s="65"/>
      <c r="S231" s="66"/>
      <c r="T231" s="66"/>
      <c r="U231" s="66"/>
      <c r="V231" s="66"/>
      <c r="W231" s="66"/>
      <c r="X231" s="67"/>
    </row>
    <row r="232" spans="1:24" ht="14.4" x14ac:dyDescent="0.2">
      <c r="A232" s="47" t="s">
        <v>692</v>
      </c>
      <c r="B232" s="47" t="s">
        <v>693</v>
      </c>
      <c r="C232" s="82" t="str">
        <f t="shared" si="7"/>
        <v>21375102 MUSEO NACIONAL DE COSTA RICA</v>
      </c>
      <c r="D232" s="47" t="s">
        <v>686</v>
      </c>
      <c r="E232" s="47" t="s">
        <v>43</v>
      </c>
      <c r="F232" s="47" t="s">
        <v>41</v>
      </c>
      <c r="G232" s="46">
        <v>167142121</v>
      </c>
      <c r="H232" s="46">
        <v>167142121</v>
      </c>
      <c r="I232" s="46">
        <v>165493676</v>
      </c>
      <c r="J232" s="46">
        <v>0</v>
      </c>
      <c r="K232" s="46">
        <v>0</v>
      </c>
      <c r="L232" s="46">
        <v>0</v>
      </c>
      <c r="M232" s="46">
        <v>117518535.09999999</v>
      </c>
      <c r="N232" s="46">
        <v>117518535.09999999</v>
      </c>
      <c r="O232" s="46">
        <v>49623585.899999999</v>
      </c>
      <c r="P232" s="86">
        <f t="shared" si="8"/>
        <v>0.70310544342081194</v>
      </c>
      <c r="Q232" s="65"/>
      <c r="R232" s="65"/>
      <c r="S232" s="66"/>
      <c r="T232" s="66"/>
      <c r="U232" s="66"/>
      <c r="V232" s="66"/>
      <c r="W232" s="66"/>
      <c r="X232" s="67"/>
    </row>
    <row r="233" spans="1:24" ht="14.4" x14ac:dyDescent="0.2">
      <c r="A233" s="47" t="s">
        <v>692</v>
      </c>
      <c r="B233" s="47" t="s">
        <v>693</v>
      </c>
      <c r="C233" s="82" t="str">
        <f t="shared" si="7"/>
        <v>21375102 MUSEO NACIONAL DE COSTA RICA</v>
      </c>
      <c r="D233" s="47" t="s">
        <v>686</v>
      </c>
      <c r="E233" s="47" t="s">
        <v>64</v>
      </c>
      <c r="F233" s="47" t="s">
        <v>62</v>
      </c>
      <c r="G233" s="46">
        <v>9034710</v>
      </c>
      <c r="H233" s="46">
        <v>9034710</v>
      </c>
      <c r="I233" s="46">
        <v>8945604</v>
      </c>
      <c r="J233" s="46">
        <v>0</v>
      </c>
      <c r="K233" s="46">
        <v>0</v>
      </c>
      <c r="L233" s="46">
        <v>0</v>
      </c>
      <c r="M233" s="46">
        <v>6357708.2599999998</v>
      </c>
      <c r="N233" s="46">
        <v>6357708.2599999998</v>
      </c>
      <c r="O233" s="46">
        <v>2677001.7400000002</v>
      </c>
      <c r="P233" s="86">
        <f t="shared" si="8"/>
        <v>0.70369809988367082</v>
      </c>
      <c r="Q233" s="65"/>
      <c r="R233" s="65"/>
      <c r="S233" s="66"/>
      <c r="T233" s="66"/>
      <c r="U233" s="66"/>
      <c r="V233" s="66"/>
      <c r="W233" s="66"/>
      <c r="X233" s="67"/>
    </row>
    <row r="234" spans="1:24" ht="14.4" x14ac:dyDescent="0.2">
      <c r="A234" s="47" t="s">
        <v>692</v>
      </c>
      <c r="B234" s="47" t="s">
        <v>693</v>
      </c>
      <c r="C234" s="82" t="str">
        <f t="shared" si="7"/>
        <v>21375102 MUSEO NACIONAL DE COSTA RICA</v>
      </c>
      <c r="D234" s="47" t="s">
        <v>686</v>
      </c>
      <c r="E234" s="47" t="s">
        <v>83</v>
      </c>
      <c r="F234" s="47" t="s">
        <v>84</v>
      </c>
      <c r="G234" s="46">
        <v>269248632</v>
      </c>
      <c r="H234" s="46">
        <v>269248632</v>
      </c>
      <c r="I234" s="46">
        <v>267480785</v>
      </c>
      <c r="J234" s="46">
        <v>0</v>
      </c>
      <c r="K234" s="46">
        <v>0</v>
      </c>
      <c r="L234" s="46">
        <v>0</v>
      </c>
      <c r="M234" s="46">
        <v>179292018.43000001</v>
      </c>
      <c r="N234" s="46">
        <v>179292018.43000001</v>
      </c>
      <c r="O234" s="46">
        <v>89956613.569999993</v>
      </c>
      <c r="P234" s="86">
        <f t="shared" si="8"/>
        <v>0.6658976021464057</v>
      </c>
      <c r="Q234" s="65"/>
      <c r="R234" s="65"/>
      <c r="S234" s="66"/>
      <c r="T234" s="66"/>
      <c r="U234" s="66"/>
      <c r="V234" s="66"/>
      <c r="W234" s="66"/>
      <c r="X234" s="67"/>
    </row>
    <row r="235" spans="1:24" ht="14.4" x14ac:dyDescent="0.2">
      <c r="A235" s="47" t="s">
        <v>692</v>
      </c>
      <c r="B235" s="47" t="s">
        <v>693</v>
      </c>
      <c r="C235" s="82" t="str">
        <f t="shared" si="7"/>
        <v>21375102 MUSEO NACIONAL DE COSTA RICA</v>
      </c>
      <c r="D235" s="47" t="s">
        <v>686</v>
      </c>
      <c r="E235" s="47" t="s">
        <v>88</v>
      </c>
      <c r="F235" s="47" t="s">
        <v>86</v>
      </c>
      <c r="G235" s="46">
        <v>97936248</v>
      </c>
      <c r="H235" s="46">
        <v>97936248</v>
      </c>
      <c r="I235" s="46">
        <v>96970348</v>
      </c>
      <c r="J235" s="46">
        <v>0</v>
      </c>
      <c r="K235" s="46">
        <v>0</v>
      </c>
      <c r="L235" s="46">
        <v>0</v>
      </c>
      <c r="M235" s="46">
        <v>68876782.010000005</v>
      </c>
      <c r="N235" s="46">
        <v>68876782.010000005</v>
      </c>
      <c r="O235" s="46">
        <v>29059465.989999998</v>
      </c>
      <c r="P235" s="86">
        <f t="shared" si="8"/>
        <v>0.70328181257260336</v>
      </c>
      <c r="Q235" s="65"/>
      <c r="R235" s="65"/>
      <c r="S235" s="66"/>
      <c r="T235" s="66"/>
      <c r="U235" s="66"/>
      <c r="V235" s="66"/>
      <c r="W235" s="66"/>
      <c r="X235" s="67"/>
    </row>
    <row r="236" spans="1:24" ht="14.4" x14ac:dyDescent="0.2">
      <c r="A236" s="47" t="s">
        <v>692</v>
      </c>
      <c r="B236" s="47" t="s">
        <v>693</v>
      </c>
      <c r="C236" s="82" t="str">
        <f t="shared" si="7"/>
        <v>21375102 MUSEO NACIONAL DE COSTA RICA</v>
      </c>
      <c r="D236" s="47" t="s">
        <v>686</v>
      </c>
      <c r="E236" s="47" t="s">
        <v>109</v>
      </c>
      <c r="F236" s="47" t="s">
        <v>107</v>
      </c>
      <c r="G236" s="46">
        <v>54208256</v>
      </c>
      <c r="H236" s="46">
        <v>54208256</v>
      </c>
      <c r="I236" s="46">
        <v>53673625</v>
      </c>
      <c r="J236" s="46">
        <v>0</v>
      </c>
      <c r="K236" s="46">
        <v>0</v>
      </c>
      <c r="L236" s="46">
        <v>0</v>
      </c>
      <c r="M236" s="46">
        <v>38126551.5</v>
      </c>
      <c r="N236" s="46">
        <v>38126551.5</v>
      </c>
      <c r="O236" s="46">
        <v>16081704.5</v>
      </c>
      <c r="P236" s="86">
        <f t="shared" si="8"/>
        <v>0.70333477431924762</v>
      </c>
      <c r="Q236" s="65"/>
      <c r="R236" s="65"/>
      <c r="S236" s="66"/>
      <c r="T236" s="66"/>
      <c r="U236" s="66"/>
      <c r="V236" s="66"/>
      <c r="W236" s="66"/>
      <c r="X236" s="67"/>
    </row>
    <row r="237" spans="1:24" ht="14.4" x14ac:dyDescent="0.2">
      <c r="A237" s="47" t="s">
        <v>692</v>
      </c>
      <c r="B237" s="47" t="s">
        <v>693</v>
      </c>
      <c r="C237" s="82" t="str">
        <f t="shared" si="7"/>
        <v>21375102 MUSEO NACIONAL DE COSTA RICA</v>
      </c>
      <c r="D237" s="47" t="s">
        <v>686</v>
      </c>
      <c r="E237" s="47" t="s">
        <v>130</v>
      </c>
      <c r="F237" s="47" t="s">
        <v>128</v>
      </c>
      <c r="G237" s="46">
        <v>27104128</v>
      </c>
      <c r="H237" s="46">
        <v>27104128</v>
      </c>
      <c r="I237" s="46">
        <v>26836812</v>
      </c>
      <c r="J237" s="46">
        <v>0</v>
      </c>
      <c r="K237" s="46">
        <v>0</v>
      </c>
      <c r="L237" s="46">
        <v>0</v>
      </c>
      <c r="M237" s="46">
        <v>19063494.760000002</v>
      </c>
      <c r="N237" s="46">
        <v>19063494.760000002</v>
      </c>
      <c r="O237" s="46">
        <v>8040633.2400000002</v>
      </c>
      <c r="P237" s="86">
        <f t="shared" si="8"/>
        <v>0.70334285463823076</v>
      </c>
      <c r="Q237" s="65"/>
      <c r="R237" s="65"/>
      <c r="S237" s="66"/>
      <c r="T237" s="66"/>
      <c r="U237" s="66"/>
      <c r="V237" s="66"/>
      <c r="W237" s="66"/>
      <c r="X237" s="67"/>
    </row>
    <row r="238" spans="1:24" ht="14.4" x14ac:dyDescent="0.2">
      <c r="A238" s="47" t="s">
        <v>692</v>
      </c>
      <c r="B238" s="47" t="s">
        <v>693</v>
      </c>
      <c r="C238" s="82" t="str">
        <f t="shared" si="7"/>
        <v>21375102 MUSEO NACIONAL DE COSTA RICA</v>
      </c>
      <c r="D238" s="47" t="s">
        <v>686</v>
      </c>
      <c r="E238" s="47" t="s">
        <v>164</v>
      </c>
      <c r="F238" s="47" t="s">
        <v>165</v>
      </c>
      <c r="G238" s="46">
        <v>90000000</v>
      </c>
      <c r="H238" s="46">
        <v>90000000</v>
      </c>
      <c r="I238" s="46">
        <v>90000000</v>
      </c>
      <c r="J238" s="46">
        <v>0</v>
      </c>
      <c r="K238" s="46">
        <v>0</v>
      </c>
      <c r="L238" s="46">
        <v>0</v>
      </c>
      <c r="M238" s="46">
        <v>53225190.159999996</v>
      </c>
      <c r="N238" s="46">
        <v>53225190.159999996</v>
      </c>
      <c r="O238" s="46">
        <v>36774809.840000004</v>
      </c>
      <c r="P238" s="86">
        <f t="shared" si="8"/>
        <v>0.5913910017777777</v>
      </c>
      <c r="Q238" s="65"/>
      <c r="R238" s="65"/>
      <c r="S238" s="66"/>
      <c r="T238" s="66"/>
      <c r="U238" s="66"/>
      <c r="V238" s="66"/>
      <c r="W238" s="66"/>
      <c r="X238" s="67"/>
    </row>
    <row r="239" spans="1:24" ht="14.4" x14ac:dyDescent="0.2">
      <c r="A239" s="47" t="s">
        <v>692</v>
      </c>
      <c r="B239" s="47" t="s">
        <v>693</v>
      </c>
      <c r="C239" s="82" t="str">
        <f t="shared" si="7"/>
        <v>21375102 MUSEO NACIONAL DE COSTA RICA</v>
      </c>
      <c r="D239" s="47" t="s">
        <v>686</v>
      </c>
      <c r="E239" s="47" t="s">
        <v>166</v>
      </c>
      <c r="F239" s="47" t="s">
        <v>167</v>
      </c>
      <c r="G239" s="46">
        <v>922128340</v>
      </c>
      <c r="H239" s="46">
        <v>952628340</v>
      </c>
      <c r="I239" s="46">
        <v>680910181.83000004</v>
      </c>
      <c r="J239" s="46">
        <v>0</v>
      </c>
      <c r="K239" s="46">
        <v>0</v>
      </c>
      <c r="L239" s="46">
        <v>0</v>
      </c>
      <c r="M239" s="46">
        <v>486650543.10000002</v>
      </c>
      <c r="N239" s="46">
        <v>454993805.98000002</v>
      </c>
      <c r="O239" s="46">
        <v>465977796.89999998</v>
      </c>
      <c r="P239" s="86">
        <f t="shared" si="8"/>
        <v>0.51085037329458416</v>
      </c>
      <c r="Q239" s="65"/>
      <c r="R239" s="65"/>
      <c r="S239" s="66"/>
      <c r="T239" s="66"/>
      <c r="U239" s="66"/>
      <c r="V239" s="66"/>
      <c r="W239" s="66"/>
      <c r="X239" s="67"/>
    </row>
    <row r="240" spans="1:24" ht="14.4" x14ac:dyDescent="0.2">
      <c r="A240" s="47" t="s">
        <v>692</v>
      </c>
      <c r="B240" s="47" t="s">
        <v>693</v>
      </c>
      <c r="C240" s="82" t="str">
        <f t="shared" si="7"/>
        <v>21375102 MUSEO NACIONAL DE COSTA RICA</v>
      </c>
      <c r="D240" s="47" t="s">
        <v>686</v>
      </c>
      <c r="E240" s="47" t="s">
        <v>168</v>
      </c>
      <c r="F240" s="47" t="s">
        <v>169</v>
      </c>
      <c r="G240" s="46">
        <v>15000000</v>
      </c>
      <c r="H240" s="46">
        <v>15000000</v>
      </c>
      <c r="I240" s="46">
        <v>11250000</v>
      </c>
      <c r="J240" s="46">
        <v>0</v>
      </c>
      <c r="K240" s="46">
        <v>0</v>
      </c>
      <c r="L240" s="46">
        <v>0</v>
      </c>
      <c r="M240" s="46">
        <v>10250000</v>
      </c>
      <c r="N240" s="46">
        <v>10250000</v>
      </c>
      <c r="O240" s="46">
        <v>4750000</v>
      </c>
      <c r="P240" s="86">
        <f t="shared" si="8"/>
        <v>0.68333333333333335</v>
      </c>
      <c r="Q240" s="65"/>
      <c r="R240" s="65"/>
      <c r="S240" s="66"/>
      <c r="T240" s="66"/>
      <c r="U240" s="66"/>
      <c r="V240" s="66"/>
      <c r="W240" s="66"/>
      <c r="X240" s="67"/>
    </row>
    <row r="241" spans="1:24" ht="14.4" x14ac:dyDescent="0.2">
      <c r="A241" s="47" t="s">
        <v>692</v>
      </c>
      <c r="B241" s="47" t="s">
        <v>693</v>
      </c>
      <c r="C241" s="82" t="str">
        <f t="shared" si="7"/>
        <v>21375102 MUSEO NACIONAL DE COSTA RICA</v>
      </c>
      <c r="D241" s="47" t="s">
        <v>686</v>
      </c>
      <c r="E241" s="47" t="s">
        <v>172</v>
      </c>
      <c r="F241" s="47" t="s">
        <v>173</v>
      </c>
      <c r="G241" s="46">
        <v>1000000</v>
      </c>
      <c r="H241" s="46">
        <v>1000000</v>
      </c>
      <c r="I241" s="46">
        <v>750000</v>
      </c>
      <c r="J241" s="46">
        <v>0</v>
      </c>
      <c r="K241" s="46">
        <v>0</v>
      </c>
      <c r="L241" s="46">
        <v>0</v>
      </c>
      <c r="M241" s="46">
        <v>0</v>
      </c>
      <c r="N241" s="46">
        <v>0</v>
      </c>
      <c r="O241" s="46">
        <v>1000000</v>
      </c>
      <c r="P241" s="86">
        <f t="shared" si="8"/>
        <v>0</v>
      </c>
      <c r="Q241" s="65"/>
      <c r="R241" s="65"/>
      <c r="S241" s="66"/>
      <c r="T241" s="66"/>
      <c r="U241" s="66"/>
      <c r="V241" s="66"/>
      <c r="W241" s="66"/>
      <c r="X241" s="67"/>
    </row>
    <row r="242" spans="1:24" ht="14.4" x14ac:dyDescent="0.2">
      <c r="A242" s="47" t="s">
        <v>692</v>
      </c>
      <c r="B242" s="47" t="s">
        <v>693</v>
      </c>
      <c r="C242" s="82" t="str">
        <f t="shared" si="7"/>
        <v>21375102 MUSEO NACIONAL DE COSTA RICA</v>
      </c>
      <c r="D242" s="47" t="s">
        <v>686</v>
      </c>
      <c r="E242" s="47" t="s">
        <v>176</v>
      </c>
      <c r="F242" s="47" t="s">
        <v>177</v>
      </c>
      <c r="G242" s="46">
        <v>14000000</v>
      </c>
      <c r="H242" s="46">
        <v>14000000</v>
      </c>
      <c r="I242" s="46">
        <v>10500000</v>
      </c>
      <c r="J242" s="46">
        <v>0</v>
      </c>
      <c r="K242" s="46">
        <v>0</v>
      </c>
      <c r="L242" s="46">
        <v>0</v>
      </c>
      <c r="M242" s="46">
        <v>10250000</v>
      </c>
      <c r="N242" s="46">
        <v>10250000</v>
      </c>
      <c r="O242" s="46">
        <v>3750000</v>
      </c>
      <c r="P242" s="86">
        <f t="shared" si="8"/>
        <v>0.7321428571428571</v>
      </c>
      <c r="Q242" s="65"/>
      <c r="R242" s="65"/>
      <c r="S242" s="66"/>
      <c r="T242" s="66"/>
      <c r="U242" s="66"/>
      <c r="V242" s="66"/>
      <c r="W242" s="66"/>
      <c r="X242" s="67"/>
    </row>
    <row r="243" spans="1:24" ht="14.4" x14ac:dyDescent="0.2">
      <c r="A243" s="47" t="s">
        <v>692</v>
      </c>
      <c r="B243" s="47" t="s">
        <v>693</v>
      </c>
      <c r="C243" s="82" t="str">
        <f t="shared" si="7"/>
        <v>21375102 MUSEO NACIONAL DE COSTA RICA</v>
      </c>
      <c r="D243" s="47" t="s">
        <v>686</v>
      </c>
      <c r="E243" s="47" t="s">
        <v>180</v>
      </c>
      <c r="F243" s="47" t="s">
        <v>181</v>
      </c>
      <c r="G243" s="46">
        <v>165092000</v>
      </c>
      <c r="H243" s="46">
        <v>141563726</v>
      </c>
      <c r="I243" s="46">
        <v>111606863</v>
      </c>
      <c r="J243" s="46">
        <v>0</v>
      </c>
      <c r="K243" s="46">
        <v>0</v>
      </c>
      <c r="L243" s="46">
        <v>0</v>
      </c>
      <c r="M243" s="46">
        <v>90325736.900000006</v>
      </c>
      <c r="N243" s="46">
        <v>90325736.900000006</v>
      </c>
      <c r="O243" s="46">
        <v>51237989.100000001</v>
      </c>
      <c r="P243" s="86">
        <f t="shared" si="8"/>
        <v>0.63805707473396123</v>
      </c>
      <c r="Q243" s="65"/>
      <c r="R243" s="65"/>
      <c r="S243" s="66"/>
      <c r="T243" s="66"/>
      <c r="U243" s="66"/>
      <c r="V243" s="66"/>
      <c r="W243" s="66"/>
      <c r="X243" s="67"/>
    </row>
    <row r="244" spans="1:24" ht="14.4" x14ac:dyDescent="0.2">
      <c r="A244" s="47" t="s">
        <v>692</v>
      </c>
      <c r="B244" s="47" t="s">
        <v>693</v>
      </c>
      <c r="C244" s="82" t="str">
        <f t="shared" si="7"/>
        <v>21375102 MUSEO NACIONAL DE COSTA RICA</v>
      </c>
      <c r="D244" s="47" t="s">
        <v>686</v>
      </c>
      <c r="E244" s="47" t="s">
        <v>182</v>
      </c>
      <c r="F244" s="47" t="s">
        <v>183</v>
      </c>
      <c r="G244" s="46">
        <v>20592000</v>
      </c>
      <c r="H244" s="46">
        <v>9500000</v>
      </c>
      <c r="I244" s="46">
        <v>9500000</v>
      </c>
      <c r="J244" s="46">
        <v>0</v>
      </c>
      <c r="K244" s="46">
        <v>0</v>
      </c>
      <c r="L244" s="46">
        <v>0</v>
      </c>
      <c r="M244" s="46">
        <v>5026835.59</v>
      </c>
      <c r="N244" s="46">
        <v>5026835.59</v>
      </c>
      <c r="O244" s="46">
        <v>4473164.41</v>
      </c>
      <c r="P244" s="86">
        <f t="shared" si="8"/>
        <v>0.5291405884210526</v>
      </c>
      <c r="Q244" s="65"/>
      <c r="R244" s="65"/>
      <c r="S244" s="66"/>
      <c r="T244" s="66"/>
      <c r="U244" s="66"/>
      <c r="V244" s="66"/>
      <c r="W244" s="66"/>
      <c r="X244" s="67"/>
    </row>
    <row r="245" spans="1:24" ht="14.4" x14ac:dyDescent="0.2">
      <c r="A245" s="47" t="s">
        <v>692</v>
      </c>
      <c r="B245" s="47" t="s">
        <v>693</v>
      </c>
      <c r="C245" s="82" t="str">
        <f t="shared" si="7"/>
        <v>21375102 MUSEO NACIONAL DE COSTA RICA</v>
      </c>
      <c r="D245" s="47" t="s">
        <v>686</v>
      </c>
      <c r="E245" s="47" t="s">
        <v>184</v>
      </c>
      <c r="F245" s="47" t="s">
        <v>185</v>
      </c>
      <c r="G245" s="46">
        <v>78000000</v>
      </c>
      <c r="H245" s="46">
        <v>76163726</v>
      </c>
      <c r="I245" s="46">
        <v>57581863</v>
      </c>
      <c r="J245" s="46">
        <v>0</v>
      </c>
      <c r="K245" s="46">
        <v>0</v>
      </c>
      <c r="L245" s="46">
        <v>0</v>
      </c>
      <c r="M245" s="46">
        <v>51975600</v>
      </c>
      <c r="N245" s="46">
        <v>51975600</v>
      </c>
      <c r="O245" s="46">
        <v>24188126</v>
      </c>
      <c r="P245" s="86">
        <f t="shared" si="8"/>
        <v>0.68241934487291234</v>
      </c>
      <c r="Q245" s="65"/>
      <c r="R245" s="65"/>
      <c r="S245" s="66"/>
      <c r="T245" s="66"/>
      <c r="U245" s="66"/>
      <c r="V245" s="66"/>
      <c r="W245" s="66"/>
      <c r="X245" s="67"/>
    </row>
    <row r="246" spans="1:24" ht="14.4" x14ac:dyDescent="0.2">
      <c r="A246" s="47" t="s">
        <v>692</v>
      </c>
      <c r="B246" s="47" t="s">
        <v>693</v>
      </c>
      <c r="C246" s="82" t="str">
        <f t="shared" si="7"/>
        <v>21375102 MUSEO NACIONAL DE COSTA RICA</v>
      </c>
      <c r="D246" s="47" t="s">
        <v>686</v>
      </c>
      <c r="E246" s="47" t="s">
        <v>186</v>
      </c>
      <c r="F246" s="47" t="s">
        <v>187</v>
      </c>
      <c r="G246" s="46">
        <v>1000000</v>
      </c>
      <c r="H246" s="46">
        <v>400000</v>
      </c>
      <c r="I246" s="46">
        <v>400000</v>
      </c>
      <c r="J246" s="46">
        <v>0</v>
      </c>
      <c r="K246" s="46">
        <v>0</v>
      </c>
      <c r="L246" s="46">
        <v>0</v>
      </c>
      <c r="M246" s="46">
        <v>0</v>
      </c>
      <c r="N246" s="46">
        <v>0</v>
      </c>
      <c r="O246" s="46">
        <v>400000</v>
      </c>
      <c r="P246" s="86">
        <f t="shared" si="8"/>
        <v>0</v>
      </c>
      <c r="Q246" s="65"/>
      <c r="R246" s="65"/>
      <c r="S246" s="66"/>
      <c r="T246" s="66"/>
      <c r="U246" s="66"/>
      <c r="V246" s="66"/>
      <c r="W246" s="66"/>
      <c r="X246" s="67"/>
    </row>
    <row r="247" spans="1:24" ht="14.4" x14ac:dyDescent="0.2">
      <c r="A247" s="47" t="s">
        <v>692</v>
      </c>
      <c r="B247" s="47" t="s">
        <v>693</v>
      </c>
      <c r="C247" s="82" t="str">
        <f t="shared" si="7"/>
        <v>21375102 MUSEO NACIONAL DE COSTA RICA</v>
      </c>
      <c r="D247" s="47" t="s">
        <v>686</v>
      </c>
      <c r="E247" s="47" t="s">
        <v>188</v>
      </c>
      <c r="F247" s="47" t="s">
        <v>189</v>
      </c>
      <c r="G247" s="46">
        <v>40000000</v>
      </c>
      <c r="H247" s="46">
        <v>30000000</v>
      </c>
      <c r="I247" s="46">
        <v>25000000</v>
      </c>
      <c r="J247" s="46">
        <v>0</v>
      </c>
      <c r="K247" s="46">
        <v>0</v>
      </c>
      <c r="L247" s="46">
        <v>0</v>
      </c>
      <c r="M247" s="46">
        <v>21342741.210000001</v>
      </c>
      <c r="N247" s="46">
        <v>21342741.210000001</v>
      </c>
      <c r="O247" s="46">
        <v>8657258.7899999991</v>
      </c>
      <c r="P247" s="86">
        <f t="shared" si="8"/>
        <v>0.71142470700000005</v>
      </c>
      <c r="Q247" s="65"/>
      <c r="R247" s="65"/>
      <c r="S247" s="66"/>
      <c r="T247" s="66"/>
      <c r="U247" s="66"/>
      <c r="V247" s="66"/>
      <c r="W247" s="66"/>
      <c r="X247" s="67"/>
    </row>
    <row r="248" spans="1:24" ht="14.4" x14ac:dyDescent="0.2">
      <c r="A248" s="47" t="s">
        <v>692</v>
      </c>
      <c r="B248" s="47" t="s">
        <v>693</v>
      </c>
      <c r="C248" s="82" t="str">
        <f t="shared" si="7"/>
        <v>21375102 MUSEO NACIONAL DE COSTA RICA</v>
      </c>
      <c r="D248" s="47" t="s">
        <v>686</v>
      </c>
      <c r="E248" s="47" t="s">
        <v>190</v>
      </c>
      <c r="F248" s="47" t="s">
        <v>191</v>
      </c>
      <c r="G248" s="46">
        <v>25500000</v>
      </c>
      <c r="H248" s="46">
        <v>25500000</v>
      </c>
      <c r="I248" s="46">
        <v>19125000</v>
      </c>
      <c r="J248" s="46">
        <v>0</v>
      </c>
      <c r="K248" s="46">
        <v>0</v>
      </c>
      <c r="L248" s="46">
        <v>0</v>
      </c>
      <c r="M248" s="46">
        <v>11980560.1</v>
      </c>
      <c r="N248" s="46">
        <v>11980560.1</v>
      </c>
      <c r="O248" s="46">
        <v>13519439.9</v>
      </c>
      <c r="P248" s="86">
        <f t="shared" si="8"/>
        <v>0.46982588627450977</v>
      </c>
      <c r="Q248" s="65"/>
      <c r="R248" s="65"/>
      <c r="S248" s="66"/>
      <c r="T248" s="66"/>
      <c r="U248" s="66"/>
      <c r="V248" s="66"/>
      <c r="W248" s="66"/>
      <c r="X248" s="67"/>
    </row>
    <row r="249" spans="1:24" ht="14.4" x14ac:dyDescent="0.2">
      <c r="A249" s="47" t="s">
        <v>692</v>
      </c>
      <c r="B249" s="47" t="s">
        <v>693</v>
      </c>
      <c r="C249" s="82" t="str">
        <f t="shared" si="7"/>
        <v>21375102 MUSEO NACIONAL DE COSTA RICA</v>
      </c>
      <c r="D249" s="47" t="s">
        <v>686</v>
      </c>
      <c r="E249" s="47" t="s">
        <v>192</v>
      </c>
      <c r="F249" s="47" t="s">
        <v>193</v>
      </c>
      <c r="G249" s="46">
        <v>66680420</v>
      </c>
      <c r="H249" s="46">
        <v>64895244</v>
      </c>
      <c r="I249" s="46">
        <v>46494758.5</v>
      </c>
      <c r="J249" s="46">
        <v>0</v>
      </c>
      <c r="K249" s="46">
        <v>0</v>
      </c>
      <c r="L249" s="46">
        <v>0</v>
      </c>
      <c r="M249" s="46">
        <v>33585671.619999997</v>
      </c>
      <c r="N249" s="46">
        <v>29735058.920000002</v>
      </c>
      <c r="O249" s="46">
        <v>31309572.379999999</v>
      </c>
      <c r="P249" s="86">
        <f t="shared" si="8"/>
        <v>0.51753671840728421</v>
      </c>
      <c r="Q249" s="65"/>
      <c r="R249" s="65"/>
      <c r="S249" s="66"/>
      <c r="T249" s="66"/>
      <c r="U249" s="66"/>
      <c r="V249" s="66"/>
      <c r="W249" s="66"/>
      <c r="X249" s="67"/>
    </row>
    <row r="250" spans="1:24" ht="14.4" x14ac:dyDescent="0.2">
      <c r="A250" s="47" t="s">
        <v>692</v>
      </c>
      <c r="B250" s="47" t="s">
        <v>693</v>
      </c>
      <c r="C250" s="82" t="str">
        <f t="shared" si="7"/>
        <v>21375102 MUSEO NACIONAL DE COSTA RICA</v>
      </c>
      <c r="D250" s="47" t="s">
        <v>686</v>
      </c>
      <c r="E250" s="47" t="s">
        <v>194</v>
      </c>
      <c r="F250" s="47" t="s">
        <v>195</v>
      </c>
      <c r="G250" s="46">
        <v>13250000</v>
      </c>
      <c r="H250" s="46">
        <v>9522500</v>
      </c>
      <c r="I250" s="46">
        <v>8073750</v>
      </c>
      <c r="J250" s="46">
        <v>0</v>
      </c>
      <c r="K250" s="46">
        <v>0</v>
      </c>
      <c r="L250" s="46">
        <v>0</v>
      </c>
      <c r="M250" s="46">
        <v>3584088</v>
      </c>
      <c r="N250" s="46">
        <v>3584088</v>
      </c>
      <c r="O250" s="46">
        <v>5938412</v>
      </c>
      <c r="P250" s="86">
        <f t="shared" si="8"/>
        <v>0.37638099238645312</v>
      </c>
      <c r="Q250" s="65"/>
      <c r="R250" s="65"/>
      <c r="S250" s="66"/>
      <c r="T250" s="66"/>
      <c r="U250" s="66"/>
      <c r="V250" s="66"/>
      <c r="W250" s="66"/>
      <c r="X250" s="67"/>
    </row>
    <row r="251" spans="1:24" ht="14.4" x14ac:dyDescent="0.2">
      <c r="A251" s="47" t="s">
        <v>692</v>
      </c>
      <c r="B251" s="47" t="s">
        <v>693</v>
      </c>
      <c r="C251" s="82" t="str">
        <f t="shared" si="7"/>
        <v>21375102 MUSEO NACIONAL DE COSTA RICA</v>
      </c>
      <c r="D251" s="47" t="s">
        <v>686</v>
      </c>
      <c r="E251" s="47" t="s">
        <v>196</v>
      </c>
      <c r="F251" s="47" t="s">
        <v>197</v>
      </c>
      <c r="G251" s="46">
        <v>1425000</v>
      </c>
      <c r="H251" s="46">
        <v>1346350</v>
      </c>
      <c r="I251" s="46">
        <v>1029425</v>
      </c>
      <c r="J251" s="46">
        <v>0</v>
      </c>
      <c r="K251" s="46">
        <v>0</v>
      </c>
      <c r="L251" s="46">
        <v>0</v>
      </c>
      <c r="M251" s="46">
        <v>596350.27</v>
      </c>
      <c r="N251" s="46">
        <v>0</v>
      </c>
      <c r="O251" s="46">
        <v>749999.73</v>
      </c>
      <c r="P251" s="86">
        <f t="shared" si="8"/>
        <v>0.44293851524492145</v>
      </c>
      <c r="Q251" s="65"/>
      <c r="R251" s="65"/>
      <c r="S251" s="66"/>
      <c r="T251" s="66"/>
      <c r="U251" s="66"/>
      <c r="V251" s="66"/>
      <c r="W251" s="66"/>
      <c r="X251" s="67"/>
    </row>
    <row r="252" spans="1:24" ht="14.4" x14ac:dyDescent="0.2">
      <c r="A252" s="47" t="s">
        <v>692</v>
      </c>
      <c r="B252" s="47" t="s">
        <v>693</v>
      </c>
      <c r="C252" s="82" t="str">
        <f t="shared" si="7"/>
        <v>21375102 MUSEO NACIONAL DE COSTA RICA</v>
      </c>
      <c r="D252" s="47" t="s">
        <v>686</v>
      </c>
      <c r="E252" s="47" t="s">
        <v>198</v>
      </c>
      <c r="F252" s="47" t="s">
        <v>199</v>
      </c>
      <c r="G252" s="46">
        <v>11800000</v>
      </c>
      <c r="H252" s="46">
        <v>18970000</v>
      </c>
      <c r="I252" s="46">
        <v>8685000</v>
      </c>
      <c r="J252" s="46">
        <v>0</v>
      </c>
      <c r="K252" s="46">
        <v>0</v>
      </c>
      <c r="L252" s="46">
        <v>0</v>
      </c>
      <c r="M252" s="46">
        <v>7007810.4900000002</v>
      </c>
      <c r="N252" s="46">
        <v>4250000</v>
      </c>
      <c r="O252" s="46">
        <v>11962189.51</v>
      </c>
      <c r="P252" s="86">
        <f t="shared" si="8"/>
        <v>0.36941541855561416</v>
      </c>
      <c r="Q252" s="65"/>
      <c r="R252" s="65"/>
      <c r="S252" s="66"/>
      <c r="T252" s="66"/>
      <c r="U252" s="66"/>
      <c r="V252" s="66"/>
      <c r="W252" s="66"/>
      <c r="X252" s="67"/>
    </row>
    <row r="253" spans="1:24" ht="14.4" x14ac:dyDescent="0.2">
      <c r="A253" s="47" t="s">
        <v>692</v>
      </c>
      <c r="B253" s="47" t="s">
        <v>693</v>
      </c>
      <c r="C253" s="82" t="str">
        <f t="shared" si="7"/>
        <v>21375102 MUSEO NACIONAL DE COSTA RICA</v>
      </c>
      <c r="D253" s="47" t="s">
        <v>686</v>
      </c>
      <c r="E253" s="47" t="s">
        <v>200</v>
      </c>
      <c r="F253" s="47" t="s">
        <v>201</v>
      </c>
      <c r="G253" s="46">
        <v>2150000</v>
      </c>
      <c r="H253" s="46">
        <v>2150000</v>
      </c>
      <c r="I253" s="46">
        <v>1612500</v>
      </c>
      <c r="J253" s="46">
        <v>0</v>
      </c>
      <c r="K253" s="46">
        <v>0</v>
      </c>
      <c r="L253" s="46">
        <v>0</v>
      </c>
      <c r="M253" s="46">
        <v>0</v>
      </c>
      <c r="N253" s="46">
        <v>0</v>
      </c>
      <c r="O253" s="46">
        <v>2150000</v>
      </c>
      <c r="P253" s="86">
        <f t="shared" si="8"/>
        <v>0</v>
      </c>
      <c r="Q253" s="65"/>
      <c r="R253" s="65"/>
      <c r="S253" s="66"/>
      <c r="T253" s="66"/>
      <c r="U253" s="66"/>
      <c r="V253" s="66"/>
      <c r="W253" s="66"/>
      <c r="X253" s="67"/>
    </row>
    <row r="254" spans="1:24" ht="14.4" x14ac:dyDescent="0.2">
      <c r="A254" s="47" t="s">
        <v>692</v>
      </c>
      <c r="B254" s="47" t="s">
        <v>693</v>
      </c>
      <c r="C254" s="82" t="str">
        <f t="shared" si="7"/>
        <v>21375102 MUSEO NACIONAL DE COSTA RICA</v>
      </c>
      <c r="D254" s="47" t="s">
        <v>686</v>
      </c>
      <c r="E254" s="47" t="s">
        <v>202</v>
      </c>
      <c r="F254" s="47" t="s">
        <v>203</v>
      </c>
      <c r="G254" s="46">
        <v>305420</v>
      </c>
      <c r="H254" s="46">
        <v>905420</v>
      </c>
      <c r="I254" s="46">
        <v>529065</v>
      </c>
      <c r="J254" s="46">
        <v>0</v>
      </c>
      <c r="K254" s="46">
        <v>0</v>
      </c>
      <c r="L254" s="46">
        <v>0</v>
      </c>
      <c r="M254" s="46">
        <v>496451.94</v>
      </c>
      <c r="N254" s="46">
        <v>0</v>
      </c>
      <c r="O254" s="46">
        <v>408968.06</v>
      </c>
      <c r="P254" s="86">
        <f t="shared" si="8"/>
        <v>0.54831121468489763</v>
      </c>
      <c r="Q254" s="65"/>
      <c r="R254" s="65"/>
      <c r="S254" s="66"/>
      <c r="T254" s="66"/>
      <c r="U254" s="66"/>
      <c r="V254" s="66"/>
      <c r="W254" s="66"/>
      <c r="X254" s="67"/>
    </row>
    <row r="255" spans="1:24" ht="14.4" x14ac:dyDescent="0.2">
      <c r="A255" s="47" t="s">
        <v>692</v>
      </c>
      <c r="B255" s="47" t="s">
        <v>693</v>
      </c>
      <c r="C255" s="82" t="str">
        <f t="shared" si="7"/>
        <v>21375102 MUSEO NACIONAL DE COSTA RICA</v>
      </c>
      <c r="D255" s="47" t="s">
        <v>686</v>
      </c>
      <c r="E255" s="47" t="s">
        <v>204</v>
      </c>
      <c r="F255" s="47" t="s">
        <v>205</v>
      </c>
      <c r="G255" s="46">
        <v>21000000</v>
      </c>
      <c r="H255" s="46">
        <v>12754063</v>
      </c>
      <c r="I255" s="46">
        <v>12754063</v>
      </c>
      <c r="J255" s="46">
        <v>0</v>
      </c>
      <c r="K255" s="46">
        <v>0</v>
      </c>
      <c r="L255" s="46">
        <v>0</v>
      </c>
      <c r="M255" s="46">
        <v>8689728.9100000001</v>
      </c>
      <c r="N255" s="46">
        <v>8689728.9100000001</v>
      </c>
      <c r="O255" s="46">
        <v>4064334.09</v>
      </c>
      <c r="P255" s="86">
        <f t="shared" si="8"/>
        <v>0.68133024825108679</v>
      </c>
      <c r="Q255" s="65"/>
      <c r="R255" s="65"/>
      <c r="S255" s="66"/>
      <c r="T255" s="66"/>
      <c r="U255" s="66"/>
      <c r="V255" s="66"/>
      <c r="W255" s="66"/>
      <c r="X255" s="67"/>
    </row>
    <row r="256" spans="1:24" ht="14.4" x14ac:dyDescent="0.2">
      <c r="A256" s="47" t="s">
        <v>692</v>
      </c>
      <c r="B256" s="47" t="s">
        <v>693</v>
      </c>
      <c r="C256" s="82" t="str">
        <f t="shared" si="7"/>
        <v>21375102 MUSEO NACIONAL DE COSTA RICA</v>
      </c>
      <c r="D256" s="47" t="s">
        <v>686</v>
      </c>
      <c r="E256" s="47" t="s">
        <v>206</v>
      </c>
      <c r="F256" s="47" t="s">
        <v>207</v>
      </c>
      <c r="G256" s="46">
        <v>16750000</v>
      </c>
      <c r="H256" s="46">
        <v>19246911</v>
      </c>
      <c r="I256" s="46">
        <v>13810955.5</v>
      </c>
      <c r="J256" s="46">
        <v>0</v>
      </c>
      <c r="K256" s="46">
        <v>0</v>
      </c>
      <c r="L256" s="46">
        <v>0</v>
      </c>
      <c r="M256" s="46">
        <v>13211242.01</v>
      </c>
      <c r="N256" s="46">
        <v>13211242.01</v>
      </c>
      <c r="O256" s="46">
        <v>6035668.9900000002</v>
      </c>
      <c r="P256" s="86">
        <f t="shared" si="8"/>
        <v>0.68640843250119454</v>
      </c>
      <c r="Q256" s="65"/>
      <c r="R256" s="65"/>
      <c r="S256" s="66"/>
      <c r="T256" s="66"/>
      <c r="U256" s="66"/>
      <c r="V256" s="66"/>
      <c r="W256" s="66"/>
      <c r="X256" s="67"/>
    </row>
    <row r="257" spans="1:24" ht="14.4" x14ac:dyDescent="0.2">
      <c r="A257" s="47" t="s">
        <v>692</v>
      </c>
      <c r="B257" s="47" t="s">
        <v>693</v>
      </c>
      <c r="C257" s="82" t="str">
        <f t="shared" si="7"/>
        <v>21375102 MUSEO NACIONAL DE COSTA RICA</v>
      </c>
      <c r="D257" s="47" t="s">
        <v>686</v>
      </c>
      <c r="E257" s="47" t="s">
        <v>208</v>
      </c>
      <c r="F257" s="47" t="s">
        <v>209</v>
      </c>
      <c r="G257" s="46">
        <v>502784000</v>
      </c>
      <c r="H257" s="46">
        <v>523827800</v>
      </c>
      <c r="I257" s="46">
        <v>377590721.32999998</v>
      </c>
      <c r="J257" s="46">
        <v>0</v>
      </c>
      <c r="K257" s="46">
        <v>0</v>
      </c>
      <c r="L257" s="46">
        <v>0</v>
      </c>
      <c r="M257" s="46">
        <v>278595696.56999999</v>
      </c>
      <c r="N257" s="46">
        <v>266287910.36000001</v>
      </c>
      <c r="O257" s="46">
        <v>245232103.43000001</v>
      </c>
      <c r="P257" s="86">
        <f t="shared" si="8"/>
        <v>0.5318459550447685</v>
      </c>
      <c r="Q257" s="65"/>
      <c r="R257" s="65"/>
      <c r="S257" s="66"/>
      <c r="T257" s="66"/>
      <c r="U257" s="66"/>
      <c r="V257" s="66"/>
      <c r="W257" s="66"/>
      <c r="X257" s="67"/>
    </row>
    <row r="258" spans="1:24" ht="14.4" x14ac:dyDescent="0.2">
      <c r="A258" s="47" t="s">
        <v>692</v>
      </c>
      <c r="B258" s="47" t="s">
        <v>693</v>
      </c>
      <c r="C258" s="82" t="str">
        <f t="shared" si="7"/>
        <v>21375102 MUSEO NACIONAL DE COSTA RICA</v>
      </c>
      <c r="D258" s="47" t="s">
        <v>686</v>
      </c>
      <c r="E258" s="47" t="s">
        <v>214</v>
      </c>
      <c r="F258" s="47" t="s">
        <v>215</v>
      </c>
      <c r="G258" s="46">
        <v>1000000</v>
      </c>
      <c r="H258" s="46">
        <v>1000000</v>
      </c>
      <c r="I258" s="46">
        <v>750000</v>
      </c>
      <c r="J258" s="46">
        <v>0</v>
      </c>
      <c r="K258" s="46">
        <v>0</v>
      </c>
      <c r="L258" s="46">
        <v>0</v>
      </c>
      <c r="M258" s="46">
        <v>252860</v>
      </c>
      <c r="N258" s="46">
        <v>0</v>
      </c>
      <c r="O258" s="46">
        <v>747140</v>
      </c>
      <c r="P258" s="86">
        <f t="shared" si="8"/>
        <v>0.25285999999999997</v>
      </c>
      <c r="Q258" s="65"/>
      <c r="R258" s="65"/>
      <c r="S258" s="66"/>
      <c r="T258" s="66"/>
      <c r="U258" s="66"/>
      <c r="V258" s="66"/>
      <c r="W258" s="66"/>
      <c r="X258" s="67"/>
    </row>
    <row r="259" spans="1:24" ht="14.4" x14ac:dyDescent="0.2">
      <c r="A259" s="47" t="s">
        <v>692</v>
      </c>
      <c r="B259" s="47" t="s">
        <v>693</v>
      </c>
      <c r="C259" s="82" t="str">
        <f t="shared" si="7"/>
        <v>21375102 MUSEO NACIONAL DE COSTA RICA</v>
      </c>
      <c r="D259" s="47" t="s">
        <v>686</v>
      </c>
      <c r="E259" s="47" t="s">
        <v>216</v>
      </c>
      <c r="F259" s="47" t="s">
        <v>217</v>
      </c>
      <c r="G259" s="46">
        <v>12000000</v>
      </c>
      <c r="H259" s="46">
        <v>12000000</v>
      </c>
      <c r="I259" s="46">
        <v>9000000</v>
      </c>
      <c r="J259" s="46">
        <v>0</v>
      </c>
      <c r="K259" s="46">
        <v>0</v>
      </c>
      <c r="L259" s="46">
        <v>0</v>
      </c>
      <c r="M259" s="46">
        <v>8925456.3000000007</v>
      </c>
      <c r="N259" s="46">
        <v>0</v>
      </c>
      <c r="O259" s="46">
        <v>3074543.7</v>
      </c>
      <c r="P259" s="86">
        <f t="shared" si="8"/>
        <v>0.74378802500000007</v>
      </c>
      <c r="Q259" s="65"/>
      <c r="R259" s="65"/>
      <c r="S259" s="66"/>
      <c r="T259" s="66"/>
      <c r="U259" s="66"/>
      <c r="V259" s="66"/>
      <c r="W259" s="66"/>
      <c r="X259" s="67"/>
    </row>
    <row r="260" spans="1:24" ht="14.4" x14ac:dyDescent="0.2">
      <c r="A260" s="47" t="s">
        <v>692</v>
      </c>
      <c r="B260" s="47" t="s">
        <v>693</v>
      </c>
      <c r="C260" s="82" t="str">
        <f t="shared" si="7"/>
        <v>21375102 MUSEO NACIONAL DE COSTA RICA</v>
      </c>
      <c r="D260" s="47" t="s">
        <v>686</v>
      </c>
      <c r="E260" s="47" t="s">
        <v>220</v>
      </c>
      <c r="F260" s="47" t="s">
        <v>221</v>
      </c>
      <c r="G260" s="46">
        <v>431229000</v>
      </c>
      <c r="H260" s="46">
        <v>432188935</v>
      </c>
      <c r="I260" s="46">
        <v>310401717.5</v>
      </c>
      <c r="J260" s="46">
        <v>0</v>
      </c>
      <c r="K260" s="46">
        <v>0</v>
      </c>
      <c r="L260" s="46">
        <v>0</v>
      </c>
      <c r="M260" s="46">
        <v>236563132.25</v>
      </c>
      <c r="N260" s="46">
        <v>235650533.03</v>
      </c>
      <c r="O260" s="46">
        <v>195625802.75</v>
      </c>
      <c r="P260" s="86">
        <f t="shared" si="8"/>
        <v>0.54736045532956557</v>
      </c>
      <c r="Q260" s="65"/>
      <c r="R260" s="65"/>
      <c r="S260" s="66"/>
      <c r="T260" s="66"/>
      <c r="U260" s="66"/>
      <c r="V260" s="66"/>
      <c r="W260" s="66"/>
      <c r="X260" s="67"/>
    </row>
    <row r="261" spans="1:24" ht="14.4" x14ac:dyDescent="0.2">
      <c r="A261" s="47" t="s">
        <v>692</v>
      </c>
      <c r="B261" s="47" t="s">
        <v>693</v>
      </c>
      <c r="C261" s="82" t="str">
        <f t="shared" si="7"/>
        <v>21375102 MUSEO NACIONAL DE COSTA RICA</v>
      </c>
      <c r="D261" s="47" t="s">
        <v>686</v>
      </c>
      <c r="E261" s="47" t="s">
        <v>222</v>
      </c>
      <c r="F261" s="47" t="s">
        <v>223</v>
      </c>
      <c r="G261" s="46">
        <v>58555000</v>
      </c>
      <c r="H261" s="46">
        <v>78638865</v>
      </c>
      <c r="I261" s="46">
        <v>57439003.829999998</v>
      </c>
      <c r="J261" s="46">
        <v>0</v>
      </c>
      <c r="K261" s="46">
        <v>0</v>
      </c>
      <c r="L261" s="46">
        <v>0</v>
      </c>
      <c r="M261" s="46">
        <v>32854248.02</v>
      </c>
      <c r="N261" s="46">
        <v>30637377.329999998</v>
      </c>
      <c r="O261" s="46">
        <v>45784616.979999997</v>
      </c>
      <c r="P261" s="86">
        <f t="shared" si="8"/>
        <v>0.41778639633214443</v>
      </c>
      <c r="Q261" s="65"/>
      <c r="R261" s="65"/>
      <c r="S261" s="66"/>
      <c r="T261" s="66"/>
      <c r="U261" s="66"/>
      <c r="V261" s="66"/>
      <c r="W261" s="66"/>
      <c r="X261" s="67"/>
    </row>
    <row r="262" spans="1:24" ht="14.4" x14ac:dyDescent="0.2">
      <c r="A262" s="47" t="s">
        <v>692</v>
      </c>
      <c r="B262" s="47" t="s">
        <v>693</v>
      </c>
      <c r="C262" s="82" t="str">
        <f t="shared" ref="C262:C325" si="9">+CONCATENATE(A262," ",B262)</f>
        <v>21375102 MUSEO NACIONAL DE COSTA RICA</v>
      </c>
      <c r="D262" s="47" t="s">
        <v>686</v>
      </c>
      <c r="E262" s="47" t="s">
        <v>224</v>
      </c>
      <c r="F262" s="47" t="s">
        <v>225</v>
      </c>
      <c r="G262" s="46">
        <v>24195000</v>
      </c>
      <c r="H262" s="46">
        <v>39564650</v>
      </c>
      <c r="I262" s="46">
        <v>24331075</v>
      </c>
      <c r="J262" s="46">
        <v>0</v>
      </c>
      <c r="K262" s="46">
        <v>0</v>
      </c>
      <c r="L262" s="46">
        <v>0</v>
      </c>
      <c r="M262" s="46">
        <v>22426976.530000001</v>
      </c>
      <c r="N262" s="46">
        <v>22426976.530000001</v>
      </c>
      <c r="O262" s="46">
        <v>17137673.469999999</v>
      </c>
      <c r="P262" s="86">
        <f t="shared" ref="P262:P325" si="10">+IFERROR(M262/H262,0)</f>
        <v>0.56684379945228891</v>
      </c>
      <c r="Q262" s="65"/>
      <c r="R262" s="65"/>
      <c r="S262" s="66"/>
      <c r="T262" s="66"/>
      <c r="U262" s="66"/>
      <c r="V262" s="66"/>
      <c r="W262" s="66"/>
      <c r="X262" s="67"/>
    </row>
    <row r="263" spans="1:24" ht="14.4" x14ac:dyDescent="0.2">
      <c r="A263" s="47" t="s">
        <v>692</v>
      </c>
      <c r="B263" s="47" t="s">
        <v>693</v>
      </c>
      <c r="C263" s="82" t="str">
        <f t="shared" si="9"/>
        <v>21375102 MUSEO NACIONAL DE COSTA RICA</v>
      </c>
      <c r="D263" s="47" t="s">
        <v>686</v>
      </c>
      <c r="E263" s="47" t="s">
        <v>226</v>
      </c>
      <c r="F263" s="47" t="s">
        <v>227</v>
      </c>
      <c r="G263" s="46">
        <v>945000</v>
      </c>
      <c r="H263" s="46">
        <v>1945000</v>
      </c>
      <c r="I263" s="46">
        <v>1208750</v>
      </c>
      <c r="J263" s="46">
        <v>0</v>
      </c>
      <c r="K263" s="46">
        <v>0</v>
      </c>
      <c r="L263" s="46">
        <v>0</v>
      </c>
      <c r="M263" s="46">
        <v>607668.35</v>
      </c>
      <c r="N263" s="46">
        <v>607668.35</v>
      </c>
      <c r="O263" s="46">
        <v>1337331.6499999999</v>
      </c>
      <c r="P263" s="86">
        <f t="shared" si="10"/>
        <v>0.31242588688946016</v>
      </c>
      <c r="Q263" s="65"/>
      <c r="R263" s="65"/>
      <c r="S263" s="66"/>
      <c r="T263" s="66"/>
      <c r="U263" s="66"/>
      <c r="V263" s="66"/>
      <c r="W263" s="66"/>
      <c r="X263" s="67"/>
    </row>
    <row r="264" spans="1:24" ht="14.4" x14ac:dyDescent="0.2">
      <c r="A264" s="47" t="s">
        <v>692</v>
      </c>
      <c r="B264" s="47" t="s">
        <v>693</v>
      </c>
      <c r="C264" s="82" t="str">
        <f t="shared" si="9"/>
        <v>21375102 MUSEO NACIONAL DE COSTA RICA</v>
      </c>
      <c r="D264" s="47" t="s">
        <v>686</v>
      </c>
      <c r="E264" s="47" t="s">
        <v>228</v>
      </c>
      <c r="F264" s="47" t="s">
        <v>229</v>
      </c>
      <c r="G264" s="46">
        <v>23250000</v>
      </c>
      <c r="H264" s="46">
        <v>37619650</v>
      </c>
      <c r="I264" s="46">
        <v>23122325</v>
      </c>
      <c r="J264" s="46">
        <v>0</v>
      </c>
      <c r="K264" s="46">
        <v>0</v>
      </c>
      <c r="L264" s="46">
        <v>0</v>
      </c>
      <c r="M264" s="46">
        <v>21819308.18</v>
      </c>
      <c r="N264" s="46">
        <v>21819308.18</v>
      </c>
      <c r="O264" s="46">
        <v>15800341.82</v>
      </c>
      <c r="P264" s="86">
        <f t="shared" si="10"/>
        <v>0.57999763899983114</v>
      </c>
      <c r="Q264" s="65"/>
      <c r="R264" s="65"/>
      <c r="S264" s="66"/>
      <c r="T264" s="66"/>
      <c r="U264" s="66"/>
      <c r="V264" s="66"/>
      <c r="W264" s="66"/>
      <c r="X264" s="67"/>
    </row>
    <row r="265" spans="1:24" ht="14.4" x14ac:dyDescent="0.2">
      <c r="A265" s="47" t="s">
        <v>692</v>
      </c>
      <c r="B265" s="47" t="s">
        <v>693</v>
      </c>
      <c r="C265" s="82" t="str">
        <f t="shared" si="9"/>
        <v>21375102 MUSEO NACIONAL DE COSTA RICA</v>
      </c>
      <c r="D265" s="47" t="s">
        <v>686</v>
      </c>
      <c r="E265" s="47" t="s">
        <v>234</v>
      </c>
      <c r="F265" s="47" t="s">
        <v>235</v>
      </c>
      <c r="G265" s="46">
        <v>58000000</v>
      </c>
      <c r="H265" s="46">
        <v>58000000</v>
      </c>
      <c r="I265" s="46">
        <v>43191574</v>
      </c>
      <c r="J265" s="46">
        <v>0</v>
      </c>
      <c r="K265" s="46">
        <v>0</v>
      </c>
      <c r="L265" s="46">
        <v>0</v>
      </c>
      <c r="M265" s="46">
        <v>19127299.02</v>
      </c>
      <c r="N265" s="46">
        <v>19127299.02</v>
      </c>
      <c r="O265" s="46">
        <v>38872700.979999997</v>
      </c>
      <c r="P265" s="86">
        <f t="shared" si="10"/>
        <v>0.32978101758620687</v>
      </c>
      <c r="Q265" s="65"/>
      <c r="R265" s="65"/>
      <c r="S265" s="66"/>
      <c r="T265" s="66"/>
      <c r="U265" s="66"/>
      <c r="V265" s="66"/>
      <c r="W265" s="66"/>
      <c r="X265" s="67"/>
    </row>
    <row r="266" spans="1:24" ht="14.4" x14ac:dyDescent="0.2">
      <c r="A266" s="47" t="s">
        <v>692</v>
      </c>
      <c r="B266" s="47" t="s">
        <v>693</v>
      </c>
      <c r="C266" s="82" t="str">
        <f t="shared" si="9"/>
        <v>21375102 MUSEO NACIONAL DE COSTA RICA</v>
      </c>
      <c r="D266" s="47" t="s">
        <v>686</v>
      </c>
      <c r="E266" s="47" t="s">
        <v>236</v>
      </c>
      <c r="F266" s="47" t="s">
        <v>237</v>
      </c>
      <c r="G266" s="46">
        <v>58000000</v>
      </c>
      <c r="H266" s="46">
        <v>58000000</v>
      </c>
      <c r="I266" s="46">
        <v>43191574</v>
      </c>
      <c r="J266" s="46">
        <v>0</v>
      </c>
      <c r="K266" s="46">
        <v>0</v>
      </c>
      <c r="L266" s="46">
        <v>0</v>
      </c>
      <c r="M266" s="46">
        <v>19127299.02</v>
      </c>
      <c r="N266" s="46">
        <v>19127299.02</v>
      </c>
      <c r="O266" s="46">
        <v>38872700.979999997</v>
      </c>
      <c r="P266" s="86">
        <f t="shared" si="10"/>
        <v>0.32978101758620687</v>
      </c>
      <c r="Q266" s="65"/>
      <c r="R266" s="65"/>
      <c r="S266" s="66"/>
      <c r="T266" s="66"/>
      <c r="U266" s="66"/>
      <c r="V266" s="66"/>
      <c r="W266" s="66"/>
      <c r="X266" s="67"/>
    </row>
    <row r="267" spans="1:24" ht="14.4" x14ac:dyDescent="0.2">
      <c r="A267" s="47" t="s">
        <v>692</v>
      </c>
      <c r="B267" s="47" t="s">
        <v>693</v>
      </c>
      <c r="C267" s="82" t="str">
        <f t="shared" si="9"/>
        <v>21375102 MUSEO NACIONAL DE COSTA RICA</v>
      </c>
      <c r="D267" s="47" t="s">
        <v>686</v>
      </c>
      <c r="E267" s="47" t="s">
        <v>238</v>
      </c>
      <c r="F267" s="47" t="s">
        <v>239</v>
      </c>
      <c r="G267" s="46">
        <v>22766920</v>
      </c>
      <c r="H267" s="46">
        <v>22766920</v>
      </c>
      <c r="I267" s="46">
        <v>17075190</v>
      </c>
      <c r="J267" s="46">
        <v>0</v>
      </c>
      <c r="K267" s="46">
        <v>0</v>
      </c>
      <c r="L267" s="46">
        <v>0</v>
      </c>
      <c r="M267" s="46">
        <v>6607214.9100000001</v>
      </c>
      <c r="N267" s="46">
        <v>2036319.26</v>
      </c>
      <c r="O267" s="46">
        <v>16159705.09</v>
      </c>
      <c r="P267" s="86">
        <f t="shared" si="10"/>
        <v>0.29021118842601457</v>
      </c>
      <c r="Q267" s="65"/>
      <c r="R267" s="65"/>
      <c r="S267" s="66"/>
      <c r="T267" s="66"/>
      <c r="U267" s="66"/>
      <c r="V267" s="66"/>
      <c r="W267" s="66"/>
      <c r="X267" s="67"/>
    </row>
    <row r="268" spans="1:24" ht="14.4" x14ac:dyDescent="0.2">
      <c r="A268" s="47" t="s">
        <v>692</v>
      </c>
      <c r="B268" s="47" t="s">
        <v>693</v>
      </c>
      <c r="C268" s="82" t="str">
        <f t="shared" si="9"/>
        <v>21375102 MUSEO NACIONAL DE COSTA RICA</v>
      </c>
      <c r="D268" s="47" t="s">
        <v>686</v>
      </c>
      <c r="E268" s="47" t="s">
        <v>240</v>
      </c>
      <c r="F268" s="47" t="s">
        <v>241</v>
      </c>
      <c r="G268" s="46">
        <v>16266920</v>
      </c>
      <c r="H268" s="46">
        <v>16266920</v>
      </c>
      <c r="I268" s="46">
        <v>12200190</v>
      </c>
      <c r="J268" s="46">
        <v>0</v>
      </c>
      <c r="K268" s="46">
        <v>0</v>
      </c>
      <c r="L268" s="46">
        <v>0</v>
      </c>
      <c r="M268" s="46">
        <v>3486716.52</v>
      </c>
      <c r="N268" s="46">
        <v>1677996.26</v>
      </c>
      <c r="O268" s="46">
        <v>12780203.48</v>
      </c>
      <c r="P268" s="86">
        <f t="shared" si="10"/>
        <v>0.21434398890509082</v>
      </c>
      <c r="Q268" s="65"/>
      <c r="R268" s="65"/>
      <c r="S268" s="66"/>
      <c r="T268" s="66"/>
      <c r="U268" s="66"/>
      <c r="V268" s="66"/>
      <c r="W268" s="66"/>
      <c r="X268" s="67"/>
    </row>
    <row r="269" spans="1:24" ht="14.4" x14ac:dyDescent="0.2">
      <c r="A269" s="47" t="s">
        <v>692</v>
      </c>
      <c r="B269" s="47" t="s">
        <v>693</v>
      </c>
      <c r="C269" s="82" t="str">
        <f t="shared" si="9"/>
        <v>21375102 MUSEO NACIONAL DE COSTA RICA</v>
      </c>
      <c r="D269" s="47" t="s">
        <v>686</v>
      </c>
      <c r="E269" s="47" t="s">
        <v>242</v>
      </c>
      <c r="F269" s="47" t="s">
        <v>243</v>
      </c>
      <c r="G269" s="46">
        <v>6500000</v>
      </c>
      <c r="H269" s="46">
        <v>6500000</v>
      </c>
      <c r="I269" s="46">
        <v>4875000</v>
      </c>
      <c r="J269" s="46">
        <v>0</v>
      </c>
      <c r="K269" s="46">
        <v>0</v>
      </c>
      <c r="L269" s="46">
        <v>0</v>
      </c>
      <c r="M269" s="46">
        <v>3120498.39</v>
      </c>
      <c r="N269" s="46">
        <v>358323</v>
      </c>
      <c r="O269" s="46">
        <v>3379501.61</v>
      </c>
      <c r="P269" s="86">
        <f t="shared" si="10"/>
        <v>0.4800766753846154</v>
      </c>
      <c r="Q269" s="65"/>
      <c r="R269" s="65"/>
      <c r="S269" s="66"/>
      <c r="T269" s="66"/>
      <c r="U269" s="66"/>
      <c r="V269" s="66"/>
      <c r="W269" s="66"/>
      <c r="X269" s="67"/>
    </row>
    <row r="270" spans="1:24" ht="14.4" x14ac:dyDescent="0.2">
      <c r="A270" s="47" t="s">
        <v>692</v>
      </c>
      <c r="B270" s="47" t="s">
        <v>693</v>
      </c>
      <c r="C270" s="82" t="str">
        <f t="shared" si="9"/>
        <v>21375102 MUSEO NACIONAL DE COSTA RICA</v>
      </c>
      <c r="D270" s="47" t="s">
        <v>686</v>
      </c>
      <c r="E270" s="47" t="s">
        <v>246</v>
      </c>
      <c r="F270" s="47" t="s">
        <v>247</v>
      </c>
      <c r="G270" s="46">
        <v>65360000</v>
      </c>
      <c r="H270" s="46">
        <v>84860000</v>
      </c>
      <c r="I270" s="46">
        <v>47732500</v>
      </c>
      <c r="J270" s="46">
        <v>0</v>
      </c>
      <c r="K270" s="46">
        <v>0</v>
      </c>
      <c r="L270" s="46">
        <v>0</v>
      </c>
      <c r="M270" s="46">
        <v>25717017.989999998</v>
      </c>
      <c r="N270" s="46">
        <v>14797037.949999999</v>
      </c>
      <c r="O270" s="46">
        <v>59142982.009999998</v>
      </c>
      <c r="P270" s="86">
        <f t="shared" si="10"/>
        <v>0.30305229778458637</v>
      </c>
      <c r="Q270" s="65"/>
      <c r="R270" s="65"/>
      <c r="S270" s="66"/>
      <c r="T270" s="66"/>
      <c r="U270" s="66"/>
      <c r="V270" s="66"/>
      <c r="W270" s="66"/>
      <c r="X270" s="67"/>
    </row>
    <row r="271" spans="1:24" ht="14.4" x14ac:dyDescent="0.2">
      <c r="A271" s="47" t="s">
        <v>692</v>
      </c>
      <c r="B271" s="47" t="s">
        <v>693</v>
      </c>
      <c r="C271" s="82" t="str">
        <f t="shared" si="9"/>
        <v>21375102 MUSEO NACIONAL DE COSTA RICA</v>
      </c>
      <c r="D271" s="47" t="s">
        <v>686</v>
      </c>
      <c r="E271" s="47" t="s">
        <v>248</v>
      </c>
      <c r="F271" s="47" t="s">
        <v>249</v>
      </c>
      <c r="G271" s="46">
        <v>6000000</v>
      </c>
      <c r="H271" s="46">
        <v>26000000</v>
      </c>
      <c r="I271" s="46">
        <v>4500000</v>
      </c>
      <c r="J271" s="46">
        <v>0</v>
      </c>
      <c r="K271" s="46">
        <v>0</v>
      </c>
      <c r="L271" s="46">
        <v>0</v>
      </c>
      <c r="M271" s="46">
        <v>3769038.16</v>
      </c>
      <c r="N271" s="46">
        <v>1769038.16</v>
      </c>
      <c r="O271" s="46">
        <v>22230961.84</v>
      </c>
      <c r="P271" s="86">
        <f t="shared" si="10"/>
        <v>0.14496300615384616</v>
      </c>
      <c r="Q271" s="65"/>
      <c r="R271" s="65"/>
      <c r="S271" s="66"/>
      <c r="T271" s="66"/>
      <c r="U271" s="66"/>
      <c r="V271" s="66"/>
      <c r="W271" s="66"/>
      <c r="X271" s="67"/>
    </row>
    <row r="272" spans="1:24" ht="14.4" x14ac:dyDescent="0.2">
      <c r="A272" s="47" t="s">
        <v>692</v>
      </c>
      <c r="B272" s="47" t="s">
        <v>693</v>
      </c>
      <c r="C272" s="82" t="str">
        <f t="shared" si="9"/>
        <v>21375102 MUSEO NACIONAL DE COSTA RICA</v>
      </c>
      <c r="D272" s="47" t="s">
        <v>686</v>
      </c>
      <c r="E272" s="47" t="s">
        <v>250</v>
      </c>
      <c r="F272" s="47" t="s">
        <v>251</v>
      </c>
      <c r="G272" s="46">
        <v>2760000</v>
      </c>
      <c r="H272" s="46">
        <v>2760000</v>
      </c>
      <c r="I272" s="46">
        <v>2070000</v>
      </c>
      <c r="J272" s="46">
        <v>0</v>
      </c>
      <c r="K272" s="46">
        <v>0</v>
      </c>
      <c r="L272" s="46">
        <v>0</v>
      </c>
      <c r="M272" s="46">
        <v>720733.21</v>
      </c>
      <c r="N272" s="46">
        <v>0</v>
      </c>
      <c r="O272" s="46">
        <v>2039266.79</v>
      </c>
      <c r="P272" s="86">
        <f t="shared" si="10"/>
        <v>0.26113522101449271</v>
      </c>
      <c r="Q272" s="65"/>
      <c r="R272" s="65"/>
      <c r="S272" s="66"/>
      <c r="T272" s="66"/>
      <c r="U272" s="66"/>
      <c r="V272" s="66"/>
      <c r="W272" s="66"/>
      <c r="X272" s="67"/>
    </row>
    <row r="273" spans="1:24" ht="14.4" x14ac:dyDescent="0.2">
      <c r="A273" s="47" t="s">
        <v>692</v>
      </c>
      <c r="B273" s="47" t="s">
        <v>693</v>
      </c>
      <c r="C273" s="82" t="str">
        <f t="shared" si="9"/>
        <v>21375102 MUSEO NACIONAL DE COSTA RICA</v>
      </c>
      <c r="D273" s="47" t="s">
        <v>686</v>
      </c>
      <c r="E273" s="47" t="s">
        <v>252</v>
      </c>
      <c r="F273" s="47" t="s">
        <v>253</v>
      </c>
      <c r="G273" s="46">
        <v>6750000</v>
      </c>
      <c r="H273" s="46">
        <v>1300000</v>
      </c>
      <c r="I273" s="46">
        <v>1300000</v>
      </c>
      <c r="J273" s="46">
        <v>0</v>
      </c>
      <c r="K273" s="46">
        <v>0</v>
      </c>
      <c r="L273" s="46">
        <v>0</v>
      </c>
      <c r="M273" s="46">
        <v>99999.35</v>
      </c>
      <c r="N273" s="46">
        <v>0</v>
      </c>
      <c r="O273" s="46">
        <v>1200000.6499999999</v>
      </c>
      <c r="P273" s="86">
        <f t="shared" si="10"/>
        <v>7.6922576923076927E-2</v>
      </c>
      <c r="Q273" s="65"/>
      <c r="R273" s="65"/>
      <c r="S273" s="66"/>
      <c r="T273" s="66"/>
      <c r="U273" s="66"/>
      <c r="V273" s="66"/>
      <c r="W273" s="66"/>
      <c r="X273" s="67"/>
    </row>
    <row r="274" spans="1:24" ht="14.4" x14ac:dyDescent="0.2">
      <c r="A274" s="47" t="s">
        <v>692</v>
      </c>
      <c r="B274" s="47" t="s">
        <v>693</v>
      </c>
      <c r="C274" s="82" t="str">
        <f t="shared" si="9"/>
        <v>21375102 MUSEO NACIONAL DE COSTA RICA</v>
      </c>
      <c r="D274" s="47" t="s">
        <v>686</v>
      </c>
      <c r="E274" s="47" t="s">
        <v>254</v>
      </c>
      <c r="F274" s="47" t="s">
        <v>255</v>
      </c>
      <c r="G274" s="46">
        <v>9000000</v>
      </c>
      <c r="H274" s="46">
        <v>9000000</v>
      </c>
      <c r="I274" s="46">
        <v>6750000</v>
      </c>
      <c r="J274" s="46">
        <v>0</v>
      </c>
      <c r="K274" s="46">
        <v>0</v>
      </c>
      <c r="L274" s="46">
        <v>0</v>
      </c>
      <c r="M274" s="46">
        <v>552570.01</v>
      </c>
      <c r="N274" s="46">
        <v>0</v>
      </c>
      <c r="O274" s="46">
        <v>8447429.9900000002</v>
      </c>
      <c r="P274" s="86">
        <f t="shared" si="10"/>
        <v>6.1396667777777782E-2</v>
      </c>
      <c r="Q274" s="65"/>
      <c r="R274" s="65"/>
      <c r="S274" s="66"/>
      <c r="T274" s="66"/>
      <c r="U274" s="66"/>
      <c r="V274" s="66"/>
      <c r="W274" s="66"/>
      <c r="X274" s="67"/>
    </row>
    <row r="275" spans="1:24" ht="14.4" x14ac:dyDescent="0.2">
      <c r="A275" s="47" t="s">
        <v>692</v>
      </c>
      <c r="B275" s="47" t="s">
        <v>693</v>
      </c>
      <c r="C275" s="82" t="str">
        <f t="shared" si="9"/>
        <v>21375102 MUSEO NACIONAL DE COSTA RICA</v>
      </c>
      <c r="D275" s="47" t="s">
        <v>686</v>
      </c>
      <c r="E275" s="47" t="s">
        <v>256</v>
      </c>
      <c r="F275" s="47" t="s">
        <v>257</v>
      </c>
      <c r="G275" s="46">
        <v>7000000</v>
      </c>
      <c r="H275" s="46">
        <v>7000000</v>
      </c>
      <c r="I275" s="46">
        <v>5250000</v>
      </c>
      <c r="J275" s="46">
        <v>0</v>
      </c>
      <c r="K275" s="46">
        <v>0</v>
      </c>
      <c r="L275" s="46">
        <v>0</v>
      </c>
      <c r="M275" s="46">
        <v>4915500</v>
      </c>
      <c r="N275" s="46">
        <v>2915500</v>
      </c>
      <c r="O275" s="46">
        <v>2084500</v>
      </c>
      <c r="P275" s="86">
        <f t="shared" si="10"/>
        <v>0.70221428571428568</v>
      </c>
      <c r="Q275" s="65"/>
      <c r="R275" s="65"/>
      <c r="S275" s="66"/>
      <c r="T275" s="66"/>
      <c r="U275" s="66"/>
      <c r="V275" s="66"/>
      <c r="W275" s="66"/>
      <c r="X275" s="67"/>
    </row>
    <row r="276" spans="1:24" ht="14.4" x14ac:dyDescent="0.2">
      <c r="A276" s="47" t="s">
        <v>692</v>
      </c>
      <c r="B276" s="47" t="s">
        <v>693</v>
      </c>
      <c r="C276" s="82" t="str">
        <f t="shared" si="9"/>
        <v>21375102 MUSEO NACIONAL DE COSTA RICA</v>
      </c>
      <c r="D276" s="47" t="s">
        <v>686</v>
      </c>
      <c r="E276" s="47" t="s">
        <v>258</v>
      </c>
      <c r="F276" s="47" t="s">
        <v>259</v>
      </c>
      <c r="G276" s="46">
        <v>18000000</v>
      </c>
      <c r="H276" s="46">
        <v>22950000</v>
      </c>
      <c r="I276" s="46">
        <v>15975000</v>
      </c>
      <c r="J276" s="46">
        <v>0</v>
      </c>
      <c r="K276" s="46">
        <v>0</v>
      </c>
      <c r="L276" s="46">
        <v>0</v>
      </c>
      <c r="M276" s="46">
        <v>14236249.789999999</v>
      </c>
      <c r="N276" s="46">
        <v>10112499.789999999</v>
      </c>
      <c r="O276" s="46">
        <v>8713750.2100000009</v>
      </c>
      <c r="P276" s="86">
        <f t="shared" si="10"/>
        <v>0.62031589498910666</v>
      </c>
      <c r="Q276" s="65"/>
      <c r="R276" s="65"/>
      <c r="S276" s="66"/>
      <c r="T276" s="66"/>
      <c r="U276" s="66"/>
      <c r="V276" s="66"/>
      <c r="W276" s="66"/>
      <c r="X276" s="67"/>
    </row>
    <row r="277" spans="1:24" ht="14.4" x14ac:dyDescent="0.2">
      <c r="A277" s="47" t="s">
        <v>692</v>
      </c>
      <c r="B277" s="47" t="s">
        <v>693</v>
      </c>
      <c r="C277" s="82" t="str">
        <f t="shared" si="9"/>
        <v>21375102 MUSEO NACIONAL DE COSTA RICA</v>
      </c>
      <c r="D277" s="47" t="s">
        <v>686</v>
      </c>
      <c r="E277" s="47" t="s">
        <v>260</v>
      </c>
      <c r="F277" s="47" t="s">
        <v>261</v>
      </c>
      <c r="G277" s="46">
        <v>15000000</v>
      </c>
      <c r="H277" s="46">
        <v>15000000</v>
      </c>
      <c r="I277" s="46">
        <v>11250000</v>
      </c>
      <c r="J277" s="46">
        <v>0</v>
      </c>
      <c r="K277" s="46">
        <v>0</v>
      </c>
      <c r="L277" s="46">
        <v>0</v>
      </c>
      <c r="M277" s="46">
        <v>1422927.47</v>
      </c>
      <c r="N277" s="46">
        <v>0</v>
      </c>
      <c r="O277" s="46">
        <v>13577072.529999999</v>
      </c>
      <c r="P277" s="86">
        <f t="shared" si="10"/>
        <v>9.4861831333333327E-2</v>
      </c>
      <c r="Q277" s="65"/>
      <c r="R277" s="65"/>
      <c r="S277" s="66"/>
      <c r="T277" s="66"/>
      <c r="U277" s="66"/>
      <c r="V277" s="66"/>
      <c r="W277" s="66"/>
      <c r="X277" s="67"/>
    </row>
    <row r="278" spans="1:24" ht="14.4" x14ac:dyDescent="0.2">
      <c r="A278" s="47" t="s">
        <v>692</v>
      </c>
      <c r="B278" s="47" t="s">
        <v>693</v>
      </c>
      <c r="C278" s="82" t="str">
        <f t="shared" si="9"/>
        <v>21375102 MUSEO NACIONAL DE COSTA RICA</v>
      </c>
      <c r="D278" s="47" t="s">
        <v>686</v>
      </c>
      <c r="E278" s="47" t="s">
        <v>262</v>
      </c>
      <c r="F278" s="47" t="s">
        <v>263</v>
      </c>
      <c r="G278" s="46">
        <v>850000</v>
      </c>
      <c r="H278" s="46">
        <v>850000</v>
      </c>
      <c r="I278" s="46">
        <v>637500</v>
      </c>
      <c r="J278" s="46">
        <v>0</v>
      </c>
      <c r="K278" s="46">
        <v>0</v>
      </c>
      <c r="L278" s="46">
        <v>0</v>
      </c>
      <c r="M278" s="46">
        <v>0</v>
      </c>
      <c r="N278" s="46">
        <v>0</v>
      </c>
      <c r="O278" s="46">
        <v>850000</v>
      </c>
      <c r="P278" s="86">
        <f t="shared" si="10"/>
        <v>0</v>
      </c>
      <c r="Q278" s="65"/>
      <c r="R278" s="65"/>
      <c r="S278" s="66"/>
      <c r="T278" s="66"/>
      <c r="U278" s="66"/>
      <c r="V278" s="66"/>
      <c r="W278" s="66"/>
      <c r="X278" s="67"/>
    </row>
    <row r="279" spans="1:24" ht="14.4" x14ac:dyDescent="0.2">
      <c r="A279" s="47" t="s">
        <v>692</v>
      </c>
      <c r="B279" s="47" t="s">
        <v>693</v>
      </c>
      <c r="C279" s="82" t="str">
        <f t="shared" si="9"/>
        <v>21375102 MUSEO NACIONAL DE COSTA RICA</v>
      </c>
      <c r="D279" s="47" t="s">
        <v>686</v>
      </c>
      <c r="E279" s="47" t="s">
        <v>264</v>
      </c>
      <c r="F279" s="47" t="s">
        <v>265</v>
      </c>
      <c r="G279" s="46">
        <v>600000</v>
      </c>
      <c r="H279" s="46">
        <v>500000</v>
      </c>
      <c r="I279" s="46">
        <v>400000</v>
      </c>
      <c r="J279" s="46">
        <v>0</v>
      </c>
      <c r="K279" s="46">
        <v>0</v>
      </c>
      <c r="L279" s="46">
        <v>0</v>
      </c>
      <c r="M279" s="46">
        <v>0</v>
      </c>
      <c r="N279" s="46">
        <v>0</v>
      </c>
      <c r="O279" s="46">
        <v>500000</v>
      </c>
      <c r="P279" s="86">
        <f t="shared" si="10"/>
        <v>0</v>
      </c>
      <c r="Q279" s="65"/>
      <c r="R279" s="65"/>
      <c r="S279" s="66"/>
      <c r="T279" s="66"/>
      <c r="U279" s="66"/>
      <c r="V279" s="66"/>
      <c r="W279" s="66"/>
      <c r="X279" s="67"/>
    </row>
    <row r="280" spans="1:24" ht="14.4" x14ac:dyDescent="0.2">
      <c r="A280" s="47" t="s">
        <v>692</v>
      </c>
      <c r="B280" s="47" t="s">
        <v>693</v>
      </c>
      <c r="C280" s="82" t="str">
        <f t="shared" si="9"/>
        <v>21375102 MUSEO NACIONAL DE COSTA RICA</v>
      </c>
      <c r="D280" s="47" t="s">
        <v>686</v>
      </c>
      <c r="E280" s="47" t="s">
        <v>268</v>
      </c>
      <c r="F280" s="47" t="s">
        <v>269</v>
      </c>
      <c r="G280" s="46">
        <v>600000</v>
      </c>
      <c r="H280" s="46">
        <v>500000</v>
      </c>
      <c r="I280" s="46">
        <v>400000</v>
      </c>
      <c r="J280" s="46">
        <v>0</v>
      </c>
      <c r="K280" s="46">
        <v>0</v>
      </c>
      <c r="L280" s="46">
        <v>0</v>
      </c>
      <c r="M280" s="46">
        <v>0</v>
      </c>
      <c r="N280" s="46">
        <v>0</v>
      </c>
      <c r="O280" s="46">
        <v>500000</v>
      </c>
      <c r="P280" s="86">
        <f t="shared" si="10"/>
        <v>0</v>
      </c>
      <c r="Q280" s="65"/>
      <c r="R280" s="65"/>
      <c r="S280" s="66"/>
      <c r="T280" s="66"/>
      <c r="U280" s="66"/>
      <c r="V280" s="66"/>
      <c r="W280" s="66"/>
      <c r="X280" s="67"/>
    </row>
    <row r="281" spans="1:24" ht="14.4" x14ac:dyDescent="0.2">
      <c r="A281" s="47" t="s">
        <v>692</v>
      </c>
      <c r="B281" s="47" t="s">
        <v>693</v>
      </c>
      <c r="C281" s="82" t="str">
        <f t="shared" si="9"/>
        <v>21375102 MUSEO NACIONAL DE COSTA RICA</v>
      </c>
      <c r="D281" s="47" t="s">
        <v>686</v>
      </c>
      <c r="E281" s="47" t="s">
        <v>270</v>
      </c>
      <c r="F281" s="47" t="s">
        <v>271</v>
      </c>
      <c r="G281" s="46">
        <v>1650000</v>
      </c>
      <c r="H281" s="46">
        <v>1650000</v>
      </c>
      <c r="I281" s="46">
        <v>1237500</v>
      </c>
      <c r="J281" s="46">
        <v>0</v>
      </c>
      <c r="K281" s="46">
        <v>0</v>
      </c>
      <c r="L281" s="46">
        <v>0</v>
      </c>
      <c r="M281" s="46">
        <v>14929.56</v>
      </c>
      <c r="N281" s="46">
        <v>7467.04</v>
      </c>
      <c r="O281" s="46">
        <v>1635070.44</v>
      </c>
      <c r="P281" s="86">
        <f t="shared" si="10"/>
        <v>9.0482181818181823E-3</v>
      </c>
      <c r="Q281" s="65"/>
      <c r="R281" s="65"/>
      <c r="S281" s="66"/>
      <c r="T281" s="66"/>
      <c r="U281" s="66"/>
      <c r="V281" s="66"/>
      <c r="W281" s="66"/>
      <c r="X281" s="67"/>
    </row>
    <row r="282" spans="1:24" ht="14.4" x14ac:dyDescent="0.2">
      <c r="A282" s="47" t="s">
        <v>692</v>
      </c>
      <c r="B282" s="47" t="s">
        <v>693</v>
      </c>
      <c r="C282" s="82" t="str">
        <f t="shared" si="9"/>
        <v>21375102 MUSEO NACIONAL DE COSTA RICA</v>
      </c>
      <c r="D282" s="47" t="s">
        <v>686</v>
      </c>
      <c r="E282" s="47" t="s">
        <v>274</v>
      </c>
      <c r="F282" s="47" t="s">
        <v>275</v>
      </c>
      <c r="G282" s="46">
        <v>1500000</v>
      </c>
      <c r="H282" s="46">
        <v>1500000</v>
      </c>
      <c r="I282" s="46">
        <v>1125000</v>
      </c>
      <c r="J282" s="46">
        <v>0</v>
      </c>
      <c r="K282" s="46">
        <v>0</v>
      </c>
      <c r="L282" s="46">
        <v>0</v>
      </c>
      <c r="M282" s="46">
        <v>0</v>
      </c>
      <c r="N282" s="46">
        <v>0</v>
      </c>
      <c r="O282" s="46">
        <v>1500000</v>
      </c>
      <c r="P282" s="86">
        <f t="shared" si="10"/>
        <v>0</v>
      </c>
      <c r="Q282" s="65"/>
      <c r="R282" s="65"/>
      <c r="S282" s="66"/>
      <c r="T282" s="66"/>
      <c r="U282" s="66"/>
      <c r="V282" s="66"/>
      <c r="W282" s="66"/>
      <c r="X282" s="67"/>
    </row>
    <row r="283" spans="1:24" ht="14.4" x14ac:dyDescent="0.2">
      <c r="A283" s="47" t="s">
        <v>692</v>
      </c>
      <c r="B283" s="47" t="s">
        <v>693</v>
      </c>
      <c r="C283" s="82" t="str">
        <f t="shared" si="9"/>
        <v>21375102 MUSEO NACIONAL DE COSTA RICA</v>
      </c>
      <c r="D283" s="47" t="s">
        <v>686</v>
      </c>
      <c r="E283" s="47" t="s">
        <v>276</v>
      </c>
      <c r="F283" s="47" t="s">
        <v>277</v>
      </c>
      <c r="G283" s="46">
        <v>150000</v>
      </c>
      <c r="H283" s="46">
        <v>150000</v>
      </c>
      <c r="I283" s="46">
        <v>112500</v>
      </c>
      <c r="J283" s="46">
        <v>0</v>
      </c>
      <c r="K283" s="46">
        <v>0</v>
      </c>
      <c r="L283" s="46">
        <v>0</v>
      </c>
      <c r="M283" s="46">
        <v>14929.56</v>
      </c>
      <c r="N283" s="46">
        <v>7467.04</v>
      </c>
      <c r="O283" s="46">
        <v>135070.44</v>
      </c>
      <c r="P283" s="86">
        <f t="shared" si="10"/>
        <v>9.9530399999999991E-2</v>
      </c>
      <c r="Q283" s="65"/>
      <c r="R283" s="65"/>
      <c r="S283" s="66"/>
      <c r="T283" s="66"/>
      <c r="U283" s="66"/>
      <c r="V283" s="66"/>
      <c r="W283" s="66"/>
      <c r="X283" s="67"/>
    </row>
    <row r="284" spans="1:24" ht="14.4" x14ac:dyDescent="0.2">
      <c r="A284" s="47" t="s">
        <v>692</v>
      </c>
      <c r="B284" s="47" t="s">
        <v>693</v>
      </c>
      <c r="C284" s="82" t="str">
        <f t="shared" si="9"/>
        <v>21375102 MUSEO NACIONAL DE COSTA RICA</v>
      </c>
      <c r="D284" s="47" t="s">
        <v>686</v>
      </c>
      <c r="E284" s="47" t="s">
        <v>278</v>
      </c>
      <c r="F284" s="47" t="s">
        <v>279</v>
      </c>
      <c r="G284" s="46">
        <v>101331290</v>
      </c>
      <c r="H284" s="46">
        <v>101331290</v>
      </c>
      <c r="I284" s="46">
        <v>75669342.5</v>
      </c>
      <c r="J284" s="46">
        <v>0</v>
      </c>
      <c r="K284" s="46">
        <v>0</v>
      </c>
      <c r="L284" s="46">
        <v>0</v>
      </c>
      <c r="M284" s="46">
        <v>45369295.530000001</v>
      </c>
      <c r="N284" s="46">
        <v>16340729.9</v>
      </c>
      <c r="O284" s="46">
        <v>55961994.469999999</v>
      </c>
      <c r="P284" s="86">
        <f t="shared" si="10"/>
        <v>0.44773233943829199</v>
      </c>
      <c r="Q284" s="65"/>
      <c r="R284" s="65"/>
      <c r="S284" s="66"/>
      <c r="T284" s="66"/>
      <c r="U284" s="66"/>
      <c r="V284" s="66"/>
      <c r="W284" s="66"/>
      <c r="X284" s="67"/>
    </row>
    <row r="285" spans="1:24" ht="14.4" x14ac:dyDescent="0.2">
      <c r="A285" s="47" t="s">
        <v>692</v>
      </c>
      <c r="B285" s="47" t="s">
        <v>693</v>
      </c>
      <c r="C285" s="82" t="str">
        <f t="shared" si="9"/>
        <v>21375102 MUSEO NACIONAL DE COSTA RICA</v>
      </c>
      <c r="D285" s="47" t="s">
        <v>686</v>
      </c>
      <c r="E285" s="47" t="s">
        <v>280</v>
      </c>
      <c r="F285" s="47" t="s">
        <v>281</v>
      </c>
      <c r="G285" s="46">
        <v>24076000</v>
      </c>
      <c r="H285" s="46">
        <v>23899000</v>
      </c>
      <c r="I285" s="46">
        <v>17968500</v>
      </c>
      <c r="J285" s="46">
        <v>0</v>
      </c>
      <c r="K285" s="46">
        <v>0</v>
      </c>
      <c r="L285" s="46">
        <v>0</v>
      </c>
      <c r="M285" s="46">
        <v>8299795.8099999996</v>
      </c>
      <c r="N285" s="46">
        <v>6969114.8700000001</v>
      </c>
      <c r="O285" s="46">
        <v>15599204.189999999</v>
      </c>
      <c r="P285" s="86">
        <f t="shared" si="10"/>
        <v>0.3472863220218419</v>
      </c>
      <c r="Q285" s="65"/>
      <c r="R285" s="65"/>
      <c r="S285" s="66"/>
      <c r="T285" s="66"/>
      <c r="U285" s="66"/>
      <c r="V285" s="66"/>
      <c r="W285" s="66"/>
      <c r="X285" s="67"/>
    </row>
    <row r="286" spans="1:24" ht="14.4" x14ac:dyDescent="0.2">
      <c r="A286" s="47" t="s">
        <v>692</v>
      </c>
      <c r="B286" s="47" t="s">
        <v>693</v>
      </c>
      <c r="C286" s="82" t="str">
        <f t="shared" si="9"/>
        <v>21375102 MUSEO NACIONAL DE COSTA RICA</v>
      </c>
      <c r="D286" s="47" t="s">
        <v>686</v>
      </c>
      <c r="E286" s="47" t="s">
        <v>282</v>
      </c>
      <c r="F286" s="47" t="s">
        <v>283</v>
      </c>
      <c r="G286" s="46">
        <v>14250000</v>
      </c>
      <c r="H286" s="46">
        <v>14250000</v>
      </c>
      <c r="I286" s="46">
        <v>10687500</v>
      </c>
      <c r="J286" s="46">
        <v>0</v>
      </c>
      <c r="K286" s="46">
        <v>0</v>
      </c>
      <c r="L286" s="46">
        <v>0</v>
      </c>
      <c r="M286" s="46">
        <v>6265971.6699999999</v>
      </c>
      <c r="N286" s="46">
        <v>6265971.6699999999</v>
      </c>
      <c r="O286" s="46">
        <v>7984028.3300000001</v>
      </c>
      <c r="P286" s="86">
        <f t="shared" si="10"/>
        <v>0.43971731017543858</v>
      </c>
      <c r="Q286" s="65"/>
      <c r="R286" s="65"/>
      <c r="S286" s="66"/>
      <c r="T286" s="66"/>
      <c r="U286" s="66"/>
      <c r="V286" s="66"/>
      <c r="W286" s="66"/>
      <c r="X286" s="67"/>
    </row>
    <row r="287" spans="1:24" ht="14.4" x14ac:dyDescent="0.2">
      <c r="A287" s="47" t="s">
        <v>692</v>
      </c>
      <c r="B287" s="47" t="s">
        <v>693</v>
      </c>
      <c r="C287" s="82" t="str">
        <f t="shared" si="9"/>
        <v>21375102 MUSEO NACIONAL DE COSTA RICA</v>
      </c>
      <c r="D287" s="47" t="s">
        <v>686</v>
      </c>
      <c r="E287" s="47" t="s">
        <v>284</v>
      </c>
      <c r="F287" s="47" t="s">
        <v>285</v>
      </c>
      <c r="G287" s="46">
        <v>950000</v>
      </c>
      <c r="H287" s="46">
        <v>950000</v>
      </c>
      <c r="I287" s="46">
        <v>712500</v>
      </c>
      <c r="J287" s="46">
        <v>0</v>
      </c>
      <c r="K287" s="46">
        <v>0</v>
      </c>
      <c r="L287" s="46">
        <v>0</v>
      </c>
      <c r="M287" s="46">
        <v>98875</v>
      </c>
      <c r="N287" s="46">
        <v>0</v>
      </c>
      <c r="O287" s="46">
        <v>851125</v>
      </c>
      <c r="P287" s="86">
        <f t="shared" si="10"/>
        <v>0.10407894736842105</v>
      </c>
      <c r="Q287" s="65"/>
      <c r="R287" s="65"/>
      <c r="S287" s="66"/>
      <c r="T287" s="66"/>
      <c r="U287" s="66"/>
      <c r="V287" s="66"/>
      <c r="W287" s="66"/>
      <c r="X287" s="67"/>
    </row>
    <row r="288" spans="1:24" ht="14.4" x14ac:dyDescent="0.2">
      <c r="A288" s="47" t="s">
        <v>692</v>
      </c>
      <c r="B288" s="47" t="s">
        <v>693</v>
      </c>
      <c r="C288" s="82" t="str">
        <f t="shared" si="9"/>
        <v>21375102 MUSEO NACIONAL DE COSTA RICA</v>
      </c>
      <c r="D288" s="47" t="s">
        <v>686</v>
      </c>
      <c r="E288" s="47" t="s">
        <v>286</v>
      </c>
      <c r="F288" s="47" t="s">
        <v>287</v>
      </c>
      <c r="G288" s="46">
        <v>6100000</v>
      </c>
      <c r="H288" s="46">
        <v>6100000</v>
      </c>
      <c r="I288" s="46">
        <v>4575000</v>
      </c>
      <c r="J288" s="46">
        <v>0</v>
      </c>
      <c r="K288" s="46">
        <v>0</v>
      </c>
      <c r="L288" s="46">
        <v>0</v>
      </c>
      <c r="M288" s="46">
        <v>1810197.14</v>
      </c>
      <c r="N288" s="46">
        <v>703143.2</v>
      </c>
      <c r="O288" s="46">
        <v>4289802.8600000003</v>
      </c>
      <c r="P288" s="86">
        <f t="shared" si="10"/>
        <v>0.29675362950819673</v>
      </c>
      <c r="Q288" s="65"/>
      <c r="R288" s="65"/>
      <c r="S288" s="66"/>
      <c r="T288" s="66"/>
      <c r="U288" s="66"/>
      <c r="V288" s="66"/>
      <c r="W288" s="66"/>
      <c r="X288" s="67"/>
    </row>
    <row r="289" spans="1:24" ht="14.4" x14ac:dyDescent="0.2">
      <c r="A289" s="47" t="s">
        <v>692</v>
      </c>
      <c r="B289" s="47" t="s">
        <v>693</v>
      </c>
      <c r="C289" s="82" t="str">
        <f t="shared" si="9"/>
        <v>21375102 MUSEO NACIONAL DE COSTA RICA</v>
      </c>
      <c r="D289" s="47" t="s">
        <v>686</v>
      </c>
      <c r="E289" s="47" t="s">
        <v>288</v>
      </c>
      <c r="F289" s="47" t="s">
        <v>289</v>
      </c>
      <c r="G289" s="46">
        <v>2776000</v>
      </c>
      <c r="H289" s="46">
        <v>2599000</v>
      </c>
      <c r="I289" s="46">
        <v>1993500</v>
      </c>
      <c r="J289" s="46">
        <v>0</v>
      </c>
      <c r="K289" s="46">
        <v>0</v>
      </c>
      <c r="L289" s="46">
        <v>0</v>
      </c>
      <c r="M289" s="46">
        <v>124752</v>
      </c>
      <c r="N289" s="46">
        <v>0</v>
      </c>
      <c r="O289" s="46">
        <v>2474248</v>
      </c>
      <c r="P289" s="86">
        <f t="shared" si="10"/>
        <v>4.8000000000000001E-2</v>
      </c>
      <c r="Q289" s="65"/>
      <c r="R289" s="65"/>
      <c r="S289" s="66"/>
      <c r="T289" s="66"/>
      <c r="U289" s="66"/>
      <c r="V289" s="66"/>
      <c r="W289" s="66"/>
      <c r="X289" s="67"/>
    </row>
    <row r="290" spans="1:24" ht="14.4" x14ac:dyDescent="0.2">
      <c r="A290" s="47" t="s">
        <v>692</v>
      </c>
      <c r="B290" s="47" t="s">
        <v>693</v>
      </c>
      <c r="C290" s="82" t="str">
        <f t="shared" si="9"/>
        <v>21375102 MUSEO NACIONAL DE COSTA RICA</v>
      </c>
      <c r="D290" s="47" t="s">
        <v>686</v>
      </c>
      <c r="E290" s="47" t="s">
        <v>290</v>
      </c>
      <c r="F290" s="47" t="s">
        <v>291</v>
      </c>
      <c r="G290" s="46">
        <v>456843</v>
      </c>
      <c r="H290" s="46">
        <v>1466843</v>
      </c>
      <c r="I290" s="46">
        <v>847632.25</v>
      </c>
      <c r="J290" s="46">
        <v>0</v>
      </c>
      <c r="K290" s="46">
        <v>0</v>
      </c>
      <c r="L290" s="46">
        <v>0</v>
      </c>
      <c r="M290" s="46">
        <v>245012.25</v>
      </c>
      <c r="N290" s="46">
        <v>0</v>
      </c>
      <c r="O290" s="46">
        <v>1221830.75</v>
      </c>
      <c r="P290" s="86">
        <f t="shared" si="10"/>
        <v>0.16703372480899456</v>
      </c>
      <c r="Q290" s="65"/>
      <c r="R290" s="65"/>
      <c r="S290" s="66"/>
      <c r="T290" s="66"/>
      <c r="U290" s="66"/>
      <c r="V290" s="66"/>
      <c r="W290" s="66"/>
      <c r="X290" s="67"/>
    </row>
    <row r="291" spans="1:24" ht="14.4" x14ac:dyDescent="0.2">
      <c r="A291" s="47" t="s">
        <v>692</v>
      </c>
      <c r="B291" s="47" t="s">
        <v>693</v>
      </c>
      <c r="C291" s="82" t="str">
        <f t="shared" si="9"/>
        <v>21375102 MUSEO NACIONAL DE COSTA RICA</v>
      </c>
      <c r="D291" s="47" t="s">
        <v>686</v>
      </c>
      <c r="E291" s="47" t="s">
        <v>294</v>
      </c>
      <c r="F291" s="47" t="s">
        <v>295</v>
      </c>
      <c r="G291" s="46">
        <v>456843</v>
      </c>
      <c r="H291" s="46">
        <v>1466843</v>
      </c>
      <c r="I291" s="46">
        <v>847632.25</v>
      </c>
      <c r="J291" s="46">
        <v>0</v>
      </c>
      <c r="K291" s="46">
        <v>0</v>
      </c>
      <c r="L291" s="46">
        <v>0</v>
      </c>
      <c r="M291" s="46">
        <v>245012.25</v>
      </c>
      <c r="N291" s="46">
        <v>0</v>
      </c>
      <c r="O291" s="46">
        <v>1221830.75</v>
      </c>
      <c r="P291" s="86">
        <f t="shared" si="10"/>
        <v>0.16703372480899456</v>
      </c>
      <c r="Q291" s="65"/>
      <c r="R291" s="65"/>
      <c r="S291" s="66"/>
      <c r="T291" s="66"/>
      <c r="U291" s="66"/>
      <c r="V291" s="66"/>
      <c r="W291" s="66"/>
      <c r="X291" s="67"/>
    </row>
    <row r="292" spans="1:24" ht="14.4" x14ac:dyDescent="0.2">
      <c r="A292" s="47" t="s">
        <v>692</v>
      </c>
      <c r="B292" s="47" t="s">
        <v>693</v>
      </c>
      <c r="C292" s="82" t="str">
        <f t="shared" si="9"/>
        <v>21375102 MUSEO NACIONAL DE COSTA RICA</v>
      </c>
      <c r="D292" s="47" t="s">
        <v>686</v>
      </c>
      <c r="E292" s="47" t="s">
        <v>296</v>
      </c>
      <c r="F292" s="47" t="s">
        <v>297</v>
      </c>
      <c r="G292" s="46">
        <v>14940000</v>
      </c>
      <c r="H292" s="46">
        <v>12830000</v>
      </c>
      <c r="I292" s="46">
        <v>10100000</v>
      </c>
      <c r="J292" s="46">
        <v>0</v>
      </c>
      <c r="K292" s="46">
        <v>0</v>
      </c>
      <c r="L292" s="46">
        <v>0</v>
      </c>
      <c r="M292" s="46">
        <v>8826482.0099999998</v>
      </c>
      <c r="N292" s="46">
        <v>0</v>
      </c>
      <c r="O292" s="46">
        <v>4003517.99</v>
      </c>
      <c r="P292" s="86">
        <f t="shared" si="10"/>
        <v>0.68795650896336713</v>
      </c>
      <c r="Q292" s="65"/>
      <c r="R292" s="65"/>
      <c r="S292" s="66"/>
      <c r="T292" s="66"/>
      <c r="U292" s="66"/>
      <c r="V292" s="66"/>
      <c r="W292" s="66"/>
      <c r="X292" s="67"/>
    </row>
    <row r="293" spans="1:24" ht="14.4" x14ac:dyDescent="0.2">
      <c r="A293" s="47" t="s">
        <v>692</v>
      </c>
      <c r="B293" s="47" t="s">
        <v>693</v>
      </c>
      <c r="C293" s="82" t="str">
        <f t="shared" si="9"/>
        <v>21375102 MUSEO NACIONAL DE COSTA RICA</v>
      </c>
      <c r="D293" s="47" t="s">
        <v>686</v>
      </c>
      <c r="E293" s="47" t="s">
        <v>298</v>
      </c>
      <c r="F293" s="47" t="s">
        <v>299</v>
      </c>
      <c r="G293" s="46">
        <v>3410000</v>
      </c>
      <c r="H293" s="46">
        <v>3100000</v>
      </c>
      <c r="I293" s="46">
        <v>2402500</v>
      </c>
      <c r="J293" s="46">
        <v>0</v>
      </c>
      <c r="K293" s="46">
        <v>0</v>
      </c>
      <c r="L293" s="46">
        <v>0</v>
      </c>
      <c r="M293" s="46">
        <v>2397351.7400000002</v>
      </c>
      <c r="N293" s="46">
        <v>0</v>
      </c>
      <c r="O293" s="46">
        <v>702648.26</v>
      </c>
      <c r="P293" s="86">
        <f t="shared" si="10"/>
        <v>0.77333927096774202</v>
      </c>
      <c r="Q293" s="65"/>
      <c r="R293" s="65"/>
      <c r="S293" s="66"/>
      <c r="T293" s="66"/>
      <c r="U293" s="66"/>
      <c r="V293" s="66"/>
      <c r="W293" s="66"/>
      <c r="X293" s="67"/>
    </row>
    <row r="294" spans="1:24" ht="14.4" x14ac:dyDescent="0.2">
      <c r="A294" s="47" t="s">
        <v>692</v>
      </c>
      <c r="B294" s="47" t="s">
        <v>693</v>
      </c>
      <c r="C294" s="82" t="str">
        <f t="shared" si="9"/>
        <v>21375102 MUSEO NACIONAL DE COSTA RICA</v>
      </c>
      <c r="D294" s="47" t="s">
        <v>686</v>
      </c>
      <c r="E294" s="47" t="s">
        <v>300</v>
      </c>
      <c r="F294" s="47" t="s">
        <v>301</v>
      </c>
      <c r="G294" s="46">
        <v>1950000</v>
      </c>
      <c r="H294" s="46">
        <v>1750000</v>
      </c>
      <c r="I294" s="46">
        <v>1362500</v>
      </c>
      <c r="J294" s="46">
        <v>0</v>
      </c>
      <c r="K294" s="46">
        <v>0</v>
      </c>
      <c r="L294" s="46">
        <v>0</v>
      </c>
      <c r="M294" s="46">
        <v>1362192.61</v>
      </c>
      <c r="N294" s="46">
        <v>0</v>
      </c>
      <c r="O294" s="46">
        <v>387807.39</v>
      </c>
      <c r="P294" s="86">
        <f t="shared" si="10"/>
        <v>0.77839577714285724</v>
      </c>
      <c r="Q294" s="65"/>
      <c r="R294" s="65"/>
      <c r="S294" s="66"/>
      <c r="T294" s="66"/>
      <c r="U294" s="66"/>
      <c r="V294" s="66"/>
      <c r="W294" s="66"/>
      <c r="X294" s="67"/>
    </row>
    <row r="295" spans="1:24" ht="14.4" x14ac:dyDescent="0.2">
      <c r="A295" s="47" t="s">
        <v>692</v>
      </c>
      <c r="B295" s="47" t="s">
        <v>693</v>
      </c>
      <c r="C295" s="82" t="str">
        <f t="shared" si="9"/>
        <v>21375102 MUSEO NACIONAL DE COSTA RICA</v>
      </c>
      <c r="D295" s="47" t="s">
        <v>686</v>
      </c>
      <c r="E295" s="47" t="s">
        <v>302</v>
      </c>
      <c r="F295" s="47" t="s">
        <v>303</v>
      </c>
      <c r="G295" s="46">
        <v>500000</v>
      </c>
      <c r="H295" s="46">
        <v>500000</v>
      </c>
      <c r="I295" s="46">
        <v>375000</v>
      </c>
      <c r="J295" s="46">
        <v>0</v>
      </c>
      <c r="K295" s="46">
        <v>0</v>
      </c>
      <c r="L295" s="46">
        <v>0</v>
      </c>
      <c r="M295" s="46">
        <v>0</v>
      </c>
      <c r="N295" s="46">
        <v>0</v>
      </c>
      <c r="O295" s="46">
        <v>500000</v>
      </c>
      <c r="P295" s="86">
        <f t="shared" si="10"/>
        <v>0</v>
      </c>
      <c r="Q295" s="65"/>
      <c r="R295" s="65"/>
      <c r="S295" s="66"/>
      <c r="T295" s="66"/>
      <c r="U295" s="66"/>
      <c r="V295" s="66"/>
      <c r="W295" s="66"/>
      <c r="X295" s="67"/>
    </row>
    <row r="296" spans="1:24" ht="14.4" x14ac:dyDescent="0.2">
      <c r="A296" s="47" t="s">
        <v>692</v>
      </c>
      <c r="B296" s="47" t="s">
        <v>693</v>
      </c>
      <c r="C296" s="82" t="str">
        <f t="shared" si="9"/>
        <v>21375102 MUSEO NACIONAL DE COSTA RICA</v>
      </c>
      <c r="D296" s="47" t="s">
        <v>686</v>
      </c>
      <c r="E296" s="47" t="s">
        <v>304</v>
      </c>
      <c r="F296" s="47" t="s">
        <v>305</v>
      </c>
      <c r="G296" s="46">
        <v>3230000</v>
      </c>
      <c r="H296" s="46">
        <v>3630000</v>
      </c>
      <c r="I296" s="46">
        <v>2622500</v>
      </c>
      <c r="J296" s="46">
        <v>0</v>
      </c>
      <c r="K296" s="46">
        <v>0</v>
      </c>
      <c r="L296" s="46">
        <v>0</v>
      </c>
      <c r="M296" s="46">
        <v>1892549.99</v>
      </c>
      <c r="N296" s="46">
        <v>0</v>
      </c>
      <c r="O296" s="46">
        <v>1737450.01</v>
      </c>
      <c r="P296" s="86">
        <f t="shared" si="10"/>
        <v>0.52136363360881544</v>
      </c>
      <c r="Q296" s="65"/>
      <c r="R296" s="65"/>
      <c r="S296" s="66"/>
      <c r="T296" s="66"/>
      <c r="U296" s="66"/>
      <c r="V296" s="66"/>
      <c r="W296" s="66"/>
      <c r="X296" s="67"/>
    </row>
    <row r="297" spans="1:24" ht="14.4" x14ac:dyDescent="0.2">
      <c r="A297" s="47" t="s">
        <v>692</v>
      </c>
      <c r="B297" s="47" t="s">
        <v>693</v>
      </c>
      <c r="C297" s="82" t="str">
        <f t="shared" si="9"/>
        <v>21375102 MUSEO NACIONAL DE COSTA RICA</v>
      </c>
      <c r="D297" s="47" t="s">
        <v>686</v>
      </c>
      <c r="E297" s="47" t="s">
        <v>306</v>
      </c>
      <c r="F297" s="47" t="s">
        <v>307</v>
      </c>
      <c r="G297" s="46">
        <v>850000</v>
      </c>
      <c r="H297" s="46">
        <v>850000</v>
      </c>
      <c r="I297" s="46">
        <v>637500</v>
      </c>
      <c r="J297" s="46">
        <v>0</v>
      </c>
      <c r="K297" s="46">
        <v>0</v>
      </c>
      <c r="L297" s="46">
        <v>0</v>
      </c>
      <c r="M297" s="46">
        <v>636906.51</v>
      </c>
      <c r="N297" s="46">
        <v>0</v>
      </c>
      <c r="O297" s="46">
        <v>213093.49</v>
      </c>
      <c r="P297" s="86">
        <f t="shared" si="10"/>
        <v>0.74930177647058827</v>
      </c>
      <c r="Q297" s="65"/>
      <c r="R297" s="65"/>
      <c r="S297" s="66"/>
      <c r="T297" s="66"/>
      <c r="U297" s="66"/>
      <c r="V297" s="66"/>
      <c r="W297" s="66"/>
      <c r="X297" s="67"/>
    </row>
    <row r="298" spans="1:24" ht="14.4" x14ac:dyDescent="0.2">
      <c r="A298" s="47" t="s">
        <v>692</v>
      </c>
      <c r="B298" s="47" t="s">
        <v>693</v>
      </c>
      <c r="C298" s="82" t="str">
        <f t="shared" si="9"/>
        <v>21375102 MUSEO NACIONAL DE COSTA RICA</v>
      </c>
      <c r="D298" s="47" t="s">
        <v>686</v>
      </c>
      <c r="E298" s="47" t="s">
        <v>308</v>
      </c>
      <c r="F298" s="47" t="s">
        <v>309</v>
      </c>
      <c r="G298" s="46">
        <v>2800000</v>
      </c>
      <c r="H298" s="46">
        <v>1300000</v>
      </c>
      <c r="I298" s="46">
        <v>1300000</v>
      </c>
      <c r="J298" s="46">
        <v>0</v>
      </c>
      <c r="K298" s="46">
        <v>0</v>
      </c>
      <c r="L298" s="46">
        <v>0</v>
      </c>
      <c r="M298" s="46">
        <v>1137849.07</v>
      </c>
      <c r="N298" s="46">
        <v>0</v>
      </c>
      <c r="O298" s="46">
        <v>162150.93</v>
      </c>
      <c r="P298" s="86">
        <f t="shared" si="10"/>
        <v>0.87526851538461548</v>
      </c>
      <c r="Q298" s="65"/>
      <c r="R298" s="65"/>
      <c r="S298" s="66"/>
      <c r="T298" s="66"/>
      <c r="U298" s="66"/>
      <c r="V298" s="66"/>
      <c r="W298" s="66"/>
      <c r="X298" s="67"/>
    </row>
    <row r="299" spans="1:24" ht="14.4" x14ac:dyDescent="0.2">
      <c r="A299" s="47" t="s">
        <v>692</v>
      </c>
      <c r="B299" s="47" t="s">
        <v>693</v>
      </c>
      <c r="C299" s="82" t="str">
        <f t="shared" si="9"/>
        <v>21375102 MUSEO NACIONAL DE COSTA RICA</v>
      </c>
      <c r="D299" s="47" t="s">
        <v>686</v>
      </c>
      <c r="E299" s="47" t="s">
        <v>310</v>
      </c>
      <c r="F299" s="47" t="s">
        <v>311</v>
      </c>
      <c r="G299" s="46">
        <v>2200000</v>
      </c>
      <c r="H299" s="46">
        <v>1700000</v>
      </c>
      <c r="I299" s="46">
        <v>1400000</v>
      </c>
      <c r="J299" s="46">
        <v>0</v>
      </c>
      <c r="K299" s="46">
        <v>0</v>
      </c>
      <c r="L299" s="46">
        <v>0</v>
      </c>
      <c r="M299" s="46">
        <v>1399632.09</v>
      </c>
      <c r="N299" s="46">
        <v>0</v>
      </c>
      <c r="O299" s="46">
        <v>300367.90999999997</v>
      </c>
      <c r="P299" s="86">
        <f t="shared" si="10"/>
        <v>0.82331299411764713</v>
      </c>
      <c r="Q299" s="65"/>
      <c r="R299" s="65"/>
      <c r="S299" s="66"/>
      <c r="T299" s="66"/>
      <c r="U299" s="66"/>
      <c r="V299" s="66"/>
      <c r="W299" s="66"/>
      <c r="X299" s="67"/>
    </row>
    <row r="300" spans="1:24" ht="14.4" x14ac:dyDescent="0.2">
      <c r="A300" s="47" t="s">
        <v>692</v>
      </c>
      <c r="B300" s="47" t="s">
        <v>693</v>
      </c>
      <c r="C300" s="82" t="str">
        <f t="shared" si="9"/>
        <v>21375102 MUSEO NACIONAL DE COSTA RICA</v>
      </c>
      <c r="D300" s="47" t="s">
        <v>686</v>
      </c>
      <c r="E300" s="47" t="s">
        <v>312</v>
      </c>
      <c r="F300" s="47" t="s">
        <v>313</v>
      </c>
      <c r="G300" s="46">
        <v>28536790</v>
      </c>
      <c r="H300" s="46">
        <v>29103290</v>
      </c>
      <c r="I300" s="46">
        <v>21685842.5</v>
      </c>
      <c r="J300" s="46">
        <v>0</v>
      </c>
      <c r="K300" s="46">
        <v>0</v>
      </c>
      <c r="L300" s="46">
        <v>0</v>
      </c>
      <c r="M300" s="46">
        <v>12533739.050000001</v>
      </c>
      <c r="N300" s="46">
        <v>6181054.71</v>
      </c>
      <c r="O300" s="46">
        <v>16569550.949999999</v>
      </c>
      <c r="P300" s="86">
        <f t="shared" si="10"/>
        <v>0.43066399194043015</v>
      </c>
      <c r="Q300" s="65"/>
      <c r="R300" s="65"/>
      <c r="S300" s="66"/>
      <c r="T300" s="66"/>
      <c r="U300" s="66"/>
      <c r="V300" s="66"/>
      <c r="W300" s="66"/>
      <c r="X300" s="67"/>
    </row>
    <row r="301" spans="1:24" ht="14.4" x14ac:dyDescent="0.2">
      <c r="A301" s="47" t="s">
        <v>692</v>
      </c>
      <c r="B301" s="47" t="s">
        <v>693</v>
      </c>
      <c r="C301" s="82" t="str">
        <f t="shared" si="9"/>
        <v>21375102 MUSEO NACIONAL DE COSTA RICA</v>
      </c>
      <c r="D301" s="47" t="s">
        <v>686</v>
      </c>
      <c r="E301" s="47" t="s">
        <v>314</v>
      </c>
      <c r="F301" s="47" t="s">
        <v>315</v>
      </c>
      <c r="G301" s="46">
        <v>8585000</v>
      </c>
      <c r="H301" s="46">
        <v>9151500</v>
      </c>
      <c r="I301" s="46">
        <v>6722000</v>
      </c>
      <c r="J301" s="46">
        <v>0</v>
      </c>
      <c r="K301" s="46">
        <v>0</v>
      </c>
      <c r="L301" s="46">
        <v>0</v>
      </c>
      <c r="M301" s="46">
        <v>3156740.38</v>
      </c>
      <c r="N301" s="46">
        <v>0</v>
      </c>
      <c r="O301" s="46">
        <v>5994759.6200000001</v>
      </c>
      <c r="P301" s="86">
        <f t="shared" si="10"/>
        <v>0.3449424006993389</v>
      </c>
      <c r="Q301" s="65"/>
      <c r="R301" s="65"/>
      <c r="S301" s="66"/>
      <c r="T301" s="66"/>
      <c r="U301" s="66"/>
      <c r="V301" s="66"/>
      <c r="W301" s="66"/>
      <c r="X301" s="67"/>
    </row>
    <row r="302" spans="1:24" ht="14.4" x14ac:dyDescent="0.2">
      <c r="A302" s="47" t="s">
        <v>692</v>
      </c>
      <c r="B302" s="47" t="s">
        <v>693</v>
      </c>
      <c r="C302" s="82" t="str">
        <f t="shared" si="9"/>
        <v>21375102 MUSEO NACIONAL DE COSTA RICA</v>
      </c>
      <c r="D302" s="47" t="s">
        <v>686</v>
      </c>
      <c r="E302" s="47" t="s">
        <v>316</v>
      </c>
      <c r="F302" s="47" t="s">
        <v>317</v>
      </c>
      <c r="G302" s="46">
        <v>19951790</v>
      </c>
      <c r="H302" s="46">
        <v>19951790</v>
      </c>
      <c r="I302" s="46">
        <v>14963842.5</v>
      </c>
      <c r="J302" s="46">
        <v>0</v>
      </c>
      <c r="K302" s="46">
        <v>0</v>
      </c>
      <c r="L302" s="46">
        <v>0</v>
      </c>
      <c r="M302" s="46">
        <v>9376998.6699999999</v>
      </c>
      <c r="N302" s="46">
        <v>6181054.71</v>
      </c>
      <c r="O302" s="46">
        <v>10574791.33</v>
      </c>
      <c r="P302" s="86">
        <f t="shared" si="10"/>
        <v>0.46998282710473599</v>
      </c>
      <c r="Q302" s="65"/>
      <c r="R302" s="65"/>
      <c r="S302" s="66"/>
      <c r="T302" s="66"/>
      <c r="U302" s="66"/>
      <c r="V302" s="66"/>
      <c r="W302" s="66"/>
      <c r="X302" s="67"/>
    </row>
    <row r="303" spans="1:24" ht="14.4" x14ac:dyDescent="0.2">
      <c r="A303" s="47" t="s">
        <v>692</v>
      </c>
      <c r="B303" s="47" t="s">
        <v>693</v>
      </c>
      <c r="C303" s="82" t="str">
        <f t="shared" si="9"/>
        <v>21375102 MUSEO NACIONAL DE COSTA RICA</v>
      </c>
      <c r="D303" s="47" t="s">
        <v>686</v>
      </c>
      <c r="E303" s="47" t="s">
        <v>318</v>
      </c>
      <c r="F303" s="47" t="s">
        <v>319</v>
      </c>
      <c r="G303" s="46">
        <v>33321657</v>
      </c>
      <c r="H303" s="46">
        <v>34032157</v>
      </c>
      <c r="I303" s="46">
        <v>25067367.75</v>
      </c>
      <c r="J303" s="46">
        <v>0</v>
      </c>
      <c r="K303" s="46">
        <v>0</v>
      </c>
      <c r="L303" s="46">
        <v>0</v>
      </c>
      <c r="M303" s="46">
        <v>15464266.41</v>
      </c>
      <c r="N303" s="46">
        <v>3190560.32</v>
      </c>
      <c r="O303" s="46">
        <v>18567890.59</v>
      </c>
      <c r="P303" s="86">
        <f t="shared" si="10"/>
        <v>0.45440159464473556</v>
      </c>
      <c r="Q303" s="65"/>
      <c r="R303" s="65"/>
      <c r="S303" s="66"/>
      <c r="T303" s="66"/>
      <c r="U303" s="66"/>
      <c r="V303" s="66"/>
      <c r="W303" s="66"/>
      <c r="X303" s="67"/>
    </row>
    <row r="304" spans="1:24" ht="14.4" x14ac:dyDescent="0.2">
      <c r="A304" s="47" t="s">
        <v>692</v>
      </c>
      <c r="B304" s="47" t="s">
        <v>693</v>
      </c>
      <c r="C304" s="82" t="str">
        <f t="shared" si="9"/>
        <v>21375102 MUSEO NACIONAL DE COSTA RICA</v>
      </c>
      <c r="D304" s="47" t="s">
        <v>686</v>
      </c>
      <c r="E304" s="47" t="s">
        <v>320</v>
      </c>
      <c r="F304" s="47" t="s">
        <v>321</v>
      </c>
      <c r="G304" s="46">
        <v>6735157</v>
      </c>
      <c r="H304" s="46">
        <v>6735157</v>
      </c>
      <c r="I304" s="46">
        <v>5051367.75</v>
      </c>
      <c r="J304" s="46">
        <v>0</v>
      </c>
      <c r="K304" s="46">
        <v>0</v>
      </c>
      <c r="L304" s="46">
        <v>0</v>
      </c>
      <c r="M304" s="46">
        <v>2200662.54</v>
      </c>
      <c r="N304" s="46">
        <v>0</v>
      </c>
      <c r="O304" s="46">
        <v>4534494.46</v>
      </c>
      <c r="P304" s="86">
        <f t="shared" si="10"/>
        <v>0.32674257482045332</v>
      </c>
      <c r="Q304" s="65"/>
      <c r="R304" s="65"/>
      <c r="S304" s="66"/>
      <c r="T304" s="66"/>
      <c r="U304" s="66"/>
      <c r="V304" s="66"/>
      <c r="W304" s="66"/>
      <c r="X304" s="67"/>
    </row>
    <row r="305" spans="1:24" ht="14.4" x14ac:dyDescent="0.2">
      <c r="A305" s="47" t="s">
        <v>692</v>
      </c>
      <c r="B305" s="47" t="s">
        <v>693</v>
      </c>
      <c r="C305" s="82" t="str">
        <f t="shared" si="9"/>
        <v>21375102 MUSEO NACIONAL DE COSTA RICA</v>
      </c>
      <c r="D305" s="47" t="s">
        <v>686</v>
      </c>
      <c r="E305" s="47" t="s">
        <v>322</v>
      </c>
      <c r="F305" s="47" t="s">
        <v>323</v>
      </c>
      <c r="G305" s="46">
        <v>1416500</v>
      </c>
      <c r="H305" s="46">
        <v>150000</v>
      </c>
      <c r="I305" s="46">
        <v>150000</v>
      </c>
      <c r="J305" s="46">
        <v>0</v>
      </c>
      <c r="K305" s="46">
        <v>0</v>
      </c>
      <c r="L305" s="46">
        <v>0</v>
      </c>
      <c r="M305" s="46">
        <v>0</v>
      </c>
      <c r="N305" s="46">
        <v>0</v>
      </c>
      <c r="O305" s="46">
        <v>150000</v>
      </c>
      <c r="P305" s="86">
        <f t="shared" si="10"/>
        <v>0</v>
      </c>
      <c r="Q305" s="65"/>
      <c r="R305" s="65"/>
      <c r="S305" s="66"/>
      <c r="T305" s="66"/>
      <c r="U305" s="66"/>
      <c r="V305" s="66"/>
      <c r="W305" s="66"/>
      <c r="X305" s="67"/>
    </row>
    <row r="306" spans="1:24" ht="14.4" x14ac:dyDescent="0.2">
      <c r="A306" s="47" t="s">
        <v>692</v>
      </c>
      <c r="B306" s="47" t="s">
        <v>693</v>
      </c>
      <c r="C306" s="82" t="str">
        <f t="shared" si="9"/>
        <v>21375102 MUSEO NACIONAL DE COSTA RICA</v>
      </c>
      <c r="D306" s="47" t="s">
        <v>686</v>
      </c>
      <c r="E306" s="47" t="s">
        <v>324</v>
      </c>
      <c r="F306" s="47" t="s">
        <v>325</v>
      </c>
      <c r="G306" s="46">
        <v>2950000</v>
      </c>
      <c r="H306" s="46">
        <v>2823000</v>
      </c>
      <c r="I306" s="46">
        <v>2149000</v>
      </c>
      <c r="J306" s="46">
        <v>0</v>
      </c>
      <c r="K306" s="46">
        <v>0</v>
      </c>
      <c r="L306" s="46">
        <v>0</v>
      </c>
      <c r="M306" s="46">
        <v>1683280.54</v>
      </c>
      <c r="N306" s="46">
        <v>0</v>
      </c>
      <c r="O306" s="46">
        <v>1139719.46</v>
      </c>
      <c r="P306" s="86">
        <f t="shared" si="10"/>
        <v>0.59627365922777187</v>
      </c>
      <c r="Q306" s="65"/>
      <c r="R306" s="65"/>
      <c r="S306" s="66"/>
      <c r="T306" s="66"/>
      <c r="U306" s="66"/>
      <c r="V306" s="66"/>
      <c r="W306" s="66"/>
      <c r="X306" s="67"/>
    </row>
    <row r="307" spans="1:24" ht="14.4" x14ac:dyDescent="0.2">
      <c r="A307" s="47" t="s">
        <v>692</v>
      </c>
      <c r="B307" s="47" t="s">
        <v>693</v>
      </c>
      <c r="C307" s="82" t="str">
        <f t="shared" si="9"/>
        <v>21375102 MUSEO NACIONAL DE COSTA RICA</v>
      </c>
      <c r="D307" s="47" t="s">
        <v>686</v>
      </c>
      <c r="E307" s="47" t="s">
        <v>326</v>
      </c>
      <c r="F307" s="47" t="s">
        <v>327</v>
      </c>
      <c r="G307" s="46">
        <v>4150000</v>
      </c>
      <c r="H307" s="46">
        <v>4150000</v>
      </c>
      <c r="I307" s="46">
        <v>3112500</v>
      </c>
      <c r="J307" s="46">
        <v>0</v>
      </c>
      <c r="K307" s="46">
        <v>0</v>
      </c>
      <c r="L307" s="46">
        <v>0</v>
      </c>
      <c r="M307" s="46">
        <v>0</v>
      </c>
      <c r="N307" s="46">
        <v>0</v>
      </c>
      <c r="O307" s="46">
        <v>4150000</v>
      </c>
      <c r="P307" s="86">
        <f t="shared" si="10"/>
        <v>0</v>
      </c>
      <c r="Q307" s="65"/>
      <c r="R307" s="65"/>
      <c r="S307" s="66"/>
      <c r="T307" s="66"/>
      <c r="U307" s="66"/>
      <c r="V307" s="66"/>
      <c r="W307" s="66"/>
      <c r="X307" s="67"/>
    </row>
    <row r="308" spans="1:24" ht="14.4" x14ac:dyDescent="0.2">
      <c r="A308" s="47" t="s">
        <v>692</v>
      </c>
      <c r="B308" s="47" t="s">
        <v>693</v>
      </c>
      <c r="C308" s="82" t="str">
        <f t="shared" si="9"/>
        <v>21375102 MUSEO NACIONAL DE COSTA RICA</v>
      </c>
      <c r="D308" s="47" t="s">
        <v>686</v>
      </c>
      <c r="E308" s="47" t="s">
        <v>328</v>
      </c>
      <c r="F308" s="47" t="s">
        <v>329</v>
      </c>
      <c r="G308" s="46">
        <v>8500000</v>
      </c>
      <c r="H308" s="46">
        <v>10300000</v>
      </c>
      <c r="I308" s="46">
        <v>7275000</v>
      </c>
      <c r="J308" s="46">
        <v>0</v>
      </c>
      <c r="K308" s="46">
        <v>0</v>
      </c>
      <c r="L308" s="46">
        <v>0</v>
      </c>
      <c r="M308" s="46">
        <v>7210360.3200000003</v>
      </c>
      <c r="N308" s="46">
        <v>3190560.32</v>
      </c>
      <c r="O308" s="46">
        <v>3089639.68</v>
      </c>
      <c r="P308" s="86">
        <f t="shared" si="10"/>
        <v>0.70003498252427188</v>
      </c>
      <c r="Q308" s="65"/>
      <c r="R308" s="65"/>
      <c r="S308" s="66"/>
      <c r="T308" s="66"/>
      <c r="U308" s="66"/>
      <c r="V308" s="66"/>
      <c r="W308" s="66"/>
      <c r="X308" s="67"/>
    </row>
    <row r="309" spans="1:24" ht="14.4" x14ac:dyDescent="0.2">
      <c r="A309" s="47" t="s">
        <v>692</v>
      </c>
      <c r="B309" s="47" t="s">
        <v>693</v>
      </c>
      <c r="C309" s="82" t="str">
        <f t="shared" si="9"/>
        <v>21375102 MUSEO NACIONAL DE COSTA RICA</v>
      </c>
      <c r="D309" s="47" t="s">
        <v>686</v>
      </c>
      <c r="E309" s="47" t="s">
        <v>330</v>
      </c>
      <c r="F309" s="47" t="s">
        <v>331</v>
      </c>
      <c r="G309" s="46">
        <v>1100000</v>
      </c>
      <c r="H309" s="46">
        <v>1100000</v>
      </c>
      <c r="I309" s="46">
        <v>825000</v>
      </c>
      <c r="J309" s="46">
        <v>0</v>
      </c>
      <c r="K309" s="46">
        <v>0</v>
      </c>
      <c r="L309" s="46">
        <v>0</v>
      </c>
      <c r="M309" s="46">
        <v>597806.16</v>
      </c>
      <c r="N309" s="46">
        <v>0</v>
      </c>
      <c r="O309" s="46">
        <v>502193.84</v>
      </c>
      <c r="P309" s="86">
        <f t="shared" si="10"/>
        <v>0.54346014545454546</v>
      </c>
      <c r="Q309" s="65"/>
      <c r="R309" s="65"/>
      <c r="S309" s="66"/>
      <c r="T309" s="66"/>
      <c r="U309" s="66"/>
      <c r="V309" s="66"/>
      <c r="W309" s="66"/>
      <c r="X309" s="67"/>
    </row>
    <row r="310" spans="1:24" ht="14.4" x14ac:dyDescent="0.2">
      <c r="A310" s="47" t="s">
        <v>692</v>
      </c>
      <c r="B310" s="47" t="s">
        <v>693</v>
      </c>
      <c r="C310" s="82" t="str">
        <f t="shared" si="9"/>
        <v>21375102 MUSEO NACIONAL DE COSTA RICA</v>
      </c>
      <c r="D310" s="47" t="s">
        <v>686</v>
      </c>
      <c r="E310" s="47" t="s">
        <v>332</v>
      </c>
      <c r="F310" s="47" t="s">
        <v>333</v>
      </c>
      <c r="G310" s="46">
        <v>100000</v>
      </c>
      <c r="H310" s="46">
        <v>100000</v>
      </c>
      <c r="I310" s="46">
        <v>75000</v>
      </c>
      <c r="J310" s="46">
        <v>0</v>
      </c>
      <c r="K310" s="46">
        <v>0</v>
      </c>
      <c r="L310" s="46">
        <v>0</v>
      </c>
      <c r="M310" s="46">
        <v>0</v>
      </c>
      <c r="N310" s="46">
        <v>0</v>
      </c>
      <c r="O310" s="46">
        <v>100000</v>
      </c>
      <c r="P310" s="86">
        <f t="shared" si="10"/>
        <v>0</v>
      </c>
      <c r="Q310" s="65"/>
      <c r="R310" s="65"/>
      <c r="S310" s="66"/>
      <c r="T310" s="66"/>
      <c r="U310" s="66"/>
      <c r="V310" s="66"/>
      <c r="W310" s="66"/>
      <c r="X310" s="67"/>
    </row>
    <row r="311" spans="1:24" ht="14.4" x14ac:dyDescent="0.2">
      <c r="A311" s="47" t="s">
        <v>692</v>
      </c>
      <c r="B311" s="47" t="s">
        <v>693</v>
      </c>
      <c r="C311" s="82" t="str">
        <f t="shared" si="9"/>
        <v>21375102 MUSEO NACIONAL DE COSTA RICA</v>
      </c>
      <c r="D311" s="47" t="s">
        <v>686</v>
      </c>
      <c r="E311" s="47" t="s">
        <v>334</v>
      </c>
      <c r="F311" s="47" t="s">
        <v>335</v>
      </c>
      <c r="G311" s="46">
        <v>8370000</v>
      </c>
      <c r="H311" s="46">
        <v>8674000</v>
      </c>
      <c r="I311" s="46">
        <v>6429500</v>
      </c>
      <c r="J311" s="46">
        <v>0</v>
      </c>
      <c r="K311" s="46">
        <v>0</v>
      </c>
      <c r="L311" s="46">
        <v>0</v>
      </c>
      <c r="M311" s="46">
        <v>3772156.85</v>
      </c>
      <c r="N311" s="46">
        <v>0</v>
      </c>
      <c r="O311" s="46">
        <v>4901843.1500000004</v>
      </c>
      <c r="P311" s="86">
        <f t="shared" si="10"/>
        <v>0.43488089116901085</v>
      </c>
      <c r="Q311" s="65"/>
      <c r="R311" s="65"/>
      <c r="S311" s="66"/>
      <c r="T311" s="66"/>
      <c r="U311" s="66"/>
      <c r="V311" s="66"/>
      <c r="W311" s="66"/>
      <c r="X311" s="67"/>
    </row>
    <row r="312" spans="1:24" ht="14.4" x14ac:dyDescent="0.2">
      <c r="A312" s="47" t="s">
        <v>692</v>
      </c>
      <c r="B312" s="47" t="s">
        <v>693</v>
      </c>
      <c r="C312" s="82" t="str">
        <f t="shared" si="9"/>
        <v>21375102 MUSEO NACIONAL DE COSTA RICA</v>
      </c>
      <c r="D312" s="47" t="s">
        <v>686</v>
      </c>
      <c r="E312" s="47" t="s">
        <v>372</v>
      </c>
      <c r="F312" s="47" t="s">
        <v>373</v>
      </c>
      <c r="G312" s="46">
        <v>61711922</v>
      </c>
      <c r="H312" s="46">
        <v>66811922</v>
      </c>
      <c r="I312" s="46">
        <v>63249345</v>
      </c>
      <c r="J312" s="46">
        <v>0</v>
      </c>
      <c r="K312" s="46">
        <v>0</v>
      </c>
      <c r="L312" s="46">
        <v>0</v>
      </c>
      <c r="M312" s="46">
        <v>37678635.200000003</v>
      </c>
      <c r="N312" s="46">
        <v>36286703.450000003</v>
      </c>
      <c r="O312" s="46">
        <v>29133286.800000001</v>
      </c>
      <c r="P312" s="86">
        <f t="shared" si="10"/>
        <v>0.56395077513261782</v>
      </c>
      <c r="Q312" s="65"/>
      <c r="R312" s="65"/>
      <c r="S312" s="66"/>
      <c r="T312" s="66"/>
      <c r="U312" s="66"/>
      <c r="V312" s="66"/>
      <c r="W312" s="66"/>
      <c r="X312" s="67"/>
    </row>
    <row r="313" spans="1:24" ht="14.4" x14ac:dyDescent="0.2">
      <c r="A313" s="47" t="s">
        <v>692</v>
      </c>
      <c r="B313" s="47" t="s">
        <v>693</v>
      </c>
      <c r="C313" s="82" t="str">
        <f t="shared" si="9"/>
        <v>21375102 MUSEO NACIONAL DE COSTA RICA</v>
      </c>
      <c r="D313" s="47" t="s">
        <v>686</v>
      </c>
      <c r="E313" s="47" t="s">
        <v>374</v>
      </c>
      <c r="F313" s="47" t="s">
        <v>375</v>
      </c>
      <c r="G313" s="46">
        <v>33011922</v>
      </c>
      <c r="H313" s="46">
        <v>33011922</v>
      </c>
      <c r="I313" s="46">
        <v>32724345</v>
      </c>
      <c r="J313" s="46">
        <v>0</v>
      </c>
      <c r="K313" s="46">
        <v>0</v>
      </c>
      <c r="L313" s="46">
        <v>0</v>
      </c>
      <c r="M313" s="46">
        <v>20804790.5</v>
      </c>
      <c r="N313" s="46">
        <v>20804790.5</v>
      </c>
      <c r="O313" s="46">
        <v>12207131.5</v>
      </c>
      <c r="P313" s="86">
        <f t="shared" si="10"/>
        <v>0.63022051548528435</v>
      </c>
      <c r="Q313" s="65"/>
      <c r="R313" s="65"/>
      <c r="S313" s="66"/>
      <c r="T313" s="66"/>
      <c r="U313" s="66"/>
      <c r="V313" s="66"/>
      <c r="W313" s="66"/>
      <c r="X313" s="67"/>
    </row>
    <row r="314" spans="1:24" ht="14.4" x14ac:dyDescent="0.2">
      <c r="A314" s="47" t="s">
        <v>692</v>
      </c>
      <c r="B314" s="47" t="s">
        <v>693</v>
      </c>
      <c r="C314" s="82" t="str">
        <f t="shared" si="9"/>
        <v>21375102 MUSEO NACIONAL DE COSTA RICA</v>
      </c>
      <c r="D314" s="47" t="s">
        <v>686</v>
      </c>
      <c r="E314" s="47" t="s">
        <v>379</v>
      </c>
      <c r="F314" s="47" t="s">
        <v>377</v>
      </c>
      <c r="G314" s="46">
        <v>28477317</v>
      </c>
      <c r="H314" s="46">
        <v>28477317</v>
      </c>
      <c r="I314" s="46">
        <v>28229242</v>
      </c>
      <c r="J314" s="46">
        <v>0</v>
      </c>
      <c r="K314" s="46">
        <v>0</v>
      </c>
      <c r="L314" s="46">
        <v>0</v>
      </c>
      <c r="M314" s="46">
        <v>17946989.600000001</v>
      </c>
      <c r="N314" s="46">
        <v>17946989.600000001</v>
      </c>
      <c r="O314" s="46">
        <v>10530327.4</v>
      </c>
      <c r="P314" s="86">
        <f t="shared" si="10"/>
        <v>0.63022052253026506</v>
      </c>
      <c r="Q314" s="65"/>
      <c r="R314" s="65"/>
      <c r="S314" s="66"/>
      <c r="T314" s="66"/>
      <c r="U314" s="66"/>
      <c r="V314" s="66"/>
      <c r="W314" s="66"/>
      <c r="X314" s="67"/>
    </row>
    <row r="315" spans="1:24" ht="14.4" x14ac:dyDescent="0.2">
      <c r="A315" s="47" t="s">
        <v>692</v>
      </c>
      <c r="B315" s="47" t="s">
        <v>693</v>
      </c>
      <c r="C315" s="82" t="str">
        <f t="shared" si="9"/>
        <v>21375102 MUSEO NACIONAL DE COSTA RICA</v>
      </c>
      <c r="D315" s="47" t="s">
        <v>686</v>
      </c>
      <c r="E315" s="47" t="s">
        <v>400</v>
      </c>
      <c r="F315" s="47" t="s">
        <v>398</v>
      </c>
      <c r="G315" s="46">
        <v>4534605</v>
      </c>
      <c r="H315" s="46">
        <v>4534605</v>
      </c>
      <c r="I315" s="46">
        <v>4495103</v>
      </c>
      <c r="J315" s="46">
        <v>0</v>
      </c>
      <c r="K315" s="46">
        <v>0</v>
      </c>
      <c r="L315" s="46">
        <v>0</v>
      </c>
      <c r="M315" s="46">
        <v>2857800.9</v>
      </c>
      <c r="N315" s="46">
        <v>2857800.9</v>
      </c>
      <c r="O315" s="46">
        <v>1676804.1</v>
      </c>
      <c r="P315" s="86">
        <f t="shared" si="10"/>
        <v>0.63022047124280944</v>
      </c>
      <c r="Q315" s="65"/>
      <c r="R315" s="65"/>
      <c r="S315" s="66"/>
      <c r="T315" s="66"/>
      <c r="U315" s="66"/>
      <c r="V315" s="66"/>
      <c r="W315" s="66"/>
      <c r="X315" s="67"/>
    </row>
    <row r="316" spans="1:24" ht="14.4" x14ac:dyDescent="0.2">
      <c r="A316" s="47" t="s">
        <v>692</v>
      </c>
      <c r="B316" s="47" t="s">
        <v>693</v>
      </c>
      <c r="C316" s="82" t="str">
        <f t="shared" si="9"/>
        <v>21375102 MUSEO NACIONAL DE COSTA RICA</v>
      </c>
      <c r="D316" s="47" t="s">
        <v>686</v>
      </c>
      <c r="E316" s="47" t="s">
        <v>608</v>
      </c>
      <c r="F316" s="47" t="s">
        <v>609</v>
      </c>
      <c r="G316" s="46">
        <v>28700000</v>
      </c>
      <c r="H316" s="46">
        <v>33700000</v>
      </c>
      <c r="I316" s="46">
        <v>30525000</v>
      </c>
      <c r="J316" s="46">
        <v>0</v>
      </c>
      <c r="K316" s="46">
        <v>0</v>
      </c>
      <c r="L316" s="46">
        <v>0</v>
      </c>
      <c r="M316" s="46">
        <v>16873844.699999999</v>
      </c>
      <c r="N316" s="46">
        <v>15481912.949999999</v>
      </c>
      <c r="O316" s="46">
        <v>16826155.300000001</v>
      </c>
      <c r="P316" s="86">
        <f t="shared" si="10"/>
        <v>0.50070755786350141</v>
      </c>
      <c r="Q316" s="65"/>
      <c r="R316" s="65"/>
      <c r="S316" s="66"/>
      <c r="T316" s="66"/>
      <c r="U316" s="66"/>
      <c r="V316" s="66"/>
      <c r="W316" s="66"/>
      <c r="X316" s="67"/>
    </row>
    <row r="317" spans="1:24" ht="14.4" x14ac:dyDescent="0.2">
      <c r="A317" s="47" t="s">
        <v>692</v>
      </c>
      <c r="B317" s="47" t="s">
        <v>693</v>
      </c>
      <c r="C317" s="82" t="str">
        <f t="shared" si="9"/>
        <v>21375102 MUSEO NACIONAL DE COSTA RICA</v>
      </c>
      <c r="D317" s="47" t="s">
        <v>686</v>
      </c>
      <c r="E317" s="47" t="s">
        <v>610</v>
      </c>
      <c r="F317" s="47" t="s">
        <v>611</v>
      </c>
      <c r="G317" s="46">
        <v>12700000</v>
      </c>
      <c r="H317" s="46">
        <v>12700000</v>
      </c>
      <c r="I317" s="46">
        <v>9525000</v>
      </c>
      <c r="J317" s="46">
        <v>0</v>
      </c>
      <c r="K317" s="46">
        <v>0</v>
      </c>
      <c r="L317" s="46">
        <v>0</v>
      </c>
      <c r="M317" s="46">
        <v>4870883.05</v>
      </c>
      <c r="N317" s="46">
        <v>3478951.3</v>
      </c>
      <c r="O317" s="46">
        <v>7829116.9500000002</v>
      </c>
      <c r="P317" s="86">
        <f t="shared" si="10"/>
        <v>0.38353409842519681</v>
      </c>
      <c r="Q317" s="65"/>
      <c r="R317" s="65"/>
      <c r="S317" s="66"/>
      <c r="T317" s="66"/>
      <c r="U317" s="66"/>
      <c r="V317" s="66"/>
      <c r="W317" s="66"/>
      <c r="X317" s="67"/>
    </row>
    <row r="318" spans="1:24" ht="14.4" x14ac:dyDescent="0.2">
      <c r="A318" s="47" t="s">
        <v>692</v>
      </c>
      <c r="B318" s="47" t="s">
        <v>693</v>
      </c>
      <c r="C318" s="82" t="str">
        <f t="shared" si="9"/>
        <v>21375102 MUSEO NACIONAL DE COSTA RICA</v>
      </c>
      <c r="D318" s="47" t="s">
        <v>686</v>
      </c>
      <c r="E318" s="47" t="s">
        <v>612</v>
      </c>
      <c r="F318" s="47" t="s">
        <v>613</v>
      </c>
      <c r="G318" s="46">
        <v>16000000</v>
      </c>
      <c r="H318" s="46">
        <v>21000000</v>
      </c>
      <c r="I318" s="46">
        <v>21000000</v>
      </c>
      <c r="J318" s="46">
        <v>0</v>
      </c>
      <c r="K318" s="46">
        <v>0</v>
      </c>
      <c r="L318" s="46">
        <v>0</v>
      </c>
      <c r="M318" s="46">
        <v>12002961.65</v>
      </c>
      <c r="N318" s="46">
        <v>12002961.65</v>
      </c>
      <c r="O318" s="46">
        <v>8997038.3499999996</v>
      </c>
      <c r="P318" s="86">
        <f t="shared" si="10"/>
        <v>0.57156960238095245</v>
      </c>
      <c r="Q318" s="65"/>
      <c r="R318" s="65"/>
      <c r="S318" s="66"/>
      <c r="T318" s="66"/>
      <c r="U318" s="66"/>
      <c r="V318" s="66"/>
      <c r="W318" s="66"/>
      <c r="X318" s="67"/>
    </row>
    <row r="319" spans="1:24" ht="14.4" x14ac:dyDescent="0.2">
      <c r="A319" s="47" t="s">
        <v>692</v>
      </c>
      <c r="B319" s="47" t="s">
        <v>693</v>
      </c>
      <c r="C319" s="83" t="str">
        <f t="shared" si="9"/>
        <v>21375102 MUSEO NACIONAL DE COSTA RICA</v>
      </c>
      <c r="D319" s="47" t="s">
        <v>686</v>
      </c>
      <c r="E319" s="47" t="s">
        <v>632</v>
      </c>
      <c r="F319" s="47" t="s">
        <v>633</v>
      </c>
      <c r="G319" s="46">
        <v>0</v>
      </c>
      <c r="H319" s="46">
        <v>100000</v>
      </c>
      <c r="I319" s="46">
        <v>0</v>
      </c>
      <c r="J319" s="46">
        <v>0</v>
      </c>
      <c r="K319" s="46">
        <v>0</v>
      </c>
      <c r="L319" s="46">
        <v>0</v>
      </c>
      <c r="M319" s="46">
        <v>0</v>
      </c>
      <c r="N319" s="46">
        <v>0</v>
      </c>
      <c r="O319" s="46">
        <v>100000</v>
      </c>
      <c r="P319" s="86">
        <f t="shared" si="10"/>
        <v>0</v>
      </c>
      <c r="Q319" s="65"/>
      <c r="R319" s="65"/>
      <c r="S319" s="66"/>
      <c r="T319" s="66"/>
      <c r="U319" s="66"/>
      <c r="V319" s="66"/>
      <c r="W319" s="66"/>
      <c r="X319" s="67"/>
    </row>
    <row r="320" spans="1:24" ht="14.4" x14ac:dyDescent="0.2">
      <c r="A320" s="47" t="s">
        <v>692</v>
      </c>
      <c r="B320" s="47" t="s">
        <v>693</v>
      </c>
      <c r="C320" s="82" t="str">
        <f t="shared" si="9"/>
        <v>21375102 MUSEO NACIONAL DE COSTA RICA</v>
      </c>
      <c r="D320" s="47" t="s">
        <v>686</v>
      </c>
      <c r="E320" s="47" t="s">
        <v>634</v>
      </c>
      <c r="F320" s="47" t="s">
        <v>635</v>
      </c>
      <c r="G320" s="46">
        <v>0</v>
      </c>
      <c r="H320" s="46">
        <v>100000</v>
      </c>
      <c r="I320" s="46">
        <v>0</v>
      </c>
      <c r="J320" s="46">
        <v>0</v>
      </c>
      <c r="K320" s="46">
        <v>0</v>
      </c>
      <c r="L320" s="46">
        <v>0</v>
      </c>
      <c r="M320" s="46">
        <v>0</v>
      </c>
      <c r="N320" s="46">
        <v>0</v>
      </c>
      <c r="O320" s="46">
        <v>100000</v>
      </c>
      <c r="P320" s="86">
        <f t="shared" si="10"/>
        <v>0</v>
      </c>
      <c r="Q320" s="65"/>
      <c r="R320" s="65"/>
      <c r="S320" s="66"/>
      <c r="T320" s="66"/>
      <c r="U320" s="66"/>
      <c r="V320" s="66"/>
      <c r="W320" s="66"/>
      <c r="X320" s="67"/>
    </row>
    <row r="321" spans="1:24" ht="14.4" x14ac:dyDescent="0.2">
      <c r="A321" s="47" t="s">
        <v>692</v>
      </c>
      <c r="B321" s="47" t="s">
        <v>693</v>
      </c>
      <c r="C321" s="82" t="str">
        <f t="shared" si="9"/>
        <v>21375102 MUSEO NACIONAL DE COSTA RICA</v>
      </c>
      <c r="D321" s="47" t="s">
        <v>690</v>
      </c>
      <c r="E321" s="47" t="s">
        <v>336</v>
      </c>
      <c r="F321" s="47" t="s">
        <v>337</v>
      </c>
      <c r="G321" s="46">
        <v>36000000</v>
      </c>
      <c r="H321" s="46">
        <v>36000000</v>
      </c>
      <c r="I321" s="46">
        <v>36000000</v>
      </c>
      <c r="J321" s="46">
        <v>0</v>
      </c>
      <c r="K321" s="46">
        <v>0</v>
      </c>
      <c r="L321" s="46">
        <v>0</v>
      </c>
      <c r="M321" s="46">
        <v>24606690.300000001</v>
      </c>
      <c r="N321" s="46">
        <v>0</v>
      </c>
      <c r="O321" s="46">
        <v>11393309.699999999</v>
      </c>
      <c r="P321" s="86">
        <f t="shared" si="10"/>
        <v>0.68351917500000003</v>
      </c>
      <c r="Q321" s="65"/>
      <c r="R321" s="65"/>
      <c r="S321" s="66"/>
      <c r="T321" s="66"/>
      <c r="U321" s="66"/>
      <c r="V321" s="66"/>
      <c r="W321" s="66"/>
      <c r="X321" s="67"/>
    </row>
    <row r="322" spans="1:24" ht="14.4" x14ac:dyDescent="0.2">
      <c r="A322" s="47" t="s">
        <v>692</v>
      </c>
      <c r="B322" s="47" t="s">
        <v>693</v>
      </c>
      <c r="C322" s="82" t="str">
        <f t="shared" si="9"/>
        <v>21375102 MUSEO NACIONAL DE COSTA RICA</v>
      </c>
      <c r="D322" s="47" t="s">
        <v>690</v>
      </c>
      <c r="E322" s="47" t="s">
        <v>338</v>
      </c>
      <c r="F322" s="47" t="s">
        <v>339</v>
      </c>
      <c r="G322" s="46">
        <v>16000000</v>
      </c>
      <c r="H322" s="46">
        <v>16000000</v>
      </c>
      <c r="I322" s="46">
        <v>16000000</v>
      </c>
      <c r="J322" s="46">
        <v>0</v>
      </c>
      <c r="K322" s="46">
        <v>0</v>
      </c>
      <c r="L322" s="46">
        <v>0</v>
      </c>
      <c r="M322" s="46">
        <v>15748894.890000001</v>
      </c>
      <c r="N322" s="46">
        <v>0</v>
      </c>
      <c r="O322" s="46">
        <v>251105.11</v>
      </c>
      <c r="P322" s="86">
        <f t="shared" si="10"/>
        <v>0.98430593062500005</v>
      </c>
      <c r="Q322" s="65"/>
      <c r="R322" s="65"/>
      <c r="S322" s="66"/>
      <c r="T322" s="66"/>
      <c r="U322" s="66"/>
      <c r="V322" s="66"/>
      <c r="W322" s="66"/>
      <c r="X322" s="67"/>
    </row>
    <row r="323" spans="1:24" ht="14.4" x14ac:dyDescent="0.2">
      <c r="A323" s="47" t="s">
        <v>692</v>
      </c>
      <c r="B323" s="47" t="s">
        <v>693</v>
      </c>
      <c r="C323" s="82" t="str">
        <f t="shared" si="9"/>
        <v>21375102 MUSEO NACIONAL DE COSTA RICA</v>
      </c>
      <c r="D323" s="47" t="s">
        <v>690</v>
      </c>
      <c r="E323" s="47" t="s">
        <v>346</v>
      </c>
      <c r="F323" s="47" t="s">
        <v>347</v>
      </c>
      <c r="G323" s="46">
        <v>3000000</v>
      </c>
      <c r="H323" s="46">
        <v>3000000</v>
      </c>
      <c r="I323" s="46">
        <v>3000000</v>
      </c>
      <c r="J323" s="46">
        <v>0</v>
      </c>
      <c r="K323" s="46">
        <v>0</v>
      </c>
      <c r="L323" s="46">
        <v>0</v>
      </c>
      <c r="M323" s="46">
        <v>2901556.73</v>
      </c>
      <c r="N323" s="46">
        <v>0</v>
      </c>
      <c r="O323" s="46">
        <v>98443.27</v>
      </c>
      <c r="P323" s="86">
        <f t="shared" si="10"/>
        <v>0.96718557666666671</v>
      </c>
      <c r="Q323" s="65"/>
      <c r="R323" s="65"/>
      <c r="S323" s="66"/>
      <c r="T323" s="66"/>
      <c r="U323" s="66"/>
      <c r="V323" s="66"/>
      <c r="W323" s="66"/>
      <c r="X323" s="67"/>
    </row>
    <row r="324" spans="1:24" ht="14.4" x14ac:dyDescent="0.2">
      <c r="A324" s="47" t="s">
        <v>692</v>
      </c>
      <c r="B324" s="47" t="s">
        <v>693</v>
      </c>
      <c r="C324" s="83" t="str">
        <f t="shared" si="9"/>
        <v>21375102 MUSEO NACIONAL DE COSTA RICA</v>
      </c>
      <c r="D324" s="47" t="s">
        <v>690</v>
      </c>
      <c r="E324" s="47" t="s">
        <v>348</v>
      </c>
      <c r="F324" s="47" t="s">
        <v>349</v>
      </c>
      <c r="G324" s="46">
        <v>13000000</v>
      </c>
      <c r="H324" s="46">
        <v>13000000</v>
      </c>
      <c r="I324" s="46">
        <v>13000000</v>
      </c>
      <c r="J324" s="46">
        <v>0</v>
      </c>
      <c r="K324" s="46">
        <v>0</v>
      </c>
      <c r="L324" s="46">
        <v>0</v>
      </c>
      <c r="M324" s="46">
        <v>12847338.16</v>
      </c>
      <c r="N324" s="46">
        <v>0</v>
      </c>
      <c r="O324" s="46">
        <v>152661.84</v>
      </c>
      <c r="P324" s="88">
        <f t="shared" si="10"/>
        <v>0.98825678153846153</v>
      </c>
      <c r="Q324" s="65"/>
      <c r="R324" s="65"/>
      <c r="S324" s="66"/>
      <c r="T324" s="66"/>
      <c r="U324" s="66"/>
      <c r="V324" s="66"/>
      <c r="W324" s="66"/>
      <c r="X324" s="67"/>
    </row>
    <row r="325" spans="1:24" ht="14.4" x14ac:dyDescent="0.2">
      <c r="A325" s="47" t="s">
        <v>692</v>
      </c>
      <c r="B325" s="47" t="s">
        <v>693</v>
      </c>
      <c r="C325" s="82" t="str">
        <f t="shared" si="9"/>
        <v>21375102 MUSEO NACIONAL DE COSTA RICA</v>
      </c>
      <c r="D325" s="47" t="s">
        <v>690</v>
      </c>
      <c r="E325" s="47" t="s">
        <v>364</v>
      </c>
      <c r="F325" s="47" t="s">
        <v>365</v>
      </c>
      <c r="G325" s="46">
        <v>20000000</v>
      </c>
      <c r="H325" s="46">
        <v>20000000</v>
      </c>
      <c r="I325" s="46">
        <v>20000000</v>
      </c>
      <c r="J325" s="46">
        <v>0</v>
      </c>
      <c r="K325" s="46">
        <v>0</v>
      </c>
      <c r="L325" s="46">
        <v>0</v>
      </c>
      <c r="M325" s="46">
        <v>8857795.4100000001</v>
      </c>
      <c r="N325" s="46">
        <v>0</v>
      </c>
      <c r="O325" s="46">
        <v>11142204.59</v>
      </c>
      <c r="P325" s="87">
        <f t="shared" si="10"/>
        <v>0.4428897705</v>
      </c>
      <c r="Q325" s="65"/>
      <c r="R325" s="65"/>
      <c r="S325" s="66"/>
      <c r="T325" s="66"/>
      <c r="U325" s="66"/>
      <c r="V325" s="66"/>
      <c r="W325" s="66"/>
      <c r="X325" s="67"/>
    </row>
    <row r="326" spans="1:24" ht="14.4" x14ac:dyDescent="0.2">
      <c r="A326" s="47" t="s">
        <v>692</v>
      </c>
      <c r="B326" s="47" t="s">
        <v>693</v>
      </c>
      <c r="C326" s="107" t="str">
        <f t="shared" ref="C326:C389" si="11">+CONCATENATE(A326," ",B326)</f>
        <v>21375102 MUSEO NACIONAL DE COSTA RICA</v>
      </c>
      <c r="D326" s="47" t="s">
        <v>690</v>
      </c>
      <c r="E326" s="47" t="s">
        <v>368</v>
      </c>
      <c r="F326" s="47" t="s">
        <v>369</v>
      </c>
      <c r="G326" s="46">
        <v>20000000</v>
      </c>
      <c r="H326" s="46">
        <v>20000000</v>
      </c>
      <c r="I326" s="46">
        <v>20000000</v>
      </c>
      <c r="J326" s="46">
        <v>0</v>
      </c>
      <c r="K326" s="46">
        <v>0</v>
      </c>
      <c r="L326" s="46">
        <v>0</v>
      </c>
      <c r="M326" s="46">
        <v>8857795.4100000001</v>
      </c>
      <c r="N326" s="46">
        <v>0</v>
      </c>
      <c r="O326" s="46">
        <v>11142204.59</v>
      </c>
      <c r="P326" s="108">
        <f t="shared" ref="P326:P389" si="12">+IFERROR(M326/H326,0)</f>
        <v>0.4428897705</v>
      </c>
      <c r="Q326" s="65"/>
      <c r="R326" s="65"/>
      <c r="S326" s="66"/>
      <c r="T326" s="66"/>
      <c r="U326" s="66"/>
      <c r="V326" s="66"/>
      <c r="W326" s="66"/>
      <c r="X326" s="67"/>
    </row>
    <row r="327" spans="1:24" ht="14.4" x14ac:dyDescent="0.2">
      <c r="A327" s="99" t="s">
        <v>694</v>
      </c>
      <c r="B327" s="99" t="s">
        <v>695</v>
      </c>
      <c r="C327" s="98" t="str">
        <f t="shared" si="11"/>
        <v>21375103 MUSEO DE ARTE COSTARRICENSE</v>
      </c>
      <c r="D327" s="99" t="s">
        <v>686</v>
      </c>
      <c r="E327" s="99" t="s">
        <v>687</v>
      </c>
      <c r="F327" s="99" t="s">
        <v>687</v>
      </c>
      <c r="G327" s="100">
        <v>1727065063</v>
      </c>
      <c r="H327" s="100">
        <v>1735065063</v>
      </c>
      <c r="I327" s="46">
        <v>1492402391.2</v>
      </c>
      <c r="J327" s="46">
        <v>0</v>
      </c>
      <c r="K327" s="46">
        <v>0</v>
      </c>
      <c r="L327" s="46">
        <v>0</v>
      </c>
      <c r="M327" s="100">
        <v>973115511.74000001</v>
      </c>
      <c r="N327" s="100">
        <v>954293677.07000005</v>
      </c>
      <c r="O327" s="100">
        <v>761949551.25999999</v>
      </c>
      <c r="P327" s="115">
        <f t="shared" si="12"/>
        <v>0.56085246166932934</v>
      </c>
      <c r="Q327" s="65"/>
      <c r="R327" s="65"/>
      <c r="S327" s="66"/>
      <c r="T327" s="66"/>
      <c r="U327" s="66"/>
      <c r="V327" s="66"/>
      <c r="W327" s="66"/>
      <c r="X327" s="67"/>
    </row>
    <row r="328" spans="1:24" ht="14.4" x14ac:dyDescent="0.2">
      <c r="A328" s="47" t="s">
        <v>694</v>
      </c>
      <c r="B328" s="47" t="s">
        <v>695</v>
      </c>
      <c r="C328" s="112" t="str">
        <f t="shared" si="11"/>
        <v>21375103 MUSEO DE ARTE COSTARRICENSE</v>
      </c>
      <c r="D328" s="47" t="s">
        <v>686</v>
      </c>
      <c r="E328" s="47" t="s">
        <v>10</v>
      </c>
      <c r="F328" s="47" t="s">
        <v>11</v>
      </c>
      <c r="G328" s="46">
        <v>950037989</v>
      </c>
      <c r="H328" s="46">
        <v>955037989</v>
      </c>
      <c r="I328" s="46">
        <v>901727822</v>
      </c>
      <c r="J328" s="46">
        <v>0</v>
      </c>
      <c r="K328" s="46">
        <v>0</v>
      </c>
      <c r="L328" s="46">
        <v>0</v>
      </c>
      <c r="M328" s="46">
        <v>601577890.00999999</v>
      </c>
      <c r="N328" s="46">
        <v>590831352.00999999</v>
      </c>
      <c r="O328" s="46">
        <v>353460098.99000001</v>
      </c>
      <c r="P328" s="113">
        <f t="shared" si="12"/>
        <v>0.62989943535115234</v>
      </c>
      <c r="Q328" s="65"/>
      <c r="R328" s="65"/>
      <c r="S328" s="66"/>
      <c r="T328" s="66"/>
      <c r="U328" s="66"/>
      <c r="V328" s="66"/>
      <c r="W328" s="66"/>
      <c r="X328" s="67"/>
    </row>
    <row r="329" spans="1:24" ht="14.4" x14ac:dyDescent="0.2">
      <c r="A329" s="47" t="s">
        <v>694</v>
      </c>
      <c r="B329" s="47" t="s">
        <v>695</v>
      </c>
      <c r="C329" s="82" t="str">
        <f t="shared" si="11"/>
        <v>21375103 MUSEO DE ARTE COSTARRICENSE</v>
      </c>
      <c r="D329" s="47" t="s">
        <v>686</v>
      </c>
      <c r="E329" s="47" t="s">
        <v>12</v>
      </c>
      <c r="F329" s="47" t="s">
        <v>13</v>
      </c>
      <c r="G329" s="46">
        <v>497065600</v>
      </c>
      <c r="H329" s="46">
        <v>518047723</v>
      </c>
      <c r="I329" s="46">
        <v>474341472</v>
      </c>
      <c r="J329" s="46">
        <v>0</v>
      </c>
      <c r="K329" s="46">
        <v>0</v>
      </c>
      <c r="L329" s="46">
        <v>0</v>
      </c>
      <c r="M329" s="46">
        <v>318665965.06999999</v>
      </c>
      <c r="N329" s="46">
        <v>318665965.06999999</v>
      </c>
      <c r="O329" s="46">
        <v>199381757.93000001</v>
      </c>
      <c r="P329" s="86">
        <f t="shared" si="12"/>
        <v>0.61512858935971038</v>
      </c>
      <c r="Q329" s="65"/>
      <c r="R329" s="65"/>
      <c r="S329" s="66"/>
      <c r="T329" s="66"/>
      <c r="U329" s="66"/>
      <c r="V329" s="66"/>
      <c r="W329" s="66"/>
      <c r="X329" s="67"/>
    </row>
    <row r="330" spans="1:24" ht="14.4" x14ac:dyDescent="0.2">
      <c r="A330" s="47" t="s">
        <v>694</v>
      </c>
      <c r="B330" s="47" t="s">
        <v>695</v>
      </c>
      <c r="C330" s="82" t="str">
        <f t="shared" si="11"/>
        <v>21375103 MUSEO DE ARTE COSTARRICENSE</v>
      </c>
      <c r="D330" s="47" t="s">
        <v>686</v>
      </c>
      <c r="E330" s="47" t="s">
        <v>14</v>
      </c>
      <c r="F330" s="47" t="s">
        <v>15</v>
      </c>
      <c r="G330" s="46">
        <v>483165600</v>
      </c>
      <c r="H330" s="46">
        <v>516947723</v>
      </c>
      <c r="I330" s="46">
        <v>473392343</v>
      </c>
      <c r="J330" s="46">
        <v>0</v>
      </c>
      <c r="K330" s="46">
        <v>0</v>
      </c>
      <c r="L330" s="46">
        <v>0</v>
      </c>
      <c r="M330" s="46">
        <v>317716836.45999998</v>
      </c>
      <c r="N330" s="46">
        <v>317716836.45999998</v>
      </c>
      <c r="O330" s="46">
        <v>199230886.53999999</v>
      </c>
      <c r="P330" s="86">
        <f t="shared" si="12"/>
        <v>0.61460148158927086</v>
      </c>
      <c r="Q330" s="65"/>
      <c r="R330" s="65"/>
      <c r="S330" s="66"/>
      <c r="T330" s="66"/>
      <c r="U330" s="66"/>
      <c r="V330" s="66"/>
      <c r="W330" s="66"/>
      <c r="X330" s="67"/>
    </row>
    <row r="331" spans="1:24" ht="14.4" x14ac:dyDescent="0.2">
      <c r="A331" s="47" t="s">
        <v>694</v>
      </c>
      <c r="B331" s="47" t="s">
        <v>695</v>
      </c>
      <c r="C331" s="82" t="str">
        <f t="shared" si="11"/>
        <v>21375103 MUSEO DE ARTE COSTARRICENSE</v>
      </c>
      <c r="D331" s="47" t="s">
        <v>686</v>
      </c>
      <c r="E331" s="47" t="s">
        <v>16</v>
      </c>
      <c r="F331" s="47" t="s">
        <v>17</v>
      </c>
      <c r="G331" s="46">
        <v>4100000</v>
      </c>
      <c r="H331" s="46">
        <v>1100000</v>
      </c>
      <c r="I331" s="46">
        <v>949129</v>
      </c>
      <c r="J331" s="46">
        <v>0</v>
      </c>
      <c r="K331" s="46">
        <v>0</v>
      </c>
      <c r="L331" s="46">
        <v>0</v>
      </c>
      <c r="M331" s="46">
        <v>949128.61</v>
      </c>
      <c r="N331" s="46">
        <v>949128.61</v>
      </c>
      <c r="O331" s="46">
        <v>150871.39000000001</v>
      </c>
      <c r="P331" s="86">
        <f t="shared" si="12"/>
        <v>0.86284419090909092</v>
      </c>
      <c r="Q331" s="65"/>
      <c r="R331" s="65"/>
      <c r="S331" s="66"/>
      <c r="T331" s="66"/>
      <c r="U331" s="66"/>
      <c r="V331" s="66"/>
      <c r="W331" s="66"/>
      <c r="X331" s="67"/>
    </row>
    <row r="332" spans="1:24" ht="14.4" x14ac:dyDescent="0.2">
      <c r="A332" s="47" t="s">
        <v>694</v>
      </c>
      <c r="B332" s="47" t="s">
        <v>695</v>
      </c>
      <c r="C332" s="82" t="str">
        <f t="shared" si="11"/>
        <v>21375103 MUSEO DE ARTE COSTARRICENSE</v>
      </c>
      <c r="D332" s="47" t="s">
        <v>686</v>
      </c>
      <c r="E332" s="47" t="s">
        <v>18</v>
      </c>
      <c r="F332" s="47" t="s">
        <v>19</v>
      </c>
      <c r="G332" s="46">
        <v>9800000</v>
      </c>
      <c r="H332" s="46">
        <v>0</v>
      </c>
      <c r="I332" s="46">
        <v>0</v>
      </c>
      <c r="J332" s="46">
        <v>0</v>
      </c>
      <c r="K332" s="46">
        <v>0</v>
      </c>
      <c r="L332" s="46">
        <v>0</v>
      </c>
      <c r="M332" s="46">
        <v>0</v>
      </c>
      <c r="N332" s="46">
        <v>0</v>
      </c>
      <c r="O332" s="46">
        <v>0</v>
      </c>
      <c r="P332" s="86">
        <f t="shared" si="12"/>
        <v>0</v>
      </c>
      <c r="Q332" s="65"/>
      <c r="R332" s="65"/>
      <c r="S332" s="66"/>
      <c r="T332" s="66"/>
      <c r="U332" s="66"/>
      <c r="V332" s="66"/>
      <c r="W332" s="66"/>
      <c r="X332" s="67"/>
    </row>
    <row r="333" spans="1:24" ht="14.4" x14ac:dyDescent="0.2">
      <c r="A333" s="47" t="s">
        <v>694</v>
      </c>
      <c r="B333" s="47" t="s">
        <v>695</v>
      </c>
      <c r="C333" s="82" t="str">
        <f t="shared" si="11"/>
        <v>21375103 MUSEO DE ARTE COSTARRICENSE</v>
      </c>
      <c r="D333" s="47" t="s">
        <v>686</v>
      </c>
      <c r="E333" s="47" t="s">
        <v>20</v>
      </c>
      <c r="F333" s="47" t="s">
        <v>21</v>
      </c>
      <c r="G333" s="46">
        <v>4300000</v>
      </c>
      <c r="H333" s="46">
        <v>5950000</v>
      </c>
      <c r="I333" s="46">
        <v>5950000</v>
      </c>
      <c r="J333" s="46">
        <v>0</v>
      </c>
      <c r="K333" s="46">
        <v>0</v>
      </c>
      <c r="L333" s="46">
        <v>0</v>
      </c>
      <c r="M333" s="46">
        <v>5838880.6399999997</v>
      </c>
      <c r="N333" s="46">
        <v>5838880.6399999997</v>
      </c>
      <c r="O333" s="46">
        <v>111119.36</v>
      </c>
      <c r="P333" s="86">
        <f t="shared" si="12"/>
        <v>0.98132447731092431</v>
      </c>
      <c r="Q333" s="65"/>
      <c r="R333" s="65"/>
      <c r="S333" s="66"/>
      <c r="T333" s="66"/>
      <c r="U333" s="66"/>
      <c r="V333" s="66"/>
      <c r="W333" s="66"/>
      <c r="X333" s="67"/>
    </row>
    <row r="334" spans="1:24" ht="14.4" x14ac:dyDescent="0.2">
      <c r="A334" s="47" t="s">
        <v>694</v>
      </c>
      <c r="B334" s="47" t="s">
        <v>695</v>
      </c>
      <c r="C334" s="82" t="str">
        <f t="shared" si="11"/>
        <v>21375103 MUSEO DE ARTE COSTARRICENSE</v>
      </c>
      <c r="D334" s="47" t="s">
        <v>686</v>
      </c>
      <c r="E334" s="47" t="s">
        <v>22</v>
      </c>
      <c r="F334" s="47" t="s">
        <v>23</v>
      </c>
      <c r="G334" s="46">
        <v>4300000</v>
      </c>
      <c r="H334" s="46">
        <v>5950000</v>
      </c>
      <c r="I334" s="46">
        <v>5950000</v>
      </c>
      <c r="J334" s="46">
        <v>0</v>
      </c>
      <c r="K334" s="46">
        <v>0</v>
      </c>
      <c r="L334" s="46">
        <v>0</v>
      </c>
      <c r="M334" s="46">
        <v>5838880.6399999997</v>
      </c>
      <c r="N334" s="46">
        <v>5838880.6399999997</v>
      </c>
      <c r="O334" s="46">
        <v>111119.36</v>
      </c>
      <c r="P334" s="86">
        <f t="shared" si="12"/>
        <v>0.98132447731092431</v>
      </c>
      <c r="Q334" s="65"/>
      <c r="R334" s="65"/>
      <c r="S334" s="66"/>
      <c r="T334" s="66"/>
      <c r="U334" s="66"/>
      <c r="V334" s="66"/>
      <c r="W334" s="66"/>
      <c r="X334" s="67"/>
    </row>
    <row r="335" spans="1:24" ht="14.4" x14ac:dyDescent="0.2">
      <c r="A335" s="47" t="s">
        <v>694</v>
      </c>
      <c r="B335" s="47" t="s">
        <v>695</v>
      </c>
      <c r="C335" s="82" t="str">
        <f t="shared" si="11"/>
        <v>21375103 MUSEO DE ARTE COSTARRICENSE</v>
      </c>
      <c r="D335" s="47" t="s">
        <v>686</v>
      </c>
      <c r="E335" s="47" t="s">
        <v>26</v>
      </c>
      <c r="F335" s="47" t="s">
        <v>27</v>
      </c>
      <c r="G335" s="46">
        <v>295600038</v>
      </c>
      <c r="H335" s="46">
        <v>277967915</v>
      </c>
      <c r="I335" s="46">
        <v>275318574</v>
      </c>
      <c r="J335" s="46">
        <v>0</v>
      </c>
      <c r="K335" s="46">
        <v>0</v>
      </c>
      <c r="L335" s="46">
        <v>0</v>
      </c>
      <c r="M335" s="46">
        <v>172620207.94</v>
      </c>
      <c r="N335" s="46">
        <v>172620207.94</v>
      </c>
      <c r="O335" s="46">
        <v>105347707.06</v>
      </c>
      <c r="P335" s="86">
        <f t="shared" si="12"/>
        <v>0.6210076725581799</v>
      </c>
      <c r="Q335" s="65"/>
      <c r="R335" s="65"/>
      <c r="S335" s="66"/>
      <c r="T335" s="66"/>
      <c r="U335" s="66"/>
      <c r="V335" s="66"/>
      <c r="W335" s="66"/>
      <c r="X335" s="67"/>
    </row>
    <row r="336" spans="1:24" ht="14.4" x14ac:dyDescent="0.2">
      <c r="A336" s="47" t="s">
        <v>694</v>
      </c>
      <c r="B336" s="47" t="s">
        <v>695</v>
      </c>
      <c r="C336" s="82" t="str">
        <f t="shared" si="11"/>
        <v>21375103 MUSEO DE ARTE COSTARRICENSE</v>
      </c>
      <c r="D336" s="47" t="s">
        <v>686</v>
      </c>
      <c r="E336" s="47" t="s">
        <v>28</v>
      </c>
      <c r="F336" s="47" t="s">
        <v>29</v>
      </c>
      <c r="G336" s="46">
        <v>110500000</v>
      </c>
      <c r="H336" s="46">
        <v>101575338</v>
      </c>
      <c r="I336" s="46">
        <v>101575338</v>
      </c>
      <c r="J336" s="46">
        <v>0</v>
      </c>
      <c r="K336" s="46">
        <v>0</v>
      </c>
      <c r="L336" s="46">
        <v>0</v>
      </c>
      <c r="M336" s="46">
        <v>75355223.760000005</v>
      </c>
      <c r="N336" s="46">
        <v>75355223.760000005</v>
      </c>
      <c r="O336" s="46">
        <v>26220114.239999998</v>
      </c>
      <c r="P336" s="86">
        <f t="shared" si="12"/>
        <v>0.74186535081970395</v>
      </c>
      <c r="Q336" s="65"/>
      <c r="R336" s="65"/>
      <c r="S336" s="66"/>
      <c r="T336" s="66"/>
      <c r="U336" s="66"/>
      <c r="V336" s="66"/>
      <c r="W336" s="66"/>
      <c r="X336" s="67"/>
    </row>
    <row r="337" spans="1:24" ht="14.4" x14ac:dyDescent="0.2">
      <c r="A337" s="47" t="s">
        <v>694</v>
      </c>
      <c r="B337" s="47" t="s">
        <v>695</v>
      </c>
      <c r="C337" s="82" t="str">
        <f t="shared" si="11"/>
        <v>21375103 MUSEO DE ARTE COSTARRICENSE</v>
      </c>
      <c r="D337" s="47" t="s">
        <v>686</v>
      </c>
      <c r="E337" s="47" t="s">
        <v>30</v>
      </c>
      <c r="F337" s="47" t="s">
        <v>31</v>
      </c>
      <c r="G337" s="46">
        <v>54988320</v>
      </c>
      <c r="H337" s="46">
        <v>52096760</v>
      </c>
      <c r="I337" s="46">
        <v>52096760</v>
      </c>
      <c r="J337" s="46">
        <v>0</v>
      </c>
      <c r="K337" s="46">
        <v>0</v>
      </c>
      <c r="L337" s="46">
        <v>0</v>
      </c>
      <c r="M337" s="46">
        <v>38832215.93</v>
      </c>
      <c r="N337" s="46">
        <v>38832215.93</v>
      </c>
      <c r="O337" s="46">
        <v>13264544.07</v>
      </c>
      <c r="P337" s="86">
        <f t="shared" si="12"/>
        <v>0.74538639120743788</v>
      </c>
      <c r="Q337" s="65"/>
      <c r="R337" s="65"/>
      <c r="S337" s="66"/>
      <c r="T337" s="66"/>
      <c r="U337" s="66"/>
      <c r="V337" s="66"/>
      <c r="W337" s="66"/>
      <c r="X337" s="67"/>
    </row>
    <row r="338" spans="1:24" ht="14.4" x14ac:dyDescent="0.2">
      <c r="A338" s="47" t="s">
        <v>694</v>
      </c>
      <c r="B338" s="47" t="s">
        <v>695</v>
      </c>
      <c r="C338" s="82" t="str">
        <f t="shared" si="11"/>
        <v>21375103 MUSEO DE ARTE COSTARRICENSE</v>
      </c>
      <c r="D338" s="47" t="s">
        <v>686</v>
      </c>
      <c r="E338" s="47" t="s">
        <v>32</v>
      </c>
      <c r="F338" s="47" t="s">
        <v>33</v>
      </c>
      <c r="G338" s="46">
        <v>61468187</v>
      </c>
      <c r="H338" s="46">
        <v>61468187</v>
      </c>
      <c r="I338" s="46">
        <v>58818846</v>
      </c>
      <c r="J338" s="46">
        <v>0</v>
      </c>
      <c r="K338" s="46">
        <v>0</v>
      </c>
      <c r="L338" s="46">
        <v>0</v>
      </c>
      <c r="M338" s="46">
        <v>279255.27</v>
      </c>
      <c r="N338" s="46">
        <v>279255.27</v>
      </c>
      <c r="O338" s="46">
        <v>61188931.729999997</v>
      </c>
      <c r="P338" s="86">
        <f t="shared" si="12"/>
        <v>4.5430861658568196E-3</v>
      </c>
      <c r="Q338" s="65"/>
      <c r="R338" s="65"/>
      <c r="S338" s="66"/>
      <c r="T338" s="66"/>
      <c r="U338" s="66"/>
      <c r="V338" s="66"/>
      <c r="W338" s="66"/>
      <c r="X338" s="67"/>
    </row>
    <row r="339" spans="1:24" ht="14.4" x14ac:dyDescent="0.2">
      <c r="A339" s="47" t="s">
        <v>694</v>
      </c>
      <c r="B339" s="47" t="s">
        <v>695</v>
      </c>
      <c r="C339" s="82" t="str">
        <f t="shared" si="11"/>
        <v>21375103 MUSEO DE ARTE COSTARRICENSE</v>
      </c>
      <c r="D339" s="47" t="s">
        <v>686</v>
      </c>
      <c r="E339" s="47" t="s">
        <v>34</v>
      </c>
      <c r="F339" s="47" t="s">
        <v>35</v>
      </c>
      <c r="G339" s="46">
        <v>53143531</v>
      </c>
      <c r="H339" s="46">
        <v>46673276</v>
      </c>
      <c r="I339" s="46">
        <v>46673276</v>
      </c>
      <c r="J339" s="46">
        <v>0</v>
      </c>
      <c r="K339" s="46">
        <v>0</v>
      </c>
      <c r="L339" s="46">
        <v>0</v>
      </c>
      <c r="M339" s="46">
        <v>46125795.5</v>
      </c>
      <c r="N339" s="46">
        <v>46125795.5</v>
      </c>
      <c r="O339" s="46">
        <v>547480.5</v>
      </c>
      <c r="P339" s="86">
        <f t="shared" si="12"/>
        <v>0.98826993631216287</v>
      </c>
      <c r="Q339" s="65"/>
      <c r="R339" s="65"/>
      <c r="S339" s="66"/>
      <c r="T339" s="66"/>
      <c r="U339" s="66"/>
      <c r="V339" s="66"/>
      <c r="W339" s="66"/>
      <c r="X339" s="67"/>
    </row>
    <row r="340" spans="1:24" ht="14.4" x14ac:dyDescent="0.2">
      <c r="A340" s="47" t="s">
        <v>694</v>
      </c>
      <c r="B340" s="47" t="s">
        <v>695</v>
      </c>
      <c r="C340" s="82" t="str">
        <f t="shared" si="11"/>
        <v>21375103 MUSEO DE ARTE COSTARRICENSE</v>
      </c>
      <c r="D340" s="47" t="s">
        <v>686</v>
      </c>
      <c r="E340" s="47" t="s">
        <v>36</v>
      </c>
      <c r="F340" s="47" t="s">
        <v>37</v>
      </c>
      <c r="G340" s="46">
        <v>15500000</v>
      </c>
      <c r="H340" s="46">
        <v>16154354</v>
      </c>
      <c r="I340" s="46">
        <v>16154354</v>
      </c>
      <c r="J340" s="46">
        <v>0</v>
      </c>
      <c r="K340" s="46">
        <v>0</v>
      </c>
      <c r="L340" s="46">
        <v>0</v>
      </c>
      <c r="M340" s="46">
        <v>12027717.48</v>
      </c>
      <c r="N340" s="46">
        <v>12027717.48</v>
      </c>
      <c r="O340" s="46">
        <v>4126636.52</v>
      </c>
      <c r="P340" s="86">
        <f t="shared" si="12"/>
        <v>0.74454957963654878</v>
      </c>
      <c r="Q340" s="65"/>
      <c r="R340" s="65"/>
      <c r="S340" s="66"/>
      <c r="T340" s="66"/>
      <c r="U340" s="66"/>
      <c r="V340" s="66"/>
      <c r="W340" s="66"/>
      <c r="X340" s="67"/>
    </row>
    <row r="341" spans="1:24" ht="14.4" x14ac:dyDescent="0.2">
      <c r="A341" s="47" t="s">
        <v>694</v>
      </c>
      <c r="B341" s="47" t="s">
        <v>695</v>
      </c>
      <c r="C341" s="82" t="str">
        <f t="shared" si="11"/>
        <v>21375103 MUSEO DE ARTE COSTARRICENSE</v>
      </c>
      <c r="D341" s="47" t="s">
        <v>686</v>
      </c>
      <c r="E341" s="47" t="s">
        <v>38</v>
      </c>
      <c r="F341" s="47" t="s">
        <v>39</v>
      </c>
      <c r="G341" s="46">
        <v>71711002</v>
      </c>
      <c r="H341" s="46">
        <v>71711002</v>
      </c>
      <c r="I341" s="46">
        <v>68263768</v>
      </c>
      <c r="J341" s="46">
        <v>0</v>
      </c>
      <c r="K341" s="46">
        <v>0</v>
      </c>
      <c r="L341" s="46">
        <v>0</v>
      </c>
      <c r="M341" s="46">
        <v>48114638</v>
      </c>
      <c r="N341" s="46">
        <v>42786695</v>
      </c>
      <c r="O341" s="46">
        <v>23596364</v>
      </c>
      <c r="P341" s="86">
        <f t="shared" si="12"/>
        <v>0.67095196912741506</v>
      </c>
      <c r="Q341" s="65"/>
      <c r="R341" s="65"/>
      <c r="S341" s="66"/>
      <c r="T341" s="66"/>
      <c r="U341" s="66"/>
      <c r="V341" s="66"/>
      <c r="W341" s="66"/>
      <c r="X341" s="67"/>
    </row>
    <row r="342" spans="1:24" ht="14.4" x14ac:dyDescent="0.2">
      <c r="A342" s="47" t="s">
        <v>694</v>
      </c>
      <c r="B342" s="47" t="s">
        <v>695</v>
      </c>
      <c r="C342" s="82" t="str">
        <f t="shared" si="11"/>
        <v>21375103 MUSEO DE ARTE COSTARRICENSE</v>
      </c>
      <c r="D342" s="47" t="s">
        <v>686</v>
      </c>
      <c r="E342" s="47" t="s">
        <v>44</v>
      </c>
      <c r="F342" s="47" t="s">
        <v>41</v>
      </c>
      <c r="G342" s="46">
        <v>68033515</v>
      </c>
      <c r="H342" s="46">
        <v>68033515</v>
      </c>
      <c r="I342" s="46">
        <v>64763062</v>
      </c>
      <c r="J342" s="46">
        <v>0</v>
      </c>
      <c r="K342" s="46">
        <v>0</v>
      </c>
      <c r="L342" s="46">
        <v>0</v>
      </c>
      <c r="M342" s="46">
        <v>45649717</v>
      </c>
      <c r="N342" s="46">
        <v>40594873</v>
      </c>
      <c r="O342" s="46">
        <v>22383798</v>
      </c>
      <c r="P342" s="86">
        <f t="shared" si="12"/>
        <v>0.67098865904547189</v>
      </c>
      <c r="Q342" s="65"/>
      <c r="R342" s="65"/>
      <c r="S342" s="66"/>
      <c r="T342" s="66"/>
      <c r="U342" s="66"/>
      <c r="V342" s="66"/>
      <c r="W342" s="66"/>
      <c r="X342" s="67"/>
    </row>
    <row r="343" spans="1:24" ht="14.4" x14ac:dyDescent="0.2">
      <c r="A343" s="47" t="s">
        <v>694</v>
      </c>
      <c r="B343" s="47" t="s">
        <v>695</v>
      </c>
      <c r="C343" s="82" t="str">
        <f t="shared" si="11"/>
        <v>21375103 MUSEO DE ARTE COSTARRICENSE</v>
      </c>
      <c r="D343" s="47" t="s">
        <v>686</v>
      </c>
      <c r="E343" s="47" t="s">
        <v>65</v>
      </c>
      <c r="F343" s="47" t="s">
        <v>62</v>
      </c>
      <c r="G343" s="46">
        <v>3677487</v>
      </c>
      <c r="H343" s="46">
        <v>3677487</v>
      </c>
      <c r="I343" s="46">
        <v>3500706</v>
      </c>
      <c r="J343" s="46">
        <v>0</v>
      </c>
      <c r="K343" s="46">
        <v>0</v>
      </c>
      <c r="L343" s="46">
        <v>0</v>
      </c>
      <c r="M343" s="46">
        <v>2464921</v>
      </c>
      <c r="N343" s="46">
        <v>2191822</v>
      </c>
      <c r="O343" s="46">
        <v>1212566</v>
      </c>
      <c r="P343" s="86">
        <f t="shared" si="12"/>
        <v>0.67027320558849013</v>
      </c>
      <c r="Q343" s="65"/>
      <c r="R343" s="65"/>
      <c r="S343" s="66"/>
      <c r="T343" s="66"/>
      <c r="U343" s="66"/>
      <c r="V343" s="66"/>
      <c r="W343" s="66"/>
      <c r="X343" s="67"/>
    </row>
    <row r="344" spans="1:24" ht="14.4" x14ac:dyDescent="0.2">
      <c r="A344" s="47" t="s">
        <v>694</v>
      </c>
      <c r="B344" s="47" t="s">
        <v>695</v>
      </c>
      <c r="C344" s="82" t="str">
        <f t="shared" si="11"/>
        <v>21375103 MUSEO DE ARTE COSTARRICENSE</v>
      </c>
      <c r="D344" s="47" t="s">
        <v>686</v>
      </c>
      <c r="E344" s="47" t="s">
        <v>83</v>
      </c>
      <c r="F344" s="47" t="s">
        <v>84</v>
      </c>
      <c r="G344" s="46">
        <v>81361349</v>
      </c>
      <c r="H344" s="46">
        <v>81361349</v>
      </c>
      <c r="I344" s="46">
        <v>77854008</v>
      </c>
      <c r="J344" s="46">
        <v>0</v>
      </c>
      <c r="K344" s="46">
        <v>0</v>
      </c>
      <c r="L344" s="46">
        <v>0</v>
      </c>
      <c r="M344" s="46">
        <v>56338198.359999999</v>
      </c>
      <c r="N344" s="46">
        <v>50919603.359999999</v>
      </c>
      <c r="O344" s="46">
        <v>25023150.640000001</v>
      </c>
      <c r="P344" s="86">
        <f t="shared" si="12"/>
        <v>0.6924442508936276</v>
      </c>
      <c r="Q344" s="65"/>
      <c r="R344" s="65"/>
      <c r="S344" s="66"/>
      <c r="T344" s="66"/>
      <c r="U344" s="66"/>
      <c r="V344" s="66"/>
      <c r="W344" s="66"/>
      <c r="X344" s="67"/>
    </row>
    <row r="345" spans="1:24" ht="14.4" x14ac:dyDescent="0.2">
      <c r="A345" s="47" t="s">
        <v>694</v>
      </c>
      <c r="B345" s="47" t="s">
        <v>695</v>
      </c>
      <c r="C345" s="82" t="str">
        <f t="shared" si="11"/>
        <v>21375103 MUSEO DE ARTE COSTARRICENSE</v>
      </c>
      <c r="D345" s="47" t="s">
        <v>686</v>
      </c>
      <c r="E345" s="47" t="s">
        <v>89</v>
      </c>
      <c r="F345" s="47" t="s">
        <v>86</v>
      </c>
      <c r="G345" s="46">
        <v>39863962</v>
      </c>
      <c r="H345" s="46">
        <v>39863962</v>
      </c>
      <c r="I345" s="46">
        <v>37947653</v>
      </c>
      <c r="J345" s="46">
        <v>0</v>
      </c>
      <c r="K345" s="46">
        <v>0</v>
      </c>
      <c r="L345" s="46">
        <v>0</v>
      </c>
      <c r="M345" s="46">
        <v>26765787</v>
      </c>
      <c r="N345" s="46">
        <v>23805106</v>
      </c>
      <c r="O345" s="46">
        <v>13098175</v>
      </c>
      <c r="P345" s="86">
        <f t="shared" si="12"/>
        <v>0.67142816863010257</v>
      </c>
      <c r="Q345" s="65"/>
      <c r="R345" s="65"/>
      <c r="S345" s="66"/>
      <c r="T345" s="66"/>
      <c r="U345" s="66"/>
      <c r="V345" s="66"/>
      <c r="W345" s="66"/>
      <c r="X345" s="67"/>
    </row>
    <row r="346" spans="1:24" ht="14.4" x14ac:dyDescent="0.2">
      <c r="A346" s="47" t="s">
        <v>694</v>
      </c>
      <c r="B346" s="47" t="s">
        <v>695</v>
      </c>
      <c r="C346" s="82" t="str">
        <f t="shared" si="11"/>
        <v>21375103 MUSEO DE ARTE COSTARRICENSE</v>
      </c>
      <c r="D346" s="47" t="s">
        <v>686</v>
      </c>
      <c r="E346" s="47" t="s">
        <v>110</v>
      </c>
      <c r="F346" s="47" t="s">
        <v>107</v>
      </c>
      <c r="G346" s="46">
        <v>22064924</v>
      </c>
      <c r="H346" s="46">
        <v>22064924</v>
      </c>
      <c r="I346" s="46">
        <v>21004236</v>
      </c>
      <c r="J346" s="46">
        <v>0</v>
      </c>
      <c r="K346" s="46">
        <v>0</v>
      </c>
      <c r="L346" s="46">
        <v>0</v>
      </c>
      <c r="M346" s="46">
        <v>14789579</v>
      </c>
      <c r="N346" s="46">
        <v>13150969</v>
      </c>
      <c r="O346" s="46">
        <v>7275345</v>
      </c>
      <c r="P346" s="86">
        <f t="shared" si="12"/>
        <v>0.67027554683623658</v>
      </c>
      <c r="Q346" s="65"/>
      <c r="R346" s="65"/>
      <c r="S346" s="66"/>
      <c r="T346" s="66"/>
      <c r="U346" s="66"/>
      <c r="V346" s="66"/>
      <c r="W346" s="66"/>
      <c r="X346" s="67"/>
    </row>
    <row r="347" spans="1:24" ht="14.4" x14ac:dyDescent="0.2">
      <c r="A347" s="47" t="s">
        <v>694</v>
      </c>
      <c r="B347" s="47" t="s">
        <v>695</v>
      </c>
      <c r="C347" s="82" t="str">
        <f t="shared" si="11"/>
        <v>21375103 MUSEO DE ARTE COSTARRICENSE</v>
      </c>
      <c r="D347" s="47" t="s">
        <v>686</v>
      </c>
      <c r="E347" s="47" t="s">
        <v>131</v>
      </c>
      <c r="F347" s="47" t="s">
        <v>128</v>
      </c>
      <c r="G347" s="46">
        <v>11032463</v>
      </c>
      <c r="H347" s="46">
        <v>11032463</v>
      </c>
      <c r="I347" s="46">
        <v>10502119</v>
      </c>
      <c r="J347" s="46">
        <v>0</v>
      </c>
      <c r="K347" s="46">
        <v>0</v>
      </c>
      <c r="L347" s="46">
        <v>0</v>
      </c>
      <c r="M347" s="46">
        <v>7394804</v>
      </c>
      <c r="N347" s="46">
        <v>6575500</v>
      </c>
      <c r="O347" s="46">
        <v>3637659</v>
      </c>
      <c r="P347" s="86">
        <f t="shared" si="12"/>
        <v>0.67027680038446535</v>
      </c>
      <c r="Q347" s="65"/>
      <c r="R347" s="65"/>
      <c r="S347" s="66"/>
      <c r="T347" s="66"/>
      <c r="U347" s="66"/>
      <c r="V347" s="66"/>
      <c r="W347" s="66"/>
      <c r="X347" s="67"/>
    </row>
    <row r="348" spans="1:24" ht="14.4" x14ac:dyDescent="0.2">
      <c r="A348" s="47" t="s">
        <v>694</v>
      </c>
      <c r="B348" s="47" t="s">
        <v>695</v>
      </c>
      <c r="C348" s="82" t="str">
        <f t="shared" si="11"/>
        <v>21375103 MUSEO DE ARTE COSTARRICENSE</v>
      </c>
      <c r="D348" s="47" t="s">
        <v>686</v>
      </c>
      <c r="E348" s="47" t="s">
        <v>150</v>
      </c>
      <c r="F348" s="47" t="s">
        <v>149</v>
      </c>
      <c r="G348" s="46">
        <v>8400000</v>
      </c>
      <c r="H348" s="46">
        <v>8400000</v>
      </c>
      <c r="I348" s="46">
        <v>8400000</v>
      </c>
      <c r="J348" s="46">
        <v>0</v>
      </c>
      <c r="K348" s="46">
        <v>0</v>
      </c>
      <c r="L348" s="46">
        <v>0</v>
      </c>
      <c r="M348" s="46">
        <v>7388028.3600000003</v>
      </c>
      <c r="N348" s="46">
        <v>7388028.3600000003</v>
      </c>
      <c r="O348" s="46">
        <v>1011971.64</v>
      </c>
      <c r="P348" s="86">
        <f t="shared" si="12"/>
        <v>0.87952718571428579</v>
      </c>
      <c r="Q348" s="65"/>
      <c r="R348" s="65"/>
      <c r="S348" s="66"/>
      <c r="T348" s="66"/>
      <c r="U348" s="66"/>
      <c r="V348" s="66"/>
      <c r="W348" s="66"/>
      <c r="X348" s="67"/>
    </row>
    <row r="349" spans="1:24" ht="14.4" x14ac:dyDescent="0.2">
      <c r="A349" s="47" t="s">
        <v>694</v>
      </c>
      <c r="B349" s="47" t="s">
        <v>695</v>
      </c>
      <c r="C349" s="82" t="str">
        <f t="shared" si="11"/>
        <v>21375103 MUSEO DE ARTE COSTARRICENSE</v>
      </c>
      <c r="D349" s="47" t="s">
        <v>686</v>
      </c>
      <c r="E349" s="47" t="s">
        <v>166</v>
      </c>
      <c r="F349" s="47" t="s">
        <v>167</v>
      </c>
      <c r="G349" s="46">
        <v>587329617</v>
      </c>
      <c r="H349" s="46">
        <v>574179617</v>
      </c>
      <c r="I349" s="46">
        <v>399679947.77999997</v>
      </c>
      <c r="J349" s="46">
        <v>0</v>
      </c>
      <c r="K349" s="46">
        <v>0</v>
      </c>
      <c r="L349" s="46">
        <v>0</v>
      </c>
      <c r="M349" s="46">
        <v>286864416.30000001</v>
      </c>
      <c r="N349" s="46">
        <v>278789119.63</v>
      </c>
      <c r="O349" s="46">
        <v>287315200.69999999</v>
      </c>
      <c r="P349" s="86">
        <f t="shared" si="12"/>
        <v>0.49960745349830138</v>
      </c>
      <c r="Q349" s="65"/>
      <c r="R349" s="65"/>
      <c r="S349" s="66"/>
      <c r="T349" s="66"/>
      <c r="U349" s="66"/>
      <c r="V349" s="66"/>
      <c r="W349" s="66"/>
      <c r="X349" s="67"/>
    </row>
    <row r="350" spans="1:24" ht="14.4" x14ac:dyDescent="0.2">
      <c r="A350" s="47" t="s">
        <v>694</v>
      </c>
      <c r="B350" s="47" t="s">
        <v>695</v>
      </c>
      <c r="C350" s="82" t="str">
        <f t="shared" si="11"/>
        <v>21375103 MUSEO DE ARTE COSTARRICENSE</v>
      </c>
      <c r="D350" s="47" t="s">
        <v>686</v>
      </c>
      <c r="E350" s="47" t="s">
        <v>168</v>
      </c>
      <c r="F350" s="47" t="s">
        <v>169</v>
      </c>
      <c r="G350" s="46">
        <v>106920082</v>
      </c>
      <c r="H350" s="46">
        <v>106920082</v>
      </c>
      <c r="I350" s="46">
        <v>92690061.5</v>
      </c>
      <c r="J350" s="46">
        <v>0</v>
      </c>
      <c r="K350" s="46">
        <v>0</v>
      </c>
      <c r="L350" s="46">
        <v>0</v>
      </c>
      <c r="M350" s="46">
        <v>83080301.780000001</v>
      </c>
      <c r="N350" s="46">
        <v>83080301.780000001</v>
      </c>
      <c r="O350" s="46">
        <v>23839780.219999999</v>
      </c>
      <c r="P350" s="86">
        <f t="shared" si="12"/>
        <v>0.77703178136357953</v>
      </c>
      <c r="Q350" s="65"/>
      <c r="R350" s="65"/>
      <c r="S350" s="66"/>
      <c r="T350" s="66"/>
      <c r="U350" s="66"/>
      <c r="V350" s="66"/>
      <c r="W350" s="66"/>
      <c r="X350" s="67"/>
    </row>
    <row r="351" spans="1:24" ht="14.4" x14ac:dyDescent="0.2">
      <c r="A351" s="47" t="s">
        <v>694</v>
      </c>
      <c r="B351" s="47" t="s">
        <v>695</v>
      </c>
      <c r="C351" s="82" t="str">
        <f t="shared" si="11"/>
        <v>21375103 MUSEO DE ARTE COSTARRICENSE</v>
      </c>
      <c r="D351" s="47" t="s">
        <v>686</v>
      </c>
      <c r="E351" s="47" t="s">
        <v>170</v>
      </c>
      <c r="F351" s="47" t="s">
        <v>171</v>
      </c>
      <c r="G351" s="46">
        <v>98223851</v>
      </c>
      <c r="H351" s="46">
        <v>98223851</v>
      </c>
      <c r="I351" s="46">
        <v>86167888.25</v>
      </c>
      <c r="J351" s="46">
        <v>0</v>
      </c>
      <c r="K351" s="46">
        <v>0</v>
      </c>
      <c r="L351" s="46">
        <v>0</v>
      </c>
      <c r="M351" s="46">
        <v>76632945.409999996</v>
      </c>
      <c r="N351" s="46">
        <v>76632945.409999996</v>
      </c>
      <c r="O351" s="46">
        <v>21590905.59</v>
      </c>
      <c r="P351" s="86">
        <f t="shared" si="12"/>
        <v>0.7801867329555221</v>
      </c>
      <c r="Q351" s="65"/>
      <c r="R351" s="65"/>
      <c r="S351" s="66"/>
      <c r="T351" s="66"/>
      <c r="U351" s="66"/>
      <c r="V351" s="66"/>
      <c r="W351" s="66"/>
      <c r="X351" s="67"/>
    </row>
    <row r="352" spans="1:24" ht="14.4" x14ac:dyDescent="0.2">
      <c r="A352" s="47" t="s">
        <v>694</v>
      </c>
      <c r="B352" s="47" t="s">
        <v>695</v>
      </c>
      <c r="C352" s="82" t="str">
        <f t="shared" si="11"/>
        <v>21375103 MUSEO DE ARTE COSTARRICENSE</v>
      </c>
      <c r="D352" s="47" t="s">
        <v>686</v>
      </c>
      <c r="E352" s="47" t="s">
        <v>174</v>
      </c>
      <c r="F352" s="47" t="s">
        <v>175</v>
      </c>
      <c r="G352" s="46">
        <v>8696231</v>
      </c>
      <c r="H352" s="46">
        <v>8696231</v>
      </c>
      <c r="I352" s="46">
        <v>6522173.25</v>
      </c>
      <c r="J352" s="46">
        <v>0</v>
      </c>
      <c r="K352" s="46">
        <v>0</v>
      </c>
      <c r="L352" s="46">
        <v>0</v>
      </c>
      <c r="M352" s="46">
        <v>6447356.3700000001</v>
      </c>
      <c r="N352" s="46">
        <v>6447356.3700000001</v>
      </c>
      <c r="O352" s="46">
        <v>2248874.63</v>
      </c>
      <c r="P352" s="86">
        <f t="shared" si="12"/>
        <v>0.74139663148322532</v>
      </c>
      <c r="Q352" s="65"/>
      <c r="R352" s="65"/>
      <c r="S352" s="66"/>
      <c r="T352" s="66"/>
      <c r="U352" s="66"/>
      <c r="V352" s="66"/>
      <c r="W352" s="66"/>
      <c r="X352" s="67"/>
    </row>
    <row r="353" spans="1:24" ht="14.4" x14ac:dyDescent="0.2">
      <c r="A353" s="47" t="s">
        <v>694</v>
      </c>
      <c r="B353" s="47" t="s">
        <v>695</v>
      </c>
      <c r="C353" s="82" t="str">
        <f t="shared" si="11"/>
        <v>21375103 MUSEO DE ARTE COSTARRICENSE</v>
      </c>
      <c r="D353" s="47" t="s">
        <v>686</v>
      </c>
      <c r="E353" s="47" t="s">
        <v>180</v>
      </c>
      <c r="F353" s="47" t="s">
        <v>181</v>
      </c>
      <c r="G353" s="46">
        <v>52575927</v>
      </c>
      <c r="H353" s="46">
        <v>52575927</v>
      </c>
      <c r="I353" s="46">
        <v>39431945.25</v>
      </c>
      <c r="J353" s="46">
        <v>0</v>
      </c>
      <c r="K353" s="46">
        <v>0</v>
      </c>
      <c r="L353" s="46">
        <v>0</v>
      </c>
      <c r="M353" s="46">
        <v>27893670.550000001</v>
      </c>
      <c r="N353" s="46">
        <v>26381518.879999999</v>
      </c>
      <c r="O353" s="46">
        <v>24682256.449999999</v>
      </c>
      <c r="P353" s="86">
        <f t="shared" si="12"/>
        <v>0.5305407273180367</v>
      </c>
      <c r="Q353" s="65"/>
      <c r="R353" s="65"/>
      <c r="S353" s="66"/>
      <c r="T353" s="66"/>
      <c r="U353" s="66"/>
      <c r="V353" s="66"/>
      <c r="W353" s="66"/>
      <c r="X353" s="67"/>
    </row>
    <row r="354" spans="1:24" ht="14.4" x14ac:dyDescent="0.2">
      <c r="A354" s="47" t="s">
        <v>694</v>
      </c>
      <c r="B354" s="47" t="s">
        <v>695</v>
      </c>
      <c r="C354" s="82" t="str">
        <f t="shared" si="11"/>
        <v>21375103 MUSEO DE ARTE COSTARRICENSE</v>
      </c>
      <c r="D354" s="47" t="s">
        <v>686</v>
      </c>
      <c r="E354" s="47" t="s">
        <v>182</v>
      </c>
      <c r="F354" s="47" t="s">
        <v>183</v>
      </c>
      <c r="G354" s="46">
        <v>1356000</v>
      </c>
      <c r="H354" s="46">
        <v>1356000</v>
      </c>
      <c r="I354" s="46">
        <v>1017000</v>
      </c>
      <c r="J354" s="46">
        <v>0</v>
      </c>
      <c r="K354" s="46">
        <v>0</v>
      </c>
      <c r="L354" s="46">
        <v>0</v>
      </c>
      <c r="M354" s="46">
        <v>732499</v>
      </c>
      <c r="N354" s="46">
        <v>732499</v>
      </c>
      <c r="O354" s="46">
        <v>623501</v>
      </c>
      <c r="P354" s="86">
        <f t="shared" si="12"/>
        <v>0.54019100294985256</v>
      </c>
      <c r="Q354" s="65"/>
      <c r="R354" s="65"/>
      <c r="S354" s="66"/>
      <c r="T354" s="66"/>
      <c r="U354" s="66"/>
      <c r="V354" s="66"/>
      <c r="W354" s="66"/>
      <c r="X354" s="67"/>
    </row>
    <row r="355" spans="1:24" ht="14.4" x14ac:dyDescent="0.2">
      <c r="A355" s="47" t="s">
        <v>694</v>
      </c>
      <c r="B355" s="47" t="s">
        <v>695</v>
      </c>
      <c r="C355" s="82" t="str">
        <f t="shared" si="11"/>
        <v>21375103 MUSEO DE ARTE COSTARRICENSE</v>
      </c>
      <c r="D355" s="47" t="s">
        <v>686</v>
      </c>
      <c r="E355" s="47" t="s">
        <v>184</v>
      </c>
      <c r="F355" s="47" t="s">
        <v>185</v>
      </c>
      <c r="G355" s="46">
        <v>18984000</v>
      </c>
      <c r="H355" s="46">
        <v>18984000</v>
      </c>
      <c r="I355" s="46">
        <v>14238000</v>
      </c>
      <c r="J355" s="46">
        <v>0</v>
      </c>
      <c r="K355" s="46">
        <v>0</v>
      </c>
      <c r="L355" s="46">
        <v>0</v>
      </c>
      <c r="M355" s="46">
        <v>9524500</v>
      </c>
      <c r="N355" s="46">
        <v>9524500</v>
      </c>
      <c r="O355" s="46">
        <v>9459500</v>
      </c>
      <c r="P355" s="86">
        <f t="shared" si="12"/>
        <v>0.50171196797302997</v>
      </c>
      <c r="Q355" s="65"/>
      <c r="R355" s="65"/>
      <c r="S355" s="66"/>
      <c r="T355" s="66"/>
      <c r="U355" s="66"/>
      <c r="V355" s="66"/>
      <c r="W355" s="66"/>
      <c r="X355" s="67"/>
    </row>
    <row r="356" spans="1:24" ht="14.4" x14ac:dyDescent="0.2">
      <c r="A356" s="47" t="s">
        <v>694</v>
      </c>
      <c r="B356" s="47" t="s">
        <v>695</v>
      </c>
      <c r="C356" s="82" t="str">
        <f t="shared" si="11"/>
        <v>21375103 MUSEO DE ARTE COSTARRICENSE</v>
      </c>
      <c r="D356" s="47" t="s">
        <v>686</v>
      </c>
      <c r="E356" s="47" t="s">
        <v>186</v>
      </c>
      <c r="F356" s="47" t="s">
        <v>187</v>
      </c>
      <c r="G356" s="46">
        <v>1592000</v>
      </c>
      <c r="H356" s="46">
        <v>1592000</v>
      </c>
      <c r="I356" s="46">
        <v>1194000</v>
      </c>
      <c r="J356" s="46">
        <v>0</v>
      </c>
      <c r="K356" s="46">
        <v>0</v>
      </c>
      <c r="L356" s="46">
        <v>0</v>
      </c>
      <c r="M356" s="46">
        <v>158229.69</v>
      </c>
      <c r="N356" s="46">
        <v>158229.69</v>
      </c>
      <c r="O356" s="46">
        <v>1433770.31</v>
      </c>
      <c r="P356" s="86">
        <f t="shared" si="12"/>
        <v>9.9390508793969851E-2</v>
      </c>
      <c r="Q356" s="65"/>
      <c r="R356" s="65"/>
      <c r="S356" s="66"/>
      <c r="T356" s="66"/>
      <c r="U356" s="66"/>
      <c r="V356" s="66"/>
      <c r="W356" s="66"/>
      <c r="X356" s="67"/>
    </row>
    <row r="357" spans="1:24" ht="14.4" x14ac:dyDescent="0.2">
      <c r="A357" s="47" t="s">
        <v>694</v>
      </c>
      <c r="B357" s="47" t="s">
        <v>695</v>
      </c>
      <c r="C357" s="82" t="str">
        <f t="shared" si="11"/>
        <v>21375103 MUSEO DE ARTE COSTARRICENSE</v>
      </c>
      <c r="D357" s="47" t="s">
        <v>686</v>
      </c>
      <c r="E357" s="47" t="s">
        <v>188</v>
      </c>
      <c r="F357" s="47" t="s">
        <v>189</v>
      </c>
      <c r="G357" s="46">
        <v>30643927</v>
      </c>
      <c r="H357" s="46">
        <v>30643927</v>
      </c>
      <c r="I357" s="46">
        <v>22982945.25</v>
      </c>
      <c r="J357" s="46">
        <v>0</v>
      </c>
      <c r="K357" s="46">
        <v>0</v>
      </c>
      <c r="L357" s="46">
        <v>0</v>
      </c>
      <c r="M357" s="46">
        <v>17478441.859999999</v>
      </c>
      <c r="N357" s="46">
        <v>15966290.189999999</v>
      </c>
      <c r="O357" s="46">
        <v>13165485.140000001</v>
      </c>
      <c r="P357" s="86">
        <f t="shared" si="12"/>
        <v>0.57037212821972849</v>
      </c>
      <c r="Q357" s="65"/>
      <c r="R357" s="65"/>
      <c r="S357" s="66"/>
      <c r="T357" s="66"/>
      <c r="U357" s="66"/>
      <c r="V357" s="66"/>
      <c r="W357" s="66"/>
      <c r="X357" s="67"/>
    </row>
    <row r="358" spans="1:24" ht="14.4" x14ac:dyDescent="0.2">
      <c r="A358" s="47" t="s">
        <v>694</v>
      </c>
      <c r="B358" s="47" t="s">
        <v>695</v>
      </c>
      <c r="C358" s="82" t="str">
        <f t="shared" si="11"/>
        <v>21375103 MUSEO DE ARTE COSTARRICENSE</v>
      </c>
      <c r="D358" s="47" t="s">
        <v>686</v>
      </c>
      <c r="E358" s="47" t="s">
        <v>192</v>
      </c>
      <c r="F358" s="47" t="s">
        <v>193</v>
      </c>
      <c r="G358" s="46">
        <v>43013304</v>
      </c>
      <c r="H358" s="46">
        <v>45013304</v>
      </c>
      <c r="I358" s="46">
        <v>32738545.25</v>
      </c>
      <c r="J358" s="46">
        <v>0</v>
      </c>
      <c r="K358" s="46">
        <v>0</v>
      </c>
      <c r="L358" s="46">
        <v>0</v>
      </c>
      <c r="M358" s="46">
        <v>14753748.9</v>
      </c>
      <c r="N358" s="46">
        <v>13957778.390000001</v>
      </c>
      <c r="O358" s="46">
        <v>30259555.100000001</v>
      </c>
      <c r="P358" s="86">
        <f t="shared" si="12"/>
        <v>0.32776418500628168</v>
      </c>
      <c r="Q358" s="65"/>
      <c r="R358" s="65"/>
      <c r="S358" s="66"/>
      <c r="T358" s="66"/>
      <c r="U358" s="66"/>
      <c r="V358" s="66"/>
      <c r="W358" s="66"/>
      <c r="X358" s="67"/>
    </row>
    <row r="359" spans="1:24" ht="14.4" x14ac:dyDescent="0.2">
      <c r="A359" s="47" t="s">
        <v>694</v>
      </c>
      <c r="B359" s="47" t="s">
        <v>695</v>
      </c>
      <c r="C359" s="82" t="str">
        <f t="shared" si="11"/>
        <v>21375103 MUSEO DE ARTE COSTARRICENSE</v>
      </c>
      <c r="D359" s="47" t="s">
        <v>686</v>
      </c>
      <c r="E359" s="47" t="s">
        <v>194</v>
      </c>
      <c r="F359" s="47" t="s">
        <v>195</v>
      </c>
      <c r="G359" s="46">
        <v>400000</v>
      </c>
      <c r="H359" s="46">
        <v>400000</v>
      </c>
      <c r="I359" s="46">
        <v>300000</v>
      </c>
      <c r="J359" s="46">
        <v>0</v>
      </c>
      <c r="K359" s="46">
        <v>0</v>
      </c>
      <c r="L359" s="46">
        <v>0</v>
      </c>
      <c r="M359" s="46">
        <v>215253.7</v>
      </c>
      <c r="N359" s="46">
        <v>215253.7</v>
      </c>
      <c r="O359" s="46">
        <v>184746.3</v>
      </c>
      <c r="P359" s="86">
        <f t="shared" si="12"/>
        <v>0.53813425000000004</v>
      </c>
      <c r="Q359" s="65"/>
      <c r="R359" s="65"/>
      <c r="S359" s="66"/>
      <c r="T359" s="66"/>
      <c r="U359" s="66"/>
      <c r="V359" s="66"/>
      <c r="W359" s="66"/>
      <c r="X359" s="67"/>
    </row>
    <row r="360" spans="1:24" ht="14.4" x14ac:dyDescent="0.2">
      <c r="A360" s="47" t="s">
        <v>694</v>
      </c>
      <c r="B360" s="47" t="s">
        <v>695</v>
      </c>
      <c r="C360" s="82" t="str">
        <f t="shared" si="11"/>
        <v>21375103 MUSEO DE ARTE COSTARRICENSE</v>
      </c>
      <c r="D360" s="47" t="s">
        <v>686</v>
      </c>
      <c r="E360" s="47" t="s">
        <v>198</v>
      </c>
      <c r="F360" s="47" t="s">
        <v>199</v>
      </c>
      <c r="G360" s="46">
        <v>40074250</v>
      </c>
      <c r="H360" s="46">
        <v>40074250</v>
      </c>
      <c r="I360" s="46">
        <v>30055687.5</v>
      </c>
      <c r="J360" s="46">
        <v>0</v>
      </c>
      <c r="K360" s="46">
        <v>0</v>
      </c>
      <c r="L360" s="46">
        <v>0</v>
      </c>
      <c r="M360" s="46">
        <v>13201839.039999999</v>
      </c>
      <c r="N360" s="46">
        <v>12405868.529999999</v>
      </c>
      <c r="O360" s="46">
        <v>26872410.960000001</v>
      </c>
      <c r="P360" s="86">
        <f t="shared" si="12"/>
        <v>0.32943446327754106</v>
      </c>
      <c r="Q360" s="65"/>
      <c r="R360" s="65"/>
      <c r="S360" s="66"/>
      <c r="T360" s="66"/>
      <c r="U360" s="66"/>
      <c r="V360" s="66"/>
      <c r="W360" s="66"/>
      <c r="X360" s="67"/>
    </row>
    <row r="361" spans="1:24" ht="14.4" x14ac:dyDescent="0.2">
      <c r="A361" s="47" t="s">
        <v>694</v>
      </c>
      <c r="B361" s="47" t="s">
        <v>695</v>
      </c>
      <c r="C361" s="82" t="str">
        <f t="shared" si="11"/>
        <v>21375103 MUSEO DE ARTE COSTARRICENSE</v>
      </c>
      <c r="D361" s="47" t="s">
        <v>686</v>
      </c>
      <c r="E361" s="47" t="s">
        <v>200</v>
      </c>
      <c r="F361" s="47" t="s">
        <v>201</v>
      </c>
      <c r="G361" s="46">
        <v>0</v>
      </c>
      <c r="H361" s="46">
        <v>2000000</v>
      </c>
      <c r="I361" s="46">
        <v>0</v>
      </c>
      <c r="J361" s="46">
        <v>0</v>
      </c>
      <c r="K361" s="46">
        <v>0</v>
      </c>
      <c r="L361" s="46">
        <v>0</v>
      </c>
      <c r="M361" s="46">
        <v>0</v>
      </c>
      <c r="N361" s="46">
        <v>0</v>
      </c>
      <c r="O361" s="46">
        <v>2000000</v>
      </c>
      <c r="P361" s="86">
        <f t="shared" si="12"/>
        <v>0</v>
      </c>
      <c r="Q361" s="65"/>
      <c r="R361" s="65"/>
      <c r="S361" s="66"/>
      <c r="T361" s="66"/>
      <c r="U361" s="66"/>
      <c r="V361" s="66"/>
      <c r="W361" s="66"/>
      <c r="X361" s="67"/>
    </row>
    <row r="362" spans="1:24" ht="14.4" x14ac:dyDescent="0.2">
      <c r="A362" s="47" t="s">
        <v>694</v>
      </c>
      <c r="B362" s="47" t="s">
        <v>695</v>
      </c>
      <c r="C362" s="82" t="str">
        <f t="shared" si="11"/>
        <v>21375103 MUSEO DE ARTE COSTARRICENSE</v>
      </c>
      <c r="D362" s="47" t="s">
        <v>686</v>
      </c>
      <c r="E362" s="47" t="s">
        <v>204</v>
      </c>
      <c r="F362" s="47" t="s">
        <v>205</v>
      </c>
      <c r="G362" s="46">
        <v>1914269</v>
      </c>
      <c r="H362" s="46">
        <v>1914269</v>
      </c>
      <c r="I362" s="46">
        <v>1914269</v>
      </c>
      <c r="J362" s="46">
        <v>0</v>
      </c>
      <c r="K362" s="46">
        <v>0</v>
      </c>
      <c r="L362" s="46">
        <v>0</v>
      </c>
      <c r="M362" s="46">
        <v>1269363.6299999999</v>
      </c>
      <c r="N362" s="46">
        <v>1269363.6299999999</v>
      </c>
      <c r="O362" s="46">
        <v>644905.37</v>
      </c>
      <c r="P362" s="86">
        <f t="shared" si="12"/>
        <v>0.66310619353915246</v>
      </c>
      <c r="Q362" s="65"/>
      <c r="R362" s="65"/>
      <c r="S362" s="66"/>
      <c r="T362" s="66"/>
      <c r="U362" s="66"/>
      <c r="V362" s="66"/>
      <c r="W362" s="66"/>
      <c r="X362" s="67"/>
    </row>
    <row r="363" spans="1:24" ht="14.4" x14ac:dyDescent="0.2">
      <c r="A363" s="47" t="s">
        <v>694</v>
      </c>
      <c r="B363" s="47" t="s">
        <v>695</v>
      </c>
      <c r="C363" s="82" t="str">
        <f t="shared" si="11"/>
        <v>21375103 MUSEO DE ARTE COSTARRICENSE</v>
      </c>
      <c r="D363" s="47" t="s">
        <v>686</v>
      </c>
      <c r="E363" s="47" t="s">
        <v>206</v>
      </c>
      <c r="F363" s="47" t="s">
        <v>207</v>
      </c>
      <c r="G363" s="46">
        <v>624785</v>
      </c>
      <c r="H363" s="46">
        <v>624785</v>
      </c>
      <c r="I363" s="46">
        <v>468588.75</v>
      </c>
      <c r="J363" s="46">
        <v>0</v>
      </c>
      <c r="K363" s="46">
        <v>0</v>
      </c>
      <c r="L363" s="46">
        <v>0</v>
      </c>
      <c r="M363" s="46">
        <v>67292.53</v>
      </c>
      <c r="N363" s="46">
        <v>67292.53</v>
      </c>
      <c r="O363" s="46">
        <v>557492.47</v>
      </c>
      <c r="P363" s="86">
        <f t="shared" si="12"/>
        <v>0.10770509855390253</v>
      </c>
      <c r="Q363" s="65"/>
      <c r="R363" s="65"/>
      <c r="S363" s="66"/>
      <c r="T363" s="66"/>
      <c r="U363" s="66"/>
      <c r="V363" s="66"/>
      <c r="W363" s="66"/>
      <c r="X363" s="67"/>
    </row>
    <row r="364" spans="1:24" ht="14.4" x14ac:dyDescent="0.2">
      <c r="A364" s="47" t="s">
        <v>694</v>
      </c>
      <c r="B364" s="47" t="s">
        <v>695</v>
      </c>
      <c r="C364" s="82" t="str">
        <f t="shared" si="11"/>
        <v>21375103 MUSEO DE ARTE COSTARRICENSE</v>
      </c>
      <c r="D364" s="47" t="s">
        <v>686</v>
      </c>
      <c r="E364" s="47" t="s">
        <v>208</v>
      </c>
      <c r="F364" s="47" t="s">
        <v>209</v>
      </c>
      <c r="G364" s="46">
        <v>284251424</v>
      </c>
      <c r="H364" s="46">
        <v>334251424</v>
      </c>
      <c r="I364" s="46">
        <v>206338014.78</v>
      </c>
      <c r="J364" s="46">
        <v>0</v>
      </c>
      <c r="K364" s="46">
        <v>0</v>
      </c>
      <c r="L364" s="46">
        <v>0</v>
      </c>
      <c r="M364" s="46">
        <v>138464391.16</v>
      </c>
      <c r="N364" s="46">
        <v>138464391.16</v>
      </c>
      <c r="O364" s="46">
        <v>195787032.84</v>
      </c>
      <c r="P364" s="86">
        <f t="shared" si="12"/>
        <v>0.41425221021646269</v>
      </c>
      <c r="Q364" s="65"/>
      <c r="R364" s="65"/>
      <c r="S364" s="66"/>
      <c r="T364" s="66"/>
      <c r="U364" s="66"/>
      <c r="V364" s="66"/>
      <c r="W364" s="66"/>
      <c r="X364" s="67"/>
    </row>
    <row r="365" spans="1:24" ht="14.4" x14ac:dyDescent="0.2">
      <c r="A365" s="47" t="s">
        <v>694</v>
      </c>
      <c r="B365" s="47" t="s">
        <v>695</v>
      </c>
      <c r="C365" s="82" t="str">
        <f t="shared" si="11"/>
        <v>21375103 MUSEO DE ARTE COSTARRICENSE</v>
      </c>
      <c r="D365" s="47" t="s">
        <v>686</v>
      </c>
      <c r="E365" s="47" t="s">
        <v>216</v>
      </c>
      <c r="F365" s="47" t="s">
        <v>217</v>
      </c>
      <c r="G365" s="46">
        <v>3443767</v>
      </c>
      <c r="H365" s="46">
        <v>3443767</v>
      </c>
      <c r="I365" s="46">
        <v>2582825.25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3443767</v>
      </c>
      <c r="P365" s="86">
        <f t="shared" si="12"/>
        <v>0</v>
      </c>
      <c r="Q365" s="65"/>
      <c r="R365" s="65"/>
      <c r="S365" s="66"/>
      <c r="T365" s="66"/>
      <c r="U365" s="66"/>
      <c r="V365" s="66"/>
      <c r="W365" s="66"/>
      <c r="X365" s="67"/>
    </row>
    <row r="366" spans="1:24" ht="14.4" x14ac:dyDescent="0.2">
      <c r="A366" s="47" t="s">
        <v>694</v>
      </c>
      <c r="B366" s="47" t="s">
        <v>695</v>
      </c>
      <c r="C366" s="82" t="str">
        <f t="shared" si="11"/>
        <v>21375103 MUSEO DE ARTE COSTARRICENSE</v>
      </c>
      <c r="D366" s="47" t="s">
        <v>686</v>
      </c>
      <c r="E366" s="47" t="s">
        <v>218</v>
      </c>
      <c r="F366" s="47" t="s">
        <v>219</v>
      </c>
      <c r="G366" s="46">
        <v>9576039</v>
      </c>
      <c r="H366" s="46">
        <v>9576039</v>
      </c>
      <c r="I366" s="46">
        <v>7182029.25</v>
      </c>
      <c r="J366" s="46">
        <v>0</v>
      </c>
      <c r="K366" s="46">
        <v>0</v>
      </c>
      <c r="L366" s="46">
        <v>0</v>
      </c>
      <c r="M366" s="46">
        <v>0</v>
      </c>
      <c r="N366" s="46">
        <v>0</v>
      </c>
      <c r="O366" s="46">
        <v>9576039</v>
      </c>
      <c r="P366" s="86">
        <f t="shared" si="12"/>
        <v>0</v>
      </c>
      <c r="Q366" s="65"/>
      <c r="R366" s="65"/>
      <c r="S366" s="66"/>
      <c r="T366" s="66"/>
      <c r="U366" s="66"/>
      <c r="V366" s="66"/>
      <c r="W366" s="66"/>
      <c r="X366" s="67"/>
    </row>
    <row r="367" spans="1:24" ht="14.4" x14ac:dyDescent="0.2">
      <c r="A367" s="47" t="s">
        <v>694</v>
      </c>
      <c r="B367" s="47" t="s">
        <v>695</v>
      </c>
      <c r="C367" s="82" t="str">
        <f t="shared" si="11"/>
        <v>21375103 MUSEO DE ARTE COSTARRICENSE</v>
      </c>
      <c r="D367" s="47" t="s">
        <v>686</v>
      </c>
      <c r="E367" s="47" t="s">
        <v>220</v>
      </c>
      <c r="F367" s="47" t="s">
        <v>221</v>
      </c>
      <c r="G367" s="46">
        <v>232000000</v>
      </c>
      <c r="H367" s="46">
        <v>232000000</v>
      </c>
      <c r="I367" s="46">
        <v>146652337.34</v>
      </c>
      <c r="J367" s="46">
        <v>0</v>
      </c>
      <c r="K367" s="46">
        <v>0</v>
      </c>
      <c r="L367" s="46">
        <v>0</v>
      </c>
      <c r="M367" s="46">
        <v>117320755.5</v>
      </c>
      <c r="N367" s="46">
        <v>117320755.5</v>
      </c>
      <c r="O367" s="46">
        <v>114679244.5</v>
      </c>
      <c r="P367" s="86">
        <f t="shared" si="12"/>
        <v>0.50569291163793106</v>
      </c>
      <c r="Q367" s="65"/>
      <c r="R367" s="65"/>
      <c r="S367" s="66"/>
      <c r="T367" s="66"/>
      <c r="U367" s="66"/>
      <c r="V367" s="66"/>
      <c r="W367" s="66"/>
      <c r="X367" s="67"/>
    </row>
    <row r="368" spans="1:24" ht="14.4" x14ac:dyDescent="0.2">
      <c r="A368" s="47" t="s">
        <v>694</v>
      </c>
      <c r="B368" s="47" t="s">
        <v>695</v>
      </c>
      <c r="C368" s="82" t="str">
        <f t="shared" si="11"/>
        <v>21375103 MUSEO DE ARTE COSTARRICENSE</v>
      </c>
      <c r="D368" s="47" t="s">
        <v>686</v>
      </c>
      <c r="E368" s="47" t="s">
        <v>222</v>
      </c>
      <c r="F368" s="47" t="s">
        <v>223</v>
      </c>
      <c r="G368" s="46">
        <v>39231618</v>
      </c>
      <c r="H368" s="46">
        <v>89231618</v>
      </c>
      <c r="I368" s="46">
        <v>49920822.939999998</v>
      </c>
      <c r="J368" s="46">
        <v>0</v>
      </c>
      <c r="K368" s="46">
        <v>0</v>
      </c>
      <c r="L368" s="46">
        <v>0</v>
      </c>
      <c r="M368" s="46">
        <v>21143635.66</v>
      </c>
      <c r="N368" s="46">
        <v>21143635.66</v>
      </c>
      <c r="O368" s="46">
        <v>68087982.340000004</v>
      </c>
      <c r="P368" s="86">
        <f t="shared" si="12"/>
        <v>0.23695228366250179</v>
      </c>
      <c r="Q368" s="65"/>
      <c r="R368" s="65"/>
      <c r="S368" s="66"/>
      <c r="T368" s="66"/>
      <c r="U368" s="66"/>
      <c r="V368" s="66"/>
      <c r="W368" s="66"/>
      <c r="X368" s="67"/>
    </row>
    <row r="369" spans="1:24" ht="14.4" x14ac:dyDescent="0.2">
      <c r="A369" s="47" t="s">
        <v>694</v>
      </c>
      <c r="B369" s="47" t="s">
        <v>695</v>
      </c>
      <c r="C369" s="82" t="str">
        <f t="shared" si="11"/>
        <v>21375103 MUSEO DE ARTE COSTARRICENSE</v>
      </c>
      <c r="D369" s="47" t="s">
        <v>686</v>
      </c>
      <c r="E369" s="47" t="s">
        <v>224</v>
      </c>
      <c r="F369" s="47" t="s">
        <v>225</v>
      </c>
      <c r="G369" s="46">
        <v>2594900</v>
      </c>
      <c r="H369" s="46">
        <v>4444900</v>
      </c>
      <c r="I369" s="46">
        <v>4094900</v>
      </c>
      <c r="J369" s="46">
        <v>0</v>
      </c>
      <c r="K369" s="46">
        <v>0</v>
      </c>
      <c r="L369" s="46">
        <v>0</v>
      </c>
      <c r="M369" s="46">
        <v>3143085</v>
      </c>
      <c r="N369" s="46">
        <v>3143085</v>
      </c>
      <c r="O369" s="46">
        <v>1301815</v>
      </c>
      <c r="P369" s="86">
        <f t="shared" si="12"/>
        <v>0.7071216450313843</v>
      </c>
      <c r="Q369" s="65"/>
      <c r="R369" s="65"/>
      <c r="S369" s="66"/>
      <c r="T369" s="66"/>
      <c r="U369" s="66"/>
      <c r="V369" s="66"/>
      <c r="W369" s="66"/>
      <c r="X369" s="67"/>
    </row>
    <row r="370" spans="1:24" ht="14.4" x14ac:dyDescent="0.2">
      <c r="A370" s="47" t="s">
        <v>694</v>
      </c>
      <c r="B370" s="47" t="s">
        <v>695</v>
      </c>
      <c r="C370" s="82" t="str">
        <f t="shared" si="11"/>
        <v>21375103 MUSEO DE ARTE COSTARRICENSE</v>
      </c>
      <c r="D370" s="47" t="s">
        <v>686</v>
      </c>
      <c r="E370" s="47" t="s">
        <v>226</v>
      </c>
      <c r="F370" s="47" t="s">
        <v>227</v>
      </c>
      <c r="G370" s="46">
        <v>0</v>
      </c>
      <c r="H370" s="46">
        <v>500000</v>
      </c>
      <c r="I370" s="46">
        <v>500000</v>
      </c>
      <c r="J370" s="46">
        <v>0</v>
      </c>
      <c r="K370" s="46">
        <v>0</v>
      </c>
      <c r="L370" s="46">
        <v>0</v>
      </c>
      <c r="M370" s="46">
        <v>35485</v>
      </c>
      <c r="N370" s="46">
        <v>35485</v>
      </c>
      <c r="O370" s="46">
        <v>464515</v>
      </c>
      <c r="P370" s="86">
        <f t="shared" si="12"/>
        <v>7.0970000000000005E-2</v>
      </c>
      <c r="Q370" s="65"/>
      <c r="R370" s="65"/>
      <c r="S370" s="66"/>
      <c r="T370" s="66"/>
      <c r="U370" s="66"/>
      <c r="V370" s="66"/>
      <c r="W370" s="66"/>
      <c r="X370" s="67"/>
    </row>
    <row r="371" spans="1:24" ht="14.4" x14ac:dyDescent="0.2">
      <c r="A371" s="47" t="s">
        <v>694</v>
      </c>
      <c r="B371" s="47" t="s">
        <v>695</v>
      </c>
      <c r="C371" s="82" t="str">
        <f t="shared" si="11"/>
        <v>21375103 MUSEO DE ARTE COSTARRICENSE</v>
      </c>
      <c r="D371" s="47" t="s">
        <v>686</v>
      </c>
      <c r="E371" s="47" t="s">
        <v>228</v>
      </c>
      <c r="F371" s="47" t="s">
        <v>229</v>
      </c>
      <c r="G371" s="46">
        <v>2594900</v>
      </c>
      <c r="H371" s="46">
        <v>3944900</v>
      </c>
      <c r="I371" s="46">
        <v>3594900</v>
      </c>
      <c r="J371" s="46">
        <v>0</v>
      </c>
      <c r="K371" s="46">
        <v>0</v>
      </c>
      <c r="L371" s="46">
        <v>0</v>
      </c>
      <c r="M371" s="46">
        <v>3107600</v>
      </c>
      <c r="N371" s="46">
        <v>3107600</v>
      </c>
      <c r="O371" s="46">
        <v>837300</v>
      </c>
      <c r="P371" s="86">
        <f t="shared" si="12"/>
        <v>0.78775127379654741</v>
      </c>
      <c r="Q371" s="65"/>
      <c r="R371" s="65"/>
      <c r="S371" s="66"/>
      <c r="T371" s="66"/>
      <c r="U371" s="66"/>
      <c r="V371" s="66"/>
      <c r="W371" s="66"/>
      <c r="X371" s="67"/>
    </row>
    <row r="372" spans="1:24" ht="14.4" x14ac:dyDescent="0.2">
      <c r="A372" s="47" t="s">
        <v>694</v>
      </c>
      <c r="B372" s="47" t="s">
        <v>695</v>
      </c>
      <c r="C372" s="82" t="str">
        <f t="shared" si="11"/>
        <v>21375103 MUSEO DE ARTE COSTARRICENSE</v>
      </c>
      <c r="D372" s="47" t="s">
        <v>686</v>
      </c>
      <c r="E372" s="47" t="s">
        <v>234</v>
      </c>
      <c r="F372" s="47" t="s">
        <v>235</v>
      </c>
      <c r="G372" s="46">
        <v>71000000</v>
      </c>
      <c r="H372" s="46">
        <v>4000000</v>
      </c>
      <c r="I372" s="46">
        <v>4000000</v>
      </c>
      <c r="J372" s="46">
        <v>0</v>
      </c>
      <c r="K372" s="46">
        <v>0</v>
      </c>
      <c r="L372" s="46">
        <v>0</v>
      </c>
      <c r="M372" s="46">
        <v>3811820</v>
      </c>
      <c r="N372" s="46">
        <v>3811820</v>
      </c>
      <c r="O372" s="46">
        <v>188180</v>
      </c>
      <c r="P372" s="86">
        <f t="shared" si="12"/>
        <v>0.952955</v>
      </c>
      <c r="Q372" s="65"/>
      <c r="R372" s="65"/>
      <c r="S372" s="66"/>
      <c r="T372" s="66"/>
      <c r="U372" s="66"/>
      <c r="V372" s="66"/>
      <c r="W372" s="66"/>
      <c r="X372" s="67"/>
    </row>
    <row r="373" spans="1:24" ht="14.4" x14ac:dyDescent="0.2">
      <c r="A373" s="47" t="s">
        <v>694</v>
      </c>
      <c r="B373" s="47" t="s">
        <v>695</v>
      </c>
      <c r="C373" s="82" t="str">
        <f t="shared" si="11"/>
        <v>21375103 MUSEO DE ARTE COSTARRICENSE</v>
      </c>
      <c r="D373" s="47" t="s">
        <v>686</v>
      </c>
      <c r="E373" s="47" t="s">
        <v>236</v>
      </c>
      <c r="F373" s="47" t="s">
        <v>237</v>
      </c>
      <c r="G373" s="46">
        <v>71000000</v>
      </c>
      <c r="H373" s="46">
        <v>4000000</v>
      </c>
      <c r="I373" s="46">
        <v>4000000</v>
      </c>
      <c r="J373" s="46">
        <v>0</v>
      </c>
      <c r="K373" s="46">
        <v>0</v>
      </c>
      <c r="L373" s="46">
        <v>0</v>
      </c>
      <c r="M373" s="46">
        <v>3811820</v>
      </c>
      <c r="N373" s="46">
        <v>3811820</v>
      </c>
      <c r="O373" s="46">
        <v>188180</v>
      </c>
      <c r="P373" s="86">
        <f t="shared" si="12"/>
        <v>0.952955</v>
      </c>
      <c r="Q373" s="65"/>
      <c r="R373" s="65"/>
      <c r="S373" s="66"/>
      <c r="T373" s="66"/>
      <c r="U373" s="66"/>
      <c r="V373" s="66"/>
      <c r="W373" s="66"/>
      <c r="X373" s="67"/>
    </row>
    <row r="374" spans="1:24" ht="14.4" x14ac:dyDescent="0.2">
      <c r="A374" s="47" t="s">
        <v>694</v>
      </c>
      <c r="B374" s="47" t="s">
        <v>695</v>
      </c>
      <c r="C374" s="82" t="str">
        <f t="shared" si="11"/>
        <v>21375103 MUSEO DE ARTE COSTARRICENSE</v>
      </c>
      <c r="D374" s="47" t="s">
        <v>686</v>
      </c>
      <c r="E374" s="47" t="s">
        <v>246</v>
      </c>
      <c r="F374" s="47" t="s">
        <v>247</v>
      </c>
      <c r="G374" s="46">
        <v>25813980</v>
      </c>
      <c r="H374" s="46">
        <v>25813980</v>
      </c>
      <c r="I374" s="46">
        <v>19516481</v>
      </c>
      <c r="J374" s="46">
        <v>0</v>
      </c>
      <c r="K374" s="46">
        <v>0</v>
      </c>
      <c r="L374" s="46">
        <v>0</v>
      </c>
      <c r="M374" s="46">
        <v>15717398.91</v>
      </c>
      <c r="N374" s="46">
        <v>9950224.4199999999</v>
      </c>
      <c r="O374" s="46">
        <v>10096581.09</v>
      </c>
      <c r="P374" s="86">
        <f t="shared" si="12"/>
        <v>0.60887158469945357</v>
      </c>
      <c r="Q374" s="65"/>
      <c r="R374" s="65"/>
      <c r="S374" s="66"/>
      <c r="T374" s="66"/>
      <c r="U374" s="66"/>
      <c r="V374" s="66"/>
      <c r="W374" s="66"/>
      <c r="X374" s="67"/>
    </row>
    <row r="375" spans="1:24" ht="14.4" x14ac:dyDescent="0.2">
      <c r="A375" s="47" t="s">
        <v>694</v>
      </c>
      <c r="B375" s="47" t="s">
        <v>695</v>
      </c>
      <c r="C375" s="82" t="str">
        <f t="shared" si="11"/>
        <v>21375103 MUSEO DE ARTE COSTARRICENSE</v>
      </c>
      <c r="D375" s="47" t="s">
        <v>686</v>
      </c>
      <c r="E375" s="47" t="s">
        <v>248</v>
      </c>
      <c r="F375" s="47" t="s">
        <v>249</v>
      </c>
      <c r="G375" s="46">
        <v>6578480</v>
      </c>
      <c r="H375" s="46">
        <v>6578480</v>
      </c>
      <c r="I375" s="46">
        <v>4933860</v>
      </c>
      <c r="J375" s="46">
        <v>0</v>
      </c>
      <c r="K375" s="46">
        <v>0</v>
      </c>
      <c r="L375" s="46">
        <v>0</v>
      </c>
      <c r="M375" s="46">
        <v>4576500</v>
      </c>
      <c r="N375" s="46">
        <v>0</v>
      </c>
      <c r="O375" s="46">
        <v>2001980</v>
      </c>
      <c r="P375" s="86">
        <f t="shared" si="12"/>
        <v>0.69567742092398244</v>
      </c>
      <c r="Q375" s="65"/>
      <c r="R375" s="65"/>
      <c r="S375" s="66"/>
      <c r="T375" s="66"/>
      <c r="U375" s="66"/>
      <c r="V375" s="66"/>
      <c r="W375" s="66"/>
      <c r="X375" s="67"/>
    </row>
    <row r="376" spans="1:24" ht="14.4" x14ac:dyDescent="0.2">
      <c r="A376" s="47" t="s">
        <v>694</v>
      </c>
      <c r="B376" s="47" t="s">
        <v>695</v>
      </c>
      <c r="C376" s="82" t="str">
        <f t="shared" si="11"/>
        <v>21375103 MUSEO DE ARTE COSTARRICENSE</v>
      </c>
      <c r="D376" s="47" t="s">
        <v>686</v>
      </c>
      <c r="E376" s="47" t="s">
        <v>250</v>
      </c>
      <c r="F376" s="47" t="s">
        <v>251</v>
      </c>
      <c r="G376" s="46">
        <v>2027220</v>
      </c>
      <c r="H376" s="46">
        <v>2027220</v>
      </c>
      <c r="I376" s="46">
        <v>1520415</v>
      </c>
      <c r="J376" s="46">
        <v>0</v>
      </c>
      <c r="K376" s="46">
        <v>0</v>
      </c>
      <c r="L376" s="46">
        <v>0</v>
      </c>
      <c r="M376" s="46">
        <v>1013610</v>
      </c>
      <c r="N376" s="46">
        <v>1013610</v>
      </c>
      <c r="O376" s="46">
        <v>1013610</v>
      </c>
      <c r="P376" s="86">
        <f t="shared" si="12"/>
        <v>0.5</v>
      </c>
      <c r="Q376" s="65"/>
      <c r="R376" s="65"/>
      <c r="S376" s="66"/>
      <c r="T376" s="66"/>
      <c r="U376" s="66"/>
      <c r="V376" s="66"/>
      <c r="W376" s="66"/>
      <c r="X376" s="67"/>
    </row>
    <row r="377" spans="1:24" ht="14.4" x14ac:dyDescent="0.2">
      <c r="A377" s="47" t="s">
        <v>694</v>
      </c>
      <c r="B377" s="47" t="s">
        <v>695</v>
      </c>
      <c r="C377" s="82" t="str">
        <f t="shared" si="11"/>
        <v>21375103 MUSEO DE ARTE COSTARRICENSE</v>
      </c>
      <c r="D377" s="47" t="s">
        <v>686</v>
      </c>
      <c r="E377" s="47" t="s">
        <v>252</v>
      </c>
      <c r="F377" s="47" t="s">
        <v>253</v>
      </c>
      <c r="G377" s="46">
        <v>735769</v>
      </c>
      <c r="H377" s="46">
        <v>735769</v>
      </c>
      <c r="I377" s="46">
        <v>551826.75</v>
      </c>
      <c r="J377" s="46">
        <v>0</v>
      </c>
      <c r="K377" s="46">
        <v>0</v>
      </c>
      <c r="L377" s="46">
        <v>0</v>
      </c>
      <c r="M377" s="46">
        <v>0</v>
      </c>
      <c r="N377" s="46">
        <v>0</v>
      </c>
      <c r="O377" s="46">
        <v>735769</v>
      </c>
      <c r="P377" s="86">
        <f t="shared" si="12"/>
        <v>0</v>
      </c>
      <c r="Q377" s="65"/>
      <c r="R377" s="65"/>
      <c r="S377" s="66"/>
      <c r="T377" s="66"/>
      <c r="U377" s="66"/>
      <c r="V377" s="66"/>
      <c r="W377" s="66"/>
      <c r="X377" s="67"/>
    </row>
    <row r="378" spans="1:24" ht="14.4" x14ac:dyDescent="0.2">
      <c r="A378" s="47" t="s">
        <v>694</v>
      </c>
      <c r="B378" s="47" t="s">
        <v>695</v>
      </c>
      <c r="C378" s="82" t="str">
        <f t="shared" si="11"/>
        <v>21375103 MUSEO DE ARTE COSTARRICENSE</v>
      </c>
      <c r="D378" s="47" t="s">
        <v>686</v>
      </c>
      <c r="E378" s="47" t="s">
        <v>254</v>
      </c>
      <c r="F378" s="47" t="s">
        <v>255</v>
      </c>
      <c r="G378" s="46">
        <v>937434</v>
      </c>
      <c r="H378" s="46">
        <v>937434</v>
      </c>
      <c r="I378" s="46">
        <v>828075.5</v>
      </c>
      <c r="J378" s="46">
        <v>0</v>
      </c>
      <c r="K378" s="46">
        <v>0</v>
      </c>
      <c r="L378" s="46">
        <v>0</v>
      </c>
      <c r="M378" s="46">
        <v>478503.5</v>
      </c>
      <c r="N378" s="46">
        <v>478503.5</v>
      </c>
      <c r="O378" s="46">
        <v>458930.5</v>
      </c>
      <c r="P378" s="86">
        <f t="shared" si="12"/>
        <v>0.51043966828598064</v>
      </c>
      <c r="Q378" s="65"/>
      <c r="R378" s="65"/>
      <c r="S378" s="66"/>
      <c r="T378" s="66"/>
      <c r="U378" s="66"/>
      <c r="V378" s="66"/>
      <c r="W378" s="66"/>
      <c r="X378" s="67"/>
    </row>
    <row r="379" spans="1:24" ht="14.4" x14ac:dyDescent="0.2">
      <c r="A379" s="47" t="s">
        <v>694</v>
      </c>
      <c r="B379" s="47" t="s">
        <v>695</v>
      </c>
      <c r="C379" s="82" t="str">
        <f t="shared" si="11"/>
        <v>21375103 MUSEO DE ARTE COSTARRICENSE</v>
      </c>
      <c r="D379" s="47" t="s">
        <v>686</v>
      </c>
      <c r="E379" s="47" t="s">
        <v>258</v>
      </c>
      <c r="F379" s="47" t="s">
        <v>259</v>
      </c>
      <c r="G379" s="46">
        <v>850000</v>
      </c>
      <c r="H379" s="46">
        <v>850000</v>
      </c>
      <c r="I379" s="46">
        <v>637500</v>
      </c>
      <c r="J379" s="46">
        <v>0</v>
      </c>
      <c r="K379" s="46">
        <v>0</v>
      </c>
      <c r="L379" s="46">
        <v>0</v>
      </c>
      <c r="M379" s="46">
        <v>0</v>
      </c>
      <c r="N379" s="46">
        <v>0</v>
      </c>
      <c r="O379" s="46">
        <v>850000</v>
      </c>
      <c r="P379" s="86">
        <f t="shared" si="12"/>
        <v>0</v>
      </c>
      <c r="Q379" s="65"/>
      <c r="R379" s="65"/>
      <c r="S379" s="66"/>
      <c r="T379" s="66"/>
      <c r="U379" s="66"/>
      <c r="V379" s="66"/>
      <c r="W379" s="66"/>
      <c r="X379" s="67"/>
    </row>
    <row r="380" spans="1:24" ht="14.4" x14ac:dyDescent="0.2">
      <c r="A380" s="47" t="s">
        <v>694</v>
      </c>
      <c r="B380" s="47" t="s">
        <v>695</v>
      </c>
      <c r="C380" s="82" t="str">
        <f t="shared" si="11"/>
        <v>21375103 MUSEO DE ARTE COSTARRICENSE</v>
      </c>
      <c r="D380" s="47" t="s">
        <v>686</v>
      </c>
      <c r="E380" s="47" t="s">
        <v>260</v>
      </c>
      <c r="F380" s="47" t="s">
        <v>261</v>
      </c>
      <c r="G380" s="46">
        <v>14561093</v>
      </c>
      <c r="H380" s="46">
        <v>14561093</v>
      </c>
      <c r="I380" s="46">
        <v>10920819.75</v>
      </c>
      <c r="J380" s="46">
        <v>0</v>
      </c>
      <c r="K380" s="46">
        <v>0</v>
      </c>
      <c r="L380" s="46">
        <v>0</v>
      </c>
      <c r="M380" s="46">
        <v>9529570.4100000001</v>
      </c>
      <c r="N380" s="46">
        <v>8338895.9199999999</v>
      </c>
      <c r="O380" s="46">
        <v>5031522.59</v>
      </c>
      <c r="P380" s="86">
        <f t="shared" si="12"/>
        <v>0.65445433320149804</v>
      </c>
      <c r="Q380" s="65"/>
      <c r="R380" s="65"/>
      <c r="S380" s="66"/>
      <c r="T380" s="66"/>
      <c r="U380" s="66"/>
      <c r="V380" s="66"/>
      <c r="W380" s="66"/>
      <c r="X380" s="67"/>
    </row>
    <row r="381" spans="1:24" ht="14.4" x14ac:dyDescent="0.2">
      <c r="A381" s="47" t="s">
        <v>694</v>
      </c>
      <c r="B381" s="47" t="s">
        <v>695</v>
      </c>
      <c r="C381" s="82" t="str">
        <f t="shared" si="11"/>
        <v>21375103 MUSEO DE ARTE COSTARRICENSE</v>
      </c>
      <c r="D381" s="47" t="s">
        <v>686</v>
      </c>
      <c r="E381" s="47" t="s">
        <v>262</v>
      </c>
      <c r="F381" s="47" t="s">
        <v>263</v>
      </c>
      <c r="G381" s="46">
        <v>123984</v>
      </c>
      <c r="H381" s="46">
        <v>123984</v>
      </c>
      <c r="I381" s="46">
        <v>123984</v>
      </c>
      <c r="J381" s="46">
        <v>0</v>
      </c>
      <c r="K381" s="46">
        <v>0</v>
      </c>
      <c r="L381" s="46">
        <v>0</v>
      </c>
      <c r="M381" s="46">
        <v>119215</v>
      </c>
      <c r="N381" s="46">
        <v>119215</v>
      </c>
      <c r="O381" s="46">
        <v>4769</v>
      </c>
      <c r="P381" s="86">
        <f t="shared" si="12"/>
        <v>0.96153535940121304</v>
      </c>
      <c r="Q381" s="65"/>
      <c r="R381" s="65"/>
      <c r="S381" s="66"/>
      <c r="T381" s="66"/>
      <c r="U381" s="66"/>
      <c r="V381" s="66"/>
      <c r="W381" s="66"/>
      <c r="X381" s="67"/>
    </row>
    <row r="382" spans="1:24" ht="14.4" x14ac:dyDescent="0.2">
      <c r="A382" s="47" t="s">
        <v>694</v>
      </c>
      <c r="B382" s="47" t="s">
        <v>695</v>
      </c>
      <c r="C382" s="82" t="str">
        <f t="shared" si="11"/>
        <v>21375103 MUSEO DE ARTE COSTARRICENSE</v>
      </c>
      <c r="D382" s="47" t="s">
        <v>686</v>
      </c>
      <c r="E382" s="47" t="s">
        <v>264</v>
      </c>
      <c r="F382" s="47" t="s">
        <v>265</v>
      </c>
      <c r="G382" s="46">
        <v>210000</v>
      </c>
      <c r="H382" s="46">
        <v>210000</v>
      </c>
      <c r="I382" s="46">
        <v>157500</v>
      </c>
      <c r="J382" s="46">
        <v>0</v>
      </c>
      <c r="K382" s="46">
        <v>0</v>
      </c>
      <c r="L382" s="46">
        <v>0</v>
      </c>
      <c r="M382" s="46">
        <v>0</v>
      </c>
      <c r="N382" s="46">
        <v>0</v>
      </c>
      <c r="O382" s="46">
        <v>210000</v>
      </c>
      <c r="P382" s="86">
        <f t="shared" si="12"/>
        <v>0</v>
      </c>
      <c r="Q382" s="65"/>
      <c r="R382" s="65"/>
      <c r="S382" s="66"/>
      <c r="T382" s="66"/>
      <c r="U382" s="66"/>
      <c r="V382" s="66"/>
      <c r="W382" s="66"/>
      <c r="X382" s="67"/>
    </row>
    <row r="383" spans="1:24" ht="14.4" x14ac:dyDescent="0.2">
      <c r="A383" s="47" t="s">
        <v>694</v>
      </c>
      <c r="B383" s="47" t="s">
        <v>695</v>
      </c>
      <c r="C383" s="82" t="str">
        <f t="shared" si="11"/>
        <v>21375103 MUSEO DE ARTE COSTARRICENSE</v>
      </c>
      <c r="D383" s="47" t="s">
        <v>686</v>
      </c>
      <c r="E383" s="47" t="s">
        <v>268</v>
      </c>
      <c r="F383" s="47" t="s">
        <v>269</v>
      </c>
      <c r="G383" s="46">
        <v>210000</v>
      </c>
      <c r="H383" s="46">
        <v>210000</v>
      </c>
      <c r="I383" s="46">
        <v>157500</v>
      </c>
      <c r="J383" s="46">
        <v>0</v>
      </c>
      <c r="K383" s="46">
        <v>0</v>
      </c>
      <c r="L383" s="46">
        <v>0</v>
      </c>
      <c r="M383" s="46">
        <v>0</v>
      </c>
      <c r="N383" s="46">
        <v>0</v>
      </c>
      <c r="O383" s="46">
        <v>210000</v>
      </c>
      <c r="P383" s="86">
        <f t="shared" si="12"/>
        <v>0</v>
      </c>
      <c r="Q383" s="65"/>
      <c r="R383" s="65"/>
      <c r="S383" s="66"/>
      <c r="T383" s="66"/>
      <c r="U383" s="66"/>
      <c r="V383" s="66"/>
      <c r="W383" s="66"/>
      <c r="X383" s="67"/>
    </row>
    <row r="384" spans="1:24" ht="14.4" x14ac:dyDescent="0.2">
      <c r="A384" s="47" t="s">
        <v>694</v>
      </c>
      <c r="B384" s="47" t="s">
        <v>695</v>
      </c>
      <c r="C384" s="82" t="str">
        <f t="shared" si="11"/>
        <v>21375103 MUSEO DE ARTE COSTARRICENSE</v>
      </c>
      <c r="D384" s="47" t="s">
        <v>686</v>
      </c>
      <c r="E384" s="47" t="s">
        <v>270</v>
      </c>
      <c r="F384" s="47" t="s">
        <v>271</v>
      </c>
      <c r="G384" s="46">
        <v>950000</v>
      </c>
      <c r="H384" s="46">
        <v>950000</v>
      </c>
      <c r="I384" s="46">
        <v>712500</v>
      </c>
      <c r="J384" s="46">
        <v>0</v>
      </c>
      <c r="K384" s="46">
        <v>0</v>
      </c>
      <c r="L384" s="46">
        <v>0</v>
      </c>
      <c r="M384" s="46">
        <v>0</v>
      </c>
      <c r="N384" s="46">
        <v>0</v>
      </c>
      <c r="O384" s="46">
        <v>950000</v>
      </c>
      <c r="P384" s="86">
        <f t="shared" si="12"/>
        <v>0</v>
      </c>
      <c r="Q384" s="65"/>
      <c r="R384" s="65"/>
      <c r="S384" s="66"/>
      <c r="T384" s="66"/>
      <c r="U384" s="66"/>
      <c r="V384" s="66"/>
      <c r="W384" s="66"/>
      <c r="X384" s="67"/>
    </row>
    <row r="385" spans="1:24" ht="14.4" x14ac:dyDescent="0.2">
      <c r="A385" s="47" t="s">
        <v>694</v>
      </c>
      <c r="B385" s="47" t="s">
        <v>695</v>
      </c>
      <c r="C385" s="82" t="str">
        <f t="shared" si="11"/>
        <v>21375103 MUSEO DE ARTE COSTARRICENSE</v>
      </c>
      <c r="D385" s="47" t="s">
        <v>686</v>
      </c>
      <c r="E385" s="47" t="s">
        <v>274</v>
      </c>
      <c r="F385" s="47" t="s">
        <v>275</v>
      </c>
      <c r="G385" s="46">
        <v>750000</v>
      </c>
      <c r="H385" s="46">
        <v>750000</v>
      </c>
      <c r="I385" s="46">
        <v>562500</v>
      </c>
      <c r="J385" s="46">
        <v>0</v>
      </c>
      <c r="K385" s="46">
        <v>0</v>
      </c>
      <c r="L385" s="46">
        <v>0</v>
      </c>
      <c r="M385" s="46">
        <v>0</v>
      </c>
      <c r="N385" s="46">
        <v>0</v>
      </c>
      <c r="O385" s="46">
        <v>750000</v>
      </c>
      <c r="P385" s="86">
        <f t="shared" si="12"/>
        <v>0</v>
      </c>
      <c r="Q385" s="65"/>
      <c r="R385" s="65"/>
      <c r="S385" s="66"/>
      <c r="T385" s="66"/>
      <c r="U385" s="66"/>
      <c r="V385" s="66"/>
      <c r="W385" s="66"/>
      <c r="X385" s="67"/>
    </row>
    <row r="386" spans="1:24" ht="14.4" x14ac:dyDescent="0.2">
      <c r="A386" s="47" t="s">
        <v>694</v>
      </c>
      <c r="B386" s="47" t="s">
        <v>695</v>
      </c>
      <c r="C386" s="82" t="str">
        <f t="shared" si="11"/>
        <v>21375103 MUSEO DE ARTE COSTARRICENSE</v>
      </c>
      <c r="D386" s="47" t="s">
        <v>686</v>
      </c>
      <c r="E386" s="47" t="s">
        <v>276</v>
      </c>
      <c r="F386" s="47" t="s">
        <v>277</v>
      </c>
      <c r="G386" s="46">
        <v>200000</v>
      </c>
      <c r="H386" s="46">
        <v>200000</v>
      </c>
      <c r="I386" s="46">
        <v>150000</v>
      </c>
      <c r="J386" s="46">
        <v>0</v>
      </c>
      <c r="K386" s="46">
        <v>0</v>
      </c>
      <c r="L386" s="46">
        <v>0</v>
      </c>
      <c r="M386" s="46">
        <v>0</v>
      </c>
      <c r="N386" s="46">
        <v>0</v>
      </c>
      <c r="O386" s="46">
        <v>200000</v>
      </c>
      <c r="P386" s="86">
        <f t="shared" si="12"/>
        <v>0</v>
      </c>
      <c r="Q386" s="65"/>
      <c r="R386" s="65"/>
      <c r="S386" s="66"/>
      <c r="T386" s="66"/>
      <c r="U386" s="66"/>
      <c r="V386" s="66"/>
      <c r="W386" s="66"/>
      <c r="X386" s="67"/>
    </row>
    <row r="387" spans="1:24" ht="14.4" x14ac:dyDescent="0.2">
      <c r="A387" s="47" t="s">
        <v>694</v>
      </c>
      <c r="B387" s="47" t="s">
        <v>695</v>
      </c>
      <c r="C387" s="82" t="str">
        <f t="shared" si="11"/>
        <v>21375103 MUSEO DE ARTE COSTARRICENSE</v>
      </c>
      <c r="D387" s="47" t="s">
        <v>686</v>
      </c>
      <c r="E387" s="47" t="s">
        <v>278</v>
      </c>
      <c r="F387" s="47" t="s">
        <v>279</v>
      </c>
      <c r="G387" s="46">
        <v>3156302</v>
      </c>
      <c r="H387" s="46">
        <v>6156302</v>
      </c>
      <c r="I387" s="46">
        <v>4086613.44</v>
      </c>
      <c r="J387" s="46">
        <v>0</v>
      </c>
      <c r="K387" s="46">
        <v>0</v>
      </c>
      <c r="L387" s="46">
        <v>0</v>
      </c>
      <c r="M387" s="46">
        <v>3645556.25</v>
      </c>
      <c r="N387" s="46">
        <v>3645556.25</v>
      </c>
      <c r="O387" s="46">
        <v>2510745.75</v>
      </c>
      <c r="P387" s="86">
        <f t="shared" si="12"/>
        <v>0.59216657175037868</v>
      </c>
      <c r="Q387" s="65"/>
      <c r="R387" s="65"/>
      <c r="S387" s="66"/>
      <c r="T387" s="66"/>
      <c r="U387" s="66"/>
      <c r="V387" s="66"/>
      <c r="W387" s="66"/>
      <c r="X387" s="67"/>
    </row>
    <row r="388" spans="1:24" ht="14.4" x14ac:dyDescent="0.2">
      <c r="A388" s="47" t="s">
        <v>694</v>
      </c>
      <c r="B388" s="47" t="s">
        <v>695</v>
      </c>
      <c r="C388" s="82" t="str">
        <f t="shared" si="11"/>
        <v>21375103 MUSEO DE ARTE COSTARRICENSE</v>
      </c>
      <c r="D388" s="47" t="s">
        <v>686</v>
      </c>
      <c r="E388" s="47" t="s">
        <v>280</v>
      </c>
      <c r="F388" s="47" t="s">
        <v>281</v>
      </c>
      <c r="G388" s="46">
        <v>3000000</v>
      </c>
      <c r="H388" s="46">
        <v>3000000.88</v>
      </c>
      <c r="I388" s="46">
        <v>1017942.25</v>
      </c>
      <c r="J388" s="46">
        <v>0</v>
      </c>
      <c r="K388" s="46">
        <v>0</v>
      </c>
      <c r="L388" s="46">
        <v>0</v>
      </c>
      <c r="M388" s="46">
        <v>664515</v>
      </c>
      <c r="N388" s="46">
        <v>664515</v>
      </c>
      <c r="O388" s="46">
        <v>2335485.88</v>
      </c>
      <c r="P388" s="86">
        <f t="shared" si="12"/>
        <v>0.22150493502521906</v>
      </c>
      <c r="Q388" s="65"/>
      <c r="R388" s="65"/>
      <c r="S388" s="66"/>
      <c r="T388" s="66"/>
      <c r="U388" s="66"/>
      <c r="V388" s="66"/>
      <c r="W388" s="66"/>
      <c r="X388" s="67"/>
    </row>
    <row r="389" spans="1:24" ht="14.4" x14ac:dyDescent="0.2">
      <c r="A389" s="47" t="s">
        <v>694</v>
      </c>
      <c r="B389" s="47" t="s">
        <v>695</v>
      </c>
      <c r="C389" s="82" t="str">
        <f t="shared" si="11"/>
        <v>21375103 MUSEO DE ARTE COSTARRICENSE</v>
      </c>
      <c r="D389" s="47" t="s">
        <v>686</v>
      </c>
      <c r="E389" s="47" t="s">
        <v>282</v>
      </c>
      <c r="F389" s="47" t="s">
        <v>283</v>
      </c>
      <c r="G389" s="46">
        <v>3000000</v>
      </c>
      <c r="H389" s="46">
        <v>3000000.88</v>
      </c>
      <c r="I389" s="46">
        <v>1017942.25</v>
      </c>
      <c r="J389" s="46">
        <v>0</v>
      </c>
      <c r="K389" s="46">
        <v>0</v>
      </c>
      <c r="L389" s="46">
        <v>0</v>
      </c>
      <c r="M389" s="46">
        <v>664515</v>
      </c>
      <c r="N389" s="46">
        <v>664515</v>
      </c>
      <c r="O389" s="46">
        <v>2335485.88</v>
      </c>
      <c r="P389" s="86">
        <f t="shared" si="12"/>
        <v>0.22150493502521906</v>
      </c>
      <c r="Q389" s="65"/>
      <c r="R389" s="65"/>
      <c r="S389" s="66"/>
      <c r="T389" s="66"/>
      <c r="U389" s="66"/>
      <c r="V389" s="66"/>
      <c r="W389" s="66"/>
      <c r="X389" s="67"/>
    </row>
    <row r="390" spans="1:24" ht="14.4" x14ac:dyDescent="0.2">
      <c r="A390" s="47" t="s">
        <v>694</v>
      </c>
      <c r="B390" s="47" t="s">
        <v>695</v>
      </c>
      <c r="C390" s="82" t="str">
        <f t="shared" ref="C390:C453" si="13">+CONCATENATE(A390," ",B390)</f>
        <v>21375103 MUSEO DE ARTE COSTARRICENSE</v>
      </c>
      <c r="D390" s="47" t="s">
        <v>686</v>
      </c>
      <c r="E390" s="47" t="s">
        <v>312</v>
      </c>
      <c r="F390" s="47" t="s">
        <v>313</v>
      </c>
      <c r="G390" s="46">
        <v>0</v>
      </c>
      <c r="H390" s="46">
        <v>1687117.12</v>
      </c>
      <c r="I390" s="46">
        <v>1687117.12</v>
      </c>
      <c r="J390" s="46">
        <v>0</v>
      </c>
      <c r="K390" s="46">
        <v>0</v>
      </c>
      <c r="L390" s="46">
        <v>0</v>
      </c>
      <c r="M390" s="46">
        <v>1687117.12</v>
      </c>
      <c r="N390" s="46">
        <v>1687117.12</v>
      </c>
      <c r="O390" s="46">
        <v>0</v>
      </c>
      <c r="P390" s="86">
        <f t="shared" ref="P390:P453" si="14">+IFERROR(M390/H390,0)</f>
        <v>1</v>
      </c>
      <c r="Q390" s="65"/>
      <c r="R390" s="65"/>
      <c r="S390" s="66"/>
      <c r="T390" s="66"/>
      <c r="U390" s="66"/>
      <c r="V390" s="66"/>
      <c r="W390" s="66"/>
      <c r="X390" s="67"/>
    </row>
    <row r="391" spans="1:24" ht="14.4" x14ac:dyDescent="0.2">
      <c r="A391" s="47" t="s">
        <v>694</v>
      </c>
      <c r="B391" s="47" t="s">
        <v>695</v>
      </c>
      <c r="C391" s="82" t="str">
        <f t="shared" si="13"/>
        <v>21375103 MUSEO DE ARTE COSTARRICENSE</v>
      </c>
      <c r="D391" s="47" t="s">
        <v>686</v>
      </c>
      <c r="E391" s="47" t="s">
        <v>314</v>
      </c>
      <c r="F391" s="47" t="s">
        <v>315</v>
      </c>
      <c r="G391" s="46">
        <v>0</v>
      </c>
      <c r="H391" s="46">
        <v>1687117.12</v>
      </c>
      <c r="I391" s="46">
        <v>1687117.12</v>
      </c>
      <c r="J391" s="46">
        <v>0</v>
      </c>
      <c r="K391" s="46">
        <v>0</v>
      </c>
      <c r="L391" s="46">
        <v>0</v>
      </c>
      <c r="M391" s="46">
        <v>1687117.12</v>
      </c>
      <c r="N391" s="46">
        <v>1687117.12</v>
      </c>
      <c r="O391" s="46">
        <v>0</v>
      </c>
      <c r="P391" s="86">
        <f t="shared" si="14"/>
        <v>1</v>
      </c>
      <c r="Q391" s="65"/>
      <c r="R391" s="65"/>
      <c r="S391" s="66"/>
      <c r="T391" s="66"/>
      <c r="U391" s="66"/>
      <c r="V391" s="66"/>
      <c r="W391" s="66"/>
      <c r="X391" s="67"/>
    </row>
    <row r="392" spans="1:24" ht="14.4" x14ac:dyDescent="0.2">
      <c r="A392" s="47" t="s">
        <v>694</v>
      </c>
      <c r="B392" s="47" t="s">
        <v>695</v>
      </c>
      <c r="C392" s="82" t="str">
        <f t="shared" si="13"/>
        <v>21375103 MUSEO DE ARTE COSTARRICENSE</v>
      </c>
      <c r="D392" s="47" t="s">
        <v>686</v>
      </c>
      <c r="E392" s="47" t="s">
        <v>318</v>
      </c>
      <c r="F392" s="47" t="s">
        <v>319</v>
      </c>
      <c r="G392" s="46">
        <v>156302</v>
      </c>
      <c r="H392" s="46">
        <v>1469184</v>
      </c>
      <c r="I392" s="46">
        <v>1381554.07</v>
      </c>
      <c r="J392" s="46">
        <v>0</v>
      </c>
      <c r="K392" s="46">
        <v>0</v>
      </c>
      <c r="L392" s="46">
        <v>0</v>
      </c>
      <c r="M392" s="46">
        <v>1293924.1299999999</v>
      </c>
      <c r="N392" s="46">
        <v>1293924.1299999999</v>
      </c>
      <c r="O392" s="46">
        <v>175259.87</v>
      </c>
      <c r="P392" s="86">
        <f t="shared" si="14"/>
        <v>0.88070938017293943</v>
      </c>
      <c r="Q392" s="65"/>
      <c r="R392" s="65"/>
      <c r="S392" s="66"/>
      <c r="T392" s="66"/>
      <c r="U392" s="66"/>
      <c r="V392" s="66"/>
      <c r="W392" s="66"/>
      <c r="X392" s="67"/>
    </row>
    <row r="393" spans="1:24" ht="14.4" x14ac:dyDescent="0.2">
      <c r="A393" s="47" t="s">
        <v>694</v>
      </c>
      <c r="B393" s="47" t="s">
        <v>695</v>
      </c>
      <c r="C393" s="82" t="str">
        <f t="shared" si="13"/>
        <v>21375103 MUSEO DE ARTE COSTARRICENSE</v>
      </c>
      <c r="D393" s="47" t="s">
        <v>686</v>
      </c>
      <c r="E393" s="47" t="s">
        <v>324</v>
      </c>
      <c r="F393" s="47" t="s">
        <v>325</v>
      </c>
      <c r="G393" s="46">
        <v>156302</v>
      </c>
      <c r="H393" s="46">
        <v>1469184</v>
      </c>
      <c r="I393" s="46">
        <v>1381554.07</v>
      </c>
      <c r="J393" s="46">
        <v>0</v>
      </c>
      <c r="K393" s="46">
        <v>0</v>
      </c>
      <c r="L393" s="46">
        <v>0</v>
      </c>
      <c r="M393" s="46">
        <v>1293924.1299999999</v>
      </c>
      <c r="N393" s="46">
        <v>1293924.1299999999</v>
      </c>
      <c r="O393" s="46">
        <v>175259.87</v>
      </c>
      <c r="P393" s="86">
        <f t="shared" si="14"/>
        <v>0.88070938017293943</v>
      </c>
      <c r="Q393" s="65"/>
      <c r="R393" s="65"/>
      <c r="S393" s="66"/>
      <c r="T393" s="66"/>
      <c r="U393" s="66"/>
      <c r="V393" s="66"/>
      <c r="W393" s="66"/>
      <c r="X393" s="67"/>
    </row>
    <row r="394" spans="1:24" ht="14.4" x14ac:dyDescent="0.2">
      <c r="A394" s="47" t="s">
        <v>694</v>
      </c>
      <c r="B394" s="47" t="s">
        <v>695</v>
      </c>
      <c r="C394" s="82" t="str">
        <f t="shared" si="13"/>
        <v>21375103 MUSEO DE ARTE COSTARRICENSE</v>
      </c>
      <c r="D394" s="47" t="s">
        <v>686</v>
      </c>
      <c r="E394" s="47" t="s">
        <v>372</v>
      </c>
      <c r="F394" s="47" t="s">
        <v>373</v>
      </c>
      <c r="G394" s="46">
        <v>166541155</v>
      </c>
      <c r="H394" s="46">
        <v>179691155</v>
      </c>
      <c r="I394" s="46">
        <v>166908008</v>
      </c>
      <c r="J394" s="46">
        <v>0</v>
      </c>
      <c r="K394" s="46">
        <v>0</v>
      </c>
      <c r="L394" s="46">
        <v>0</v>
      </c>
      <c r="M394" s="46">
        <v>75463366.030000001</v>
      </c>
      <c r="N394" s="46">
        <v>75463366.030000001</v>
      </c>
      <c r="O394" s="46">
        <v>104227788.97</v>
      </c>
      <c r="P394" s="86">
        <f t="shared" si="14"/>
        <v>0.41996149465453658</v>
      </c>
      <c r="Q394" s="65"/>
      <c r="R394" s="65"/>
      <c r="S394" s="66"/>
      <c r="T394" s="66"/>
      <c r="U394" s="66"/>
      <c r="V394" s="66"/>
      <c r="W394" s="66"/>
      <c r="X394" s="67"/>
    </row>
    <row r="395" spans="1:24" ht="14.4" x14ac:dyDescent="0.2">
      <c r="A395" s="47" t="s">
        <v>694</v>
      </c>
      <c r="B395" s="47" t="s">
        <v>695</v>
      </c>
      <c r="C395" s="82" t="str">
        <f t="shared" si="13"/>
        <v>21375103 MUSEO DE ARTE COSTARRICENSE</v>
      </c>
      <c r="D395" s="47" t="s">
        <v>686</v>
      </c>
      <c r="E395" s="47" t="s">
        <v>374</v>
      </c>
      <c r="F395" s="47" t="s">
        <v>375</v>
      </c>
      <c r="G395" s="46">
        <v>13386055</v>
      </c>
      <c r="H395" s="46">
        <v>13386055</v>
      </c>
      <c r="I395" s="46">
        <v>12807208</v>
      </c>
      <c r="J395" s="46">
        <v>0</v>
      </c>
      <c r="K395" s="46">
        <v>0</v>
      </c>
      <c r="L395" s="46">
        <v>0</v>
      </c>
      <c r="M395" s="46">
        <v>8198045.8399999999</v>
      </c>
      <c r="N395" s="46">
        <v>8198045.8399999999</v>
      </c>
      <c r="O395" s="46">
        <v>5188009.16</v>
      </c>
      <c r="P395" s="86">
        <f t="shared" si="14"/>
        <v>0.61243180608476511</v>
      </c>
      <c r="Q395" s="65"/>
      <c r="R395" s="65"/>
      <c r="S395" s="66"/>
      <c r="T395" s="66"/>
      <c r="U395" s="66"/>
      <c r="V395" s="66"/>
      <c r="W395" s="66"/>
      <c r="X395" s="67"/>
    </row>
    <row r="396" spans="1:24" ht="14.4" x14ac:dyDescent="0.2">
      <c r="A396" s="47" t="s">
        <v>694</v>
      </c>
      <c r="B396" s="47" t="s">
        <v>695</v>
      </c>
      <c r="C396" s="82" t="str">
        <f t="shared" si="13"/>
        <v>21375103 MUSEO DE ARTE COSTARRICENSE</v>
      </c>
      <c r="D396" s="47" t="s">
        <v>686</v>
      </c>
      <c r="E396" s="47" t="s">
        <v>380</v>
      </c>
      <c r="F396" s="47" t="s">
        <v>377</v>
      </c>
      <c r="G396" s="46">
        <v>11547311</v>
      </c>
      <c r="H396" s="46">
        <v>11547311</v>
      </c>
      <c r="I396" s="46">
        <v>11047976</v>
      </c>
      <c r="J396" s="46">
        <v>0</v>
      </c>
      <c r="K396" s="46">
        <v>0</v>
      </c>
      <c r="L396" s="46">
        <v>0</v>
      </c>
      <c r="M396" s="46">
        <v>7071940.6399999997</v>
      </c>
      <c r="N396" s="46">
        <v>7071940.6399999997</v>
      </c>
      <c r="O396" s="46">
        <v>4475370.3600000003</v>
      </c>
      <c r="P396" s="86">
        <f t="shared" si="14"/>
        <v>0.6124318155109878</v>
      </c>
      <c r="Q396" s="65"/>
      <c r="R396" s="65"/>
      <c r="S396" s="66"/>
      <c r="T396" s="66"/>
      <c r="U396" s="66"/>
      <c r="V396" s="66"/>
      <c r="W396" s="66"/>
      <c r="X396" s="67"/>
    </row>
    <row r="397" spans="1:24" ht="14.4" x14ac:dyDescent="0.2">
      <c r="A397" s="47" t="s">
        <v>694</v>
      </c>
      <c r="B397" s="47" t="s">
        <v>695</v>
      </c>
      <c r="C397" s="82" t="str">
        <f t="shared" si="13"/>
        <v>21375103 MUSEO DE ARTE COSTARRICENSE</v>
      </c>
      <c r="D397" s="47" t="s">
        <v>686</v>
      </c>
      <c r="E397" s="47" t="s">
        <v>401</v>
      </c>
      <c r="F397" s="47" t="s">
        <v>398</v>
      </c>
      <c r="G397" s="46">
        <v>1838744</v>
      </c>
      <c r="H397" s="46">
        <v>1838744</v>
      </c>
      <c r="I397" s="46">
        <v>1759232</v>
      </c>
      <c r="J397" s="46">
        <v>0</v>
      </c>
      <c r="K397" s="46">
        <v>0</v>
      </c>
      <c r="L397" s="46">
        <v>0</v>
      </c>
      <c r="M397" s="46">
        <v>1126105.2</v>
      </c>
      <c r="N397" s="46">
        <v>1126105.2</v>
      </c>
      <c r="O397" s="46">
        <v>712638.8</v>
      </c>
      <c r="P397" s="86">
        <f t="shared" si="14"/>
        <v>0.6124317468880931</v>
      </c>
      <c r="Q397" s="65"/>
      <c r="R397" s="65"/>
      <c r="S397" s="66"/>
      <c r="T397" s="66"/>
      <c r="U397" s="66"/>
      <c r="V397" s="66"/>
      <c r="W397" s="66"/>
      <c r="X397" s="67"/>
    </row>
    <row r="398" spans="1:24" ht="14.4" x14ac:dyDescent="0.2">
      <c r="A398" s="47" t="s">
        <v>694</v>
      </c>
      <c r="B398" s="47" t="s">
        <v>695</v>
      </c>
      <c r="C398" s="82" t="str">
        <f t="shared" si="13"/>
        <v>21375103 MUSEO DE ARTE COSTARRICENSE</v>
      </c>
      <c r="D398" s="47" t="s">
        <v>686</v>
      </c>
      <c r="E398" s="47" t="s">
        <v>602</v>
      </c>
      <c r="F398" s="47" t="s">
        <v>603</v>
      </c>
      <c r="G398" s="46">
        <v>128817200</v>
      </c>
      <c r="H398" s="46">
        <v>128817200</v>
      </c>
      <c r="I398" s="46">
        <v>116612900</v>
      </c>
      <c r="J398" s="46">
        <v>0</v>
      </c>
      <c r="K398" s="46">
        <v>0</v>
      </c>
      <c r="L398" s="46">
        <v>0</v>
      </c>
      <c r="M398" s="46">
        <v>47817200</v>
      </c>
      <c r="N398" s="46">
        <v>47817200</v>
      </c>
      <c r="O398" s="46">
        <v>81000000</v>
      </c>
      <c r="P398" s="86">
        <f t="shared" si="14"/>
        <v>0.37120198234397273</v>
      </c>
      <c r="Q398" s="65"/>
      <c r="R398" s="65"/>
      <c r="S398" s="66"/>
      <c r="T398" s="66"/>
      <c r="U398" s="66"/>
      <c r="V398" s="66"/>
      <c r="W398" s="66"/>
      <c r="X398" s="67"/>
    </row>
    <row r="399" spans="1:24" ht="14.4" x14ac:dyDescent="0.2">
      <c r="A399" s="47" t="s">
        <v>694</v>
      </c>
      <c r="B399" s="47" t="s">
        <v>695</v>
      </c>
      <c r="C399" s="82" t="str">
        <f t="shared" si="13"/>
        <v>21375103 MUSEO DE ARTE COSTARRICENSE</v>
      </c>
      <c r="D399" s="47" t="s">
        <v>686</v>
      </c>
      <c r="E399" s="47" t="s">
        <v>606</v>
      </c>
      <c r="F399" s="47" t="s">
        <v>607</v>
      </c>
      <c r="G399" s="46">
        <v>128817200</v>
      </c>
      <c r="H399" s="46">
        <v>128817200</v>
      </c>
      <c r="I399" s="46">
        <v>116612900</v>
      </c>
      <c r="J399" s="46">
        <v>0</v>
      </c>
      <c r="K399" s="46">
        <v>0</v>
      </c>
      <c r="L399" s="46">
        <v>0</v>
      </c>
      <c r="M399" s="46">
        <v>47817200</v>
      </c>
      <c r="N399" s="46">
        <v>47817200</v>
      </c>
      <c r="O399" s="46">
        <v>81000000</v>
      </c>
      <c r="P399" s="86">
        <f t="shared" si="14"/>
        <v>0.37120198234397273</v>
      </c>
      <c r="Q399" s="65"/>
      <c r="R399" s="65"/>
      <c r="S399" s="66"/>
      <c r="T399" s="66"/>
      <c r="U399" s="66"/>
      <c r="V399" s="66"/>
      <c r="W399" s="66"/>
      <c r="X399" s="67"/>
    </row>
    <row r="400" spans="1:24" ht="14.4" x14ac:dyDescent="0.2">
      <c r="A400" s="47" t="s">
        <v>694</v>
      </c>
      <c r="B400" s="47" t="s">
        <v>695</v>
      </c>
      <c r="C400" s="82" t="str">
        <f t="shared" si="13"/>
        <v>21375103 MUSEO DE ARTE COSTARRICENSE</v>
      </c>
      <c r="D400" s="47" t="s">
        <v>686</v>
      </c>
      <c r="E400" s="47" t="s">
        <v>608</v>
      </c>
      <c r="F400" s="47" t="s">
        <v>609</v>
      </c>
      <c r="G400" s="46">
        <v>8800000</v>
      </c>
      <c r="H400" s="46">
        <v>21950000</v>
      </c>
      <c r="I400" s="46">
        <v>21950000</v>
      </c>
      <c r="J400" s="46">
        <v>0</v>
      </c>
      <c r="K400" s="46">
        <v>0</v>
      </c>
      <c r="L400" s="46">
        <v>0</v>
      </c>
      <c r="M400" s="46">
        <v>4200020.1900000004</v>
      </c>
      <c r="N400" s="46">
        <v>4200020.1900000004</v>
      </c>
      <c r="O400" s="46">
        <v>17749979.809999999</v>
      </c>
      <c r="P400" s="86">
        <f t="shared" si="14"/>
        <v>0.19134488337129843</v>
      </c>
      <c r="Q400" s="65"/>
      <c r="R400" s="65"/>
      <c r="S400" s="66"/>
      <c r="T400" s="66"/>
      <c r="U400" s="66"/>
      <c r="V400" s="66"/>
      <c r="W400" s="66"/>
      <c r="X400" s="67"/>
    </row>
    <row r="401" spans="1:24" ht="14.4" x14ac:dyDescent="0.2">
      <c r="A401" s="47" t="s">
        <v>694</v>
      </c>
      <c r="B401" s="47" t="s">
        <v>695</v>
      </c>
      <c r="C401" s="82" t="str">
        <f t="shared" si="13"/>
        <v>21375103 MUSEO DE ARTE COSTARRICENSE</v>
      </c>
      <c r="D401" s="47" t="s">
        <v>686</v>
      </c>
      <c r="E401" s="47" t="s">
        <v>610</v>
      </c>
      <c r="F401" s="47" t="s">
        <v>611</v>
      </c>
      <c r="G401" s="46">
        <v>4000000</v>
      </c>
      <c r="H401" s="46">
        <v>16150000</v>
      </c>
      <c r="I401" s="46">
        <v>16150000</v>
      </c>
      <c r="J401" s="46">
        <v>0</v>
      </c>
      <c r="K401" s="46">
        <v>0</v>
      </c>
      <c r="L401" s="46">
        <v>0</v>
      </c>
      <c r="M401" s="46">
        <v>0</v>
      </c>
      <c r="N401" s="46">
        <v>0</v>
      </c>
      <c r="O401" s="46">
        <v>16150000</v>
      </c>
      <c r="P401" s="86">
        <f t="shared" si="14"/>
        <v>0</v>
      </c>
      <c r="Q401" s="65"/>
      <c r="R401" s="65"/>
      <c r="S401" s="66"/>
      <c r="T401" s="66"/>
      <c r="U401" s="66"/>
      <c r="V401" s="66"/>
      <c r="W401" s="66"/>
      <c r="X401" s="67"/>
    </row>
    <row r="402" spans="1:24" ht="14.4" x14ac:dyDescent="0.2">
      <c r="A402" s="47" t="s">
        <v>694</v>
      </c>
      <c r="B402" s="47" t="s">
        <v>695</v>
      </c>
      <c r="C402" s="82" t="str">
        <f t="shared" si="13"/>
        <v>21375103 MUSEO DE ARTE COSTARRICENSE</v>
      </c>
      <c r="D402" s="47" t="s">
        <v>686</v>
      </c>
      <c r="E402" s="47" t="s">
        <v>612</v>
      </c>
      <c r="F402" s="47" t="s">
        <v>613</v>
      </c>
      <c r="G402" s="46">
        <v>4800000</v>
      </c>
      <c r="H402" s="46">
        <v>5800000</v>
      </c>
      <c r="I402" s="46">
        <v>5800000</v>
      </c>
      <c r="J402" s="46">
        <v>0</v>
      </c>
      <c r="K402" s="46">
        <v>0</v>
      </c>
      <c r="L402" s="46">
        <v>0</v>
      </c>
      <c r="M402" s="46">
        <v>4200020.1900000004</v>
      </c>
      <c r="N402" s="46">
        <v>4200020.1900000004</v>
      </c>
      <c r="O402" s="46">
        <v>1599979.81</v>
      </c>
      <c r="P402" s="86">
        <f t="shared" si="14"/>
        <v>0.72414141206896554</v>
      </c>
      <c r="Q402" s="65"/>
      <c r="R402" s="65"/>
      <c r="S402" s="66"/>
      <c r="T402" s="66"/>
      <c r="U402" s="66"/>
      <c r="V402" s="66"/>
      <c r="W402" s="66"/>
      <c r="X402" s="67"/>
    </row>
    <row r="403" spans="1:24" ht="14.4" x14ac:dyDescent="0.2">
      <c r="A403" s="47" t="s">
        <v>694</v>
      </c>
      <c r="B403" s="47" t="s">
        <v>695</v>
      </c>
      <c r="C403" s="83" t="str">
        <f t="shared" si="13"/>
        <v>21375103 MUSEO DE ARTE COSTARRICENSE</v>
      </c>
      <c r="D403" s="47" t="s">
        <v>686</v>
      </c>
      <c r="E403" s="47" t="s">
        <v>636</v>
      </c>
      <c r="F403" s="47" t="s">
        <v>637</v>
      </c>
      <c r="G403" s="46">
        <v>15537900</v>
      </c>
      <c r="H403" s="46">
        <v>15537900</v>
      </c>
      <c r="I403" s="46">
        <v>15537900</v>
      </c>
      <c r="J403" s="46">
        <v>0</v>
      </c>
      <c r="K403" s="46">
        <v>0</v>
      </c>
      <c r="L403" s="46">
        <v>0</v>
      </c>
      <c r="M403" s="46">
        <v>15248100</v>
      </c>
      <c r="N403" s="46">
        <v>15248100</v>
      </c>
      <c r="O403" s="46">
        <v>289800</v>
      </c>
      <c r="P403" s="86">
        <f t="shared" si="14"/>
        <v>0.98134883092309777</v>
      </c>
      <c r="Q403" s="65"/>
      <c r="R403" s="65"/>
      <c r="S403" s="66"/>
      <c r="T403" s="66"/>
      <c r="U403" s="66"/>
      <c r="V403" s="66"/>
      <c r="W403" s="66"/>
      <c r="X403" s="67"/>
    </row>
    <row r="404" spans="1:24" ht="14.4" x14ac:dyDescent="0.2">
      <c r="A404" s="47" t="s">
        <v>694</v>
      </c>
      <c r="B404" s="47" t="s">
        <v>695</v>
      </c>
      <c r="C404" s="82" t="str">
        <f t="shared" si="13"/>
        <v>21375103 MUSEO DE ARTE COSTARRICENSE</v>
      </c>
      <c r="D404" s="47" t="s">
        <v>686</v>
      </c>
      <c r="E404" s="47" t="s">
        <v>646</v>
      </c>
      <c r="F404" s="47" t="s">
        <v>647</v>
      </c>
      <c r="G404" s="46">
        <v>15537900</v>
      </c>
      <c r="H404" s="46">
        <v>15537900</v>
      </c>
      <c r="I404" s="46">
        <v>15537900</v>
      </c>
      <c r="J404" s="46">
        <v>0</v>
      </c>
      <c r="K404" s="46">
        <v>0</v>
      </c>
      <c r="L404" s="46">
        <v>0</v>
      </c>
      <c r="M404" s="46">
        <v>15248100</v>
      </c>
      <c r="N404" s="46">
        <v>15248100</v>
      </c>
      <c r="O404" s="46">
        <v>289800</v>
      </c>
      <c r="P404" s="86">
        <f t="shared" si="14"/>
        <v>0.98134883092309777</v>
      </c>
      <c r="Q404" s="65"/>
      <c r="R404" s="65"/>
      <c r="S404" s="66"/>
      <c r="T404" s="66"/>
      <c r="U404" s="66"/>
      <c r="V404" s="66"/>
      <c r="W404" s="66"/>
      <c r="X404" s="67"/>
    </row>
    <row r="405" spans="1:24" ht="14.4" x14ac:dyDescent="0.2">
      <c r="A405" s="47" t="s">
        <v>694</v>
      </c>
      <c r="B405" s="47" t="s">
        <v>695</v>
      </c>
      <c r="C405" s="82" t="str">
        <f t="shared" si="13"/>
        <v>21375103 MUSEO DE ARTE COSTARRICENSE</v>
      </c>
      <c r="D405" s="47" t="s">
        <v>690</v>
      </c>
      <c r="E405" s="47" t="s">
        <v>336</v>
      </c>
      <c r="F405" s="47" t="s">
        <v>337</v>
      </c>
      <c r="G405" s="46">
        <v>20000000</v>
      </c>
      <c r="H405" s="46">
        <v>20000000</v>
      </c>
      <c r="I405" s="46">
        <v>19999999.98</v>
      </c>
      <c r="J405" s="46">
        <v>0</v>
      </c>
      <c r="K405" s="46">
        <v>0</v>
      </c>
      <c r="L405" s="46">
        <v>0</v>
      </c>
      <c r="M405" s="46">
        <v>5564283.1500000004</v>
      </c>
      <c r="N405" s="46">
        <v>5564283.1500000004</v>
      </c>
      <c r="O405" s="46">
        <v>14435716.85</v>
      </c>
      <c r="P405" s="86">
        <f t="shared" si="14"/>
        <v>0.2782141575</v>
      </c>
      <c r="Q405" s="65"/>
      <c r="R405" s="65"/>
      <c r="S405" s="66"/>
      <c r="T405" s="66"/>
      <c r="U405" s="66"/>
      <c r="V405" s="66"/>
      <c r="W405" s="66"/>
      <c r="X405" s="67"/>
    </row>
    <row r="406" spans="1:24" ht="14.4" x14ac:dyDescent="0.2">
      <c r="A406" s="47" t="s">
        <v>694</v>
      </c>
      <c r="B406" s="47" t="s">
        <v>695</v>
      </c>
      <c r="C406" s="82" t="str">
        <f t="shared" si="13"/>
        <v>21375103 MUSEO DE ARTE COSTARRICENSE</v>
      </c>
      <c r="D406" s="47" t="s">
        <v>690</v>
      </c>
      <c r="E406" s="47" t="s">
        <v>338</v>
      </c>
      <c r="F406" s="47" t="s">
        <v>339</v>
      </c>
      <c r="G406" s="46">
        <v>0</v>
      </c>
      <c r="H406" s="46">
        <v>2721023.33</v>
      </c>
      <c r="I406" s="46">
        <v>2721023.31</v>
      </c>
      <c r="J406" s="46">
        <v>0</v>
      </c>
      <c r="K406" s="46">
        <v>0</v>
      </c>
      <c r="L406" s="46">
        <v>0</v>
      </c>
      <c r="M406" s="46">
        <v>2654940.7200000002</v>
      </c>
      <c r="N406" s="46">
        <v>2654940.7200000002</v>
      </c>
      <c r="O406" s="46">
        <v>66082.61</v>
      </c>
      <c r="P406" s="86">
        <f t="shared" si="14"/>
        <v>0.97571405975412939</v>
      </c>
      <c r="Q406" s="65"/>
      <c r="R406" s="65"/>
      <c r="S406" s="66"/>
      <c r="T406" s="66"/>
      <c r="U406" s="66"/>
      <c r="V406" s="66"/>
      <c r="W406" s="66"/>
      <c r="X406" s="67"/>
    </row>
    <row r="407" spans="1:24" ht="14.4" x14ac:dyDescent="0.2">
      <c r="A407" s="47" t="s">
        <v>694</v>
      </c>
      <c r="B407" s="47" t="s">
        <v>695</v>
      </c>
      <c r="C407" s="82" t="str">
        <f t="shared" si="13"/>
        <v>21375103 MUSEO DE ARTE COSTARRICENSE</v>
      </c>
      <c r="D407" s="47" t="s">
        <v>690</v>
      </c>
      <c r="E407" s="47" t="s">
        <v>340</v>
      </c>
      <c r="F407" s="47" t="s">
        <v>341</v>
      </c>
      <c r="G407" s="46">
        <v>0</v>
      </c>
      <c r="H407" s="46">
        <v>1660311.54</v>
      </c>
      <c r="I407" s="46">
        <v>1660311.52</v>
      </c>
      <c r="J407" s="46">
        <v>0</v>
      </c>
      <c r="K407" s="46">
        <v>0</v>
      </c>
      <c r="L407" s="46">
        <v>0</v>
      </c>
      <c r="M407" s="46">
        <v>1660311.52</v>
      </c>
      <c r="N407" s="46">
        <v>1660311.52</v>
      </c>
      <c r="O407" s="46">
        <v>0.02</v>
      </c>
      <c r="P407" s="86">
        <f t="shared" si="14"/>
        <v>0.99999998795406797</v>
      </c>
      <c r="Q407" s="65"/>
      <c r="R407" s="65"/>
      <c r="S407" s="66"/>
      <c r="T407" s="66"/>
      <c r="U407" s="66"/>
      <c r="V407" s="66"/>
      <c r="W407" s="66"/>
      <c r="X407" s="67"/>
    </row>
    <row r="408" spans="1:24" ht="14.4" x14ac:dyDescent="0.2">
      <c r="A408" s="47" t="s">
        <v>694</v>
      </c>
      <c r="B408" s="47" t="s">
        <v>695</v>
      </c>
      <c r="C408" s="82" t="str">
        <f t="shared" si="13"/>
        <v>21375103 MUSEO DE ARTE COSTARRICENSE</v>
      </c>
      <c r="D408" s="47" t="s">
        <v>690</v>
      </c>
      <c r="E408" s="47" t="s">
        <v>354</v>
      </c>
      <c r="F408" s="47" t="s">
        <v>355</v>
      </c>
      <c r="G408" s="46">
        <v>0</v>
      </c>
      <c r="H408" s="46">
        <v>1060711.79</v>
      </c>
      <c r="I408" s="46">
        <v>1060711.79</v>
      </c>
      <c r="J408" s="46">
        <v>0</v>
      </c>
      <c r="K408" s="46">
        <v>0</v>
      </c>
      <c r="L408" s="46">
        <v>0</v>
      </c>
      <c r="M408" s="46">
        <v>994629.2</v>
      </c>
      <c r="N408" s="46">
        <v>994629.2</v>
      </c>
      <c r="O408" s="46">
        <v>66082.59</v>
      </c>
      <c r="P408" s="86">
        <f t="shared" si="14"/>
        <v>0.9376997685676709</v>
      </c>
      <c r="Q408" s="65"/>
      <c r="R408" s="65"/>
      <c r="S408" s="66"/>
      <c r="T408" s="66"/>
      <c r="U408" s="66"/>
      <c r="V408" s="66"/>
      <c r="W408" s="66"/>
      <c r="X408" s="67"/>
    </row>
    <row r="409" spans="1:24" ht="14.4" x14ac:dyDescent="0.2">
      <c r="A409" s="47" t="s">
        <v>694</v>
      </c>
      <c r="B409" s="47" t="s">
        <v>695</v>
      </c>
      <c r="C409" s="82" t="str">
        <f t="shared" si="13"/>
        <v>21375103 MUSEO DE ARTE COSTARRICENSE</v>
      </c>
      <c r="D409" s="47" t="s">
        <v>690</v>
      </c>
      <c r="E409" s="47" t="s">
        <v>356</v>
      </c>
      <c r="F409" s="47" t="s">
        <v>357</v>
      </c>
      <c r="G409" s="46">
        <v>13063195</v>
      </c>
      <c r="H409" s="46">
        <v>10342171.67</v>
      </c>
      <c r="I409" s="46">
        <v>10342171.67</v>
      </c>
      <c r="J409" s="46">
        <v>0</v>
      </c>
      <c r="K409" s="46">
        <v>0</v>
      </c>
      <c r="L409" s="46">
        <v>0</v>
      </c>
      <c r="M409" s="46">
        <v>0</v>
      </c>
      <c r="N409" s="46">
        <v>0</v>
      </c>
      <c r="O409" s="46">
        <v>10342171.67</v>
      </c>
      <c r="P409" s="86">
        <f t="shared" si="14"/>
        <v>0</v>
      </c>
      <c r="Q409" s="65"/>
      <c r="R409" s="65"/>
      <c r="S409" s="66"/>
      <c r="T409" s="66"/>
      <c r="U409" s="66"/>
      <c r="V409" s="66"/>
      <c r="W409" s="66"/>
      <c r="X409" s="67"/>
    </row>
    <row r="410" spans="1:24" ht="14.4" x14ac:dyDescent="0.2">
      <c r="A410" s="47" t="s">
        <v>694</v>
      </c>
      <c r="B410" s="47" t="s">
        <v>695</v>
      </c>
      <c r="C410" s="83" t="str">
        <f t="shared" si="13"/>
        <v>21375103 MUSEO DE ARTE COSTARRICENSE</v>
      </c>
      <c r="D410" s="47" t="s">
        <v>690</v>
      </c>
      <c r="E410" s="47" t="s">
        <v>358</v>
      </c>
      <c r="F410" s="47" t="s">
        <v>359</v>
      </c>
      <c r="G410" s="46">
        <v>13063195</v>
      </c>
      <c r="H410" s="46">
        <v>10342171.67</v>
      </c>
      <c r="I410" s="46">
        <v>10342171.67</v>
      </c>
      <c r="J410" s="46">
        <v>0</v>
      </c>
      <c r="K410" s="46">
        <v>0</v>
      </c>
      <c r="L410" s="46">
        <v>0</v>
      </c>
      <c r="M410" s="46">
        <v>0</v>
      </c>
      <c r="N410" s="46">
        <v>0</v>
      </c>
      <c r="O410" s="46">
        <v>10342171.67</v>
      </c>
      <c r="P410" s="88">
        <f t="shared" si="14"/>
        <v>0</v>
      </c>
      <c r="Q410" s="65"/>
      <c r="R410" s="65"/>
      <c r="S410" s="66"/>
      <c r="T410" s="66"/>
      <c r="U410" s="66"/>
      <c r="V410" s="66"/>
      <c r="W410" s="66"/>
      <c r="X410" s="67"/>
    </row>
    <row r="411" spans="1:24" ht="14.4" x14ac:dyDescent="0.2">
      <c r="A411" s="47" t="s">
        <v>694</v>
      </c>
      <c r="B411" s="47" t="s">
        <v>695</v>
      </c>
      <c r="C411" s="82" t="str">
        <f t="shared" si="13"/>
        <v>21375103 MUSEO DE ARTE COSTARRICENSE</v>
      </c>
      <c r="D411" s="47" t="s">
        <v>690</v>
      </c>
      <c r="E411" s="47" t="s">
        <v>364</v>
      </c>
      <c r="F411" s="47" t="s">
        <v>365</v>
      </c>
      <c r="G411" s="46">
        <v>6936805</v>
      </c>
      <c r="H411" s="46">
        <v>6936805</v>
      </c>
      <c r="I411" s="46">
        <v>6936805</v>
      </c>
      <c r="J411" s="46">
        <v>0</v>
      </c>
      <c r="K411" s="46">
        <v>0</v>
      </c>
      <c r="L411" s="46">
        <v>0</v>
      </c>
      <c r="M411" s="46">
        <v>2909342.43</v>
      </c>
      <c r="N411" s="46">
        <v>2909342.43</v>
      </c>
      <c r="O411" s="46">
        <v>4027462.57</v>
      </c>
      <c r="P411" s="87">
        <f t="shared" si="14"/>
        <v>0.41940669083245097</v>
      </c>
      <c r="Q411" s="65"/>
      <c r="R411" s="65"/>
      <c r="S411" s="66"/>
      <c r="T411" s="66"/>
      <c r="U411" s="66"/>
      <c r="V411" s="66"/>
      <c r="W411" s="66"/>
      <c r="X411" s="67"/>
    </row>
    <row r="412" spans="1:24" ht="14.4" x14ac:dyDescent="0.2">
      <c r="A412" s="47" t="s">
        <v>694</v>
      </c>
      <c r="B412" s="47" t="s">
        <v>695</v>
      </c>
      <c r="C412" s="107" t="str">
        <f t="shared" si="13"/>
        <v>21375103 MUSEO DE ARTE COSTARRICENSE</v>
      </c>
      <c r="D412" s="47" t="s">
        <v>690</v>
      </c>
      <c r="E412" s="47" t="s">
        <v>368</v>
      </c>
      <c r="F412" s="47" t="s">
        <v>369</v>
      </c>
      <c r="G412" s="46">
        <v>6936805</v>
      </c>
      <c r="H412" s="46">
        <v>6936805</v>
      </c>
      <c r="I412" s="46">
        <v>6936805</v>
      </c>
      <c r="J412" s="46">
        <v>0</v>
      </c>
      <c r="K412" s="46">
        <v>0</v>
      </c>
      <c r="L412" s="46">
        <v>0</v>
      </c>
      <c r="M412" s="46">
        <v>2909342.43</v>
      </c>
      <c r="N412" s="46">
        <v>2909342.43</v>
      </c>
      <c r="O412" s="46">
        <v>4027462.57</v>
      </c>
      <c r="P412" s="108">
        <f t="shared" si="14"/>
        <v>0.41940669083245097</v>
      </c>
      <c r="Q412" s="65"/>
      <c r="R412" s="65"/>
      <c r="S412" s="66"/>
      <c r="T412" s="66"/>
      <c r="U412" s="66"/>
      <c r="V412" s="66"/>
      <c r="W412" s="66"/>
      <c r="X412" s="67"/>
    </row>
    <row r="413" spans="1:24" ht="14.4" x14ac:dyDescent="0.2">
      <c r="A413" s="99" t="s">
        <v>696</v>
      </c>
      <c r="B413" s="99" t="s">
        <v>697</v>
      </c>
      <c r="C413" s="98" t="str">
        <f t="shared" si="13"/>
        <v>21375104 MUSEO HISTORICO CULTURAL JUAN SANTAMARIA</v>
      </c>
      <c r="D413" s="99" t="s">
        <v>686</v>
      </c>
      <c r="E413" s="99" t="s">
        <v>687</v>
      </c>
      <c r="F413" s="99" t="s">
        <v>687</v>
      </c>
      <c r="G413" s="100">
        <v>542351058</v>
      </c>
      <c r="H413" s="100">
        <v>542351058</v>
      </c>
      <c r="I413" s="46">
        <v>452350991.67000002</v>
      </c>
      <c r="J413" s="46">
        <v>0</v>
      </c>
      <c r="K413" s="46">
        <v>0</v>
      </c>
      <c r="L413" s="46">
        <v>0</v>
      </c>
      <c r="M413" s="100">
        <v>348531560.10000002</v>
      </c>
      <c r="N413" s="100">
        <v>348531560.10000002</v>
      </c>
      <c r="O413" s="100">
        <v>193819497.90000001</v>
      </c>
      <c r="P413" s="115">
        <f t="shared" si="14"/>
        <v>0.64263092135426425</v>
      </c>
      <c r="Q413" s="65"/>
      <c r="R413" s="65"/>
      <c r="S413" s="66"/>
      <c r="T413" s="66"/>
      <c r="U413" s="66"/>
      <c r="V413" s="66"/>
      <c r="W413" s="66"/>
      <c r="X413" s="67"/>
    </row>
    <row r="414" spans="1:24" ht="14.4" x14ac:dyDescent="0.2">
      <c r="A414" s="47" t="s">
        <v>696</v>
      </c>
      <c r="B414" s="47" t="s">
        <v>697</v>
      </c>
      <c r="C414" s="112" t="str">
        <f t="shared" si="13"/>
        <v>21375104 MUSEO HISTORICO CULTURAL JUAN SANTAMARIA</v>
      </c>
      <c r="D414" s="47" t="s">
        <v>686</v>
      </c>
      <c r="E414" s="47" t="s">
        <v>10</v>
      </c>
      <c r="F414" s="47" t="s">
        <v>11</v>
      </c>
      <c r="G414" s="46">
        <v>210594336</v>
      </c>
      <c r="H414" s="46">
        <v>210594336</v>
      </c>
      <c r="I414" s="46">
        <v>201657721</v>
      </c>
      <c r="J414" s="46">
        <v>0</v>
      </c>
      <c r="K414" s="46">
        <v>0</v>
      </c>
      <c r="L414" s="46">
        <v>0</v>
      </c>
      <c r="M414" s="46">
        <v>135588575.86000001</v>
      </c>
      <c r="N414" s="46">
        <v>135588575.86000001</v>
      </c>
      <c r="O414" s="46">
        <v>75005760.140000001</v>
      </c>
      <c r="P414" s="113">
        <f t="shared" si="14"/>
        <v>0.64383771394497535</v>
      </c>
      <c r="Q414" s="65"/>
      <c r="R414" s="65"/>
      <c r="S414" s="66"/>
      <c r="T414" s="66"/>
      <c r="U414" s="66"/>
      <c r="V414" s="66"/>
      <c r="W414" s="66"/>
      <c r="X414" s="67"/>
    </row>
    <row r="415" spans="1:24" ht="14.4" x14ac:dyDescent="0.2">
      <c r="A415" s="47" t="s">
        <v>696</v>
      </c>
      <c r="B415" s="47" t="s">
        <v>697</v>
      </c>
      <c r="C415" s="82" t="str">
        <f t="shared" si="13"/>
        <v>21375104 MUSEO HISTORICO CULTURAL JUAN SANTAMARIA</v>
      </c>
      <c r="D415" s="47" t="s">
        <v>686</v>
      </c>
      <c r="E415" s="47" t="s">
        <v>12</v>
      </c>
      <c r="F415" s="47" t="s">
        <v>13</v>
      </c>
      <c r="G415" s="46">
        <v>109635156</v>
      </c>
      <c r="H415" s="46">
        <v>109291656</v>
      </c>
      <c r="I415" s="46">
        <v>102399156</v>
      </c>
      <c r="J415" s="46">
        <v>0</v>
      </c>
      <c r="K415" s="46">
        <v>0</v>
      </c>
      <c r="L415" s="46">
        <v>0</v>
      </c>
      <c r="M415" s="46">
        <v>75493667.359999999</v>
      </c>
      <c r="N415" s="46">
        <v>75493667.359999999</v>
      </c>
      <c r="O415" s="46">
        <v>33797988.640000001</v>
      </c>
      <c r="P415" s="86">
        <f t="shared" si="14"/>
        <v>0.69075417212087997</v>
      </c>
      <c r="Q415" s="65"/>
      <c r="R415" s="65"/>
      <c r="S415" s="66"/>
      <c r="T415" s="66"/>
      <c r="U415" s="66"/>
      <c r="V415" s="66"/>
      <c r="W415" s="66"/>
      <c r="X415" s="67"/>
    </row>
    <row r="416" spans="1:24" ht="14.4" x14ac:dyDescent="0.2">
      <c r="A416" s="47" t="s">
        <v>696</v>
      </c>
      <c r="B416" s="47" t="s">
        <v>697</v>
      </c>
      <c r="C416" s="82" t="str">
        <f t="shared" si="13"/>
        <v>21375104 MUSEO HISTORICO CULTURAL JUAN SANTAMARIA</v>
      </c>
      <c r="D416" s="47" t="s">
        <v>686</v>
      </c>
      <c r="E416" s="47" t="s">
        <v>14</v>
      </c>
      <c r="F416" s="47" t="s">
        <v>15</v>
      </c>
      <c r="G416" s="46">
        <v>109635156</v>
      </c>
      <c r="H416" s="46">
        <v>109291656</v>
      </c>
      <c r="I416" s="46">
        <v>102399156</v>
      </c>
      <c r="J416" s="46">
        <v>0</v>
      </c>
      <c r="K416" s="46">
        <v>0</v>
      </c>
      <c r="L416" s="46">
        <v>0</v>
      </c>
      <c r="M416" s="46">
        <v>75493667.359999999</v>
      </c>
      <c r="N416" s="46">
        <v>75493667.359999999</v>
      </c>
      <c r="O416" s="46">
        <v>33797988.640000001</v>
      </c>
      <c r="P416" s="86">
        <f t="shared" si="14"/>
        <v>0.69075417212087997</v>
      </c>
      <c r="Q416" s="65"/>
      <c r="R416" s="65"/>
      <c r="S416" s="66"/>
      <c r="T416" s="66"/>
      <c r="U416" s="66"/>
      <c r="V416" s="66"/>
      <c r="W416" s="66"/>
      <c r="X416" s="67"/>
    </row>
    <row r="417" spans="1:24" ht="14.4" x14ac:dyDescent="0.2">
      <c r="A417" s="47" t="s">
        <v>696</v>
      </c>
      <c r="B417" s="47" t="s">
        <v>697</v>
      </c>
      <c r="C417" s="82" t="str">
        <f t="shared" si="13"/>
        <v>21375104 MUSEO HISTORICO CULTURAL JUAN SANTAMARIA</v>
      </c>
      <c r="D417" s="47" t="s">
        <v>686</v>
      </c>
      <c r="E417" s="47" t="s">
        <v>20</v>
      </c>
      <c r="F417" s="47" t="s">
        <v>21</v>
      </c>
      <c r="G417" s="46">
        <v>2100000</v>
      </c>
      <c r="H417" s="46">
        <v>2500000</v>
      </c>
      <c r="I417" s="46">
        <v>2500000</v>
      </c>
      <c r="J417" s="46">
        <v>0</v>
      </c>
      <c r="K417" s="46">
        <v>0</v>
      </c>
      <c r="L417" s="46">
        <v>0</v>
      </c>
      <c r="M417" s="46">
        <v>2298557.23</v>
      </c>
      <c r="N417" s="46">
        <v>2298557.23</v>
      </c>
      <c r="O417" s="46">
        <v>201442.77</v>
      </c>
      <c r="P417" s="86">
        <f t="shared" si="14"/>
        <v>0.91942289200000005</v>
      </c>
      <c r="Q417" s="65"/>
      <c r="R417" s="65"/>
      <c r="S417" s="66"/>
      <c r="T417" s="66"/>
      <c r="U417" s="66"/>
      <c r="V417" s="66"/>
      <c r="W417" s="66"/>
      <c r="X417" s="67"/>
    </row>
    <row r="418" spans="1:24" ht="14.4" x14ac:dyDescent="0.2">
      <c r="A418" s="47" t="s">
        <v>696</v>
      </c>
      <c r="B418" s="47" t="s">
        <v>697</v>
      </c>
      <c r="C418" s="82" t="str">
        <f t="shared" si="13"/>
        <v>21375104 MUSEO HISTORICO CULTURAL JUAN SANTAMARIA</v>
      </c>
      <c r="D418" s="47" t="s">
        <v>686</v>
      </c>
      <c r="E418" s="47" t="s">
        <v>22</v>
      </c>
      <c r="F418" s="47" t="s">
        <v>23</v>
      </c>
      <c r="G418" s="46">
        <v>2100000</v>
      </c>
      <c r="H418" s="46">
        <v>2500000</v>
      </c>
      <c r="I418" s="46">
        <v>2500000</v>
      </c>
      <c r="J418" s="46">
        <v>0</v>
      </c>
      <c r="K418" s="46">
        <v>0</v>
      </c>
      <c r="L418" s="46">
        <v>0</v>
      </c>
      <c r="M418" s="46">
        <v>2298557.23</v>
      </c>
      <c r="N418" s="46">
        <v>2298557.23</v>
      </c>
      <c r="O418" s="46">
        <v>201442.77</v>
      </c>
      <c r="P418" s="86">
        <f t="shared" si="14"/>
        <v>0.91942289200000005</v>
      </c>
      <c r="Q418" s="65"/>
      <c r="R418" s="65"/>
      <c r="S418" s="66"/>
      <c r="T418" s="66"/>
      <c r="U418" s="66"/>
      <c r="V418" s="66"/>
      <c r="W418" s="66"/>
      <c r="X418" s="67"/>
    </row>
    <row r="419" spans="1:24" ht="14.4" x14ac:dyDescent="0.2">
      <c r="A419" s="47" t="s">
        <v>696</v>
      </c>
      <c r="B419" s="47" t="s">
        <v>697</v>
      </c>
      <c r="C419" s="82" t="str">
        <f t="shared" si="13"/>
        <v>21375104 MUSEO HISTORICO CULTURAL JUAN SANTAMARIA</v>
      </c>
      <c r="D419" s="47" t="s">
        <v>686</v>
      </c>
      <c r="E419" s="47" t="s">
        <v>26</v>
      </c>
      <c r="F419" s="47" t="s">
        <v>27</v>
      </c>
      <c r="G419" s="46">
        <v>63498325</v>
      </c>
      <c r="H419" s="46">
        <v>63323805</v>
      </c>
      <c r="I419" s="46">
        <v>62668747</v>
      </c>
      <c r="J419" s="46">
        <v>0</v>
      </c>
      <c r="K419" s="46">
        <v>0</v>
      </c>
      <c r="L419" s="46">
        <v>0</v>
      </c>
      <c r="M419" s="46">
        <v>36160037.869999997</v>
      </c>
      <c r="N419" s="46">
        <v>36160037.869999997</v>
      </c>
      <c r="O419" s="46">
        <v>27163767.129999999</v>
      </c>
      <c r="P419" s="86">
        <f t="shared" si="14"/>
        <v>0.57103387691248175</v>
      </c>
      <c r="Q419" s="65"/>
      <c r="R419" s="65"/>
      <c r="S419" s="66"/>
      <c r="T419" s="66"/>
      <c r="U419" s="66"/>
      <c r="V419" s="66"/>
      <c r="W419" s="66"/>
      <c r="X419" s="67"/>
    </row>
    <row r="420" spans="1:24" ht="14.4" x14ac:dyDescent="0.2">
      <c r="A420" s="47" t="s">
        <v>696</v>
      </c>
      <c r="B420" s="47" t="s">
        <v>697</v>
      </c>
      <c r="C420" s="82" t="str">
        <f t="shared" si="13"/>
        <v>21375104 MUSEO HISTORICO CULTURAL JUAN SANTAMARIA</v>
      </c>
      <c r="D420" s="47" t="s">
        <v>686</v>
      </c>
      <c r="E420" s="47" t="s">
        <v>28</v>
      </c>
      <c r="F420" s="47" t="s">
        <v>29</v>
      </c>
      <c r="G420" s="46">
        <v>20000000</v>
      </c>
      <c r="H420" s="46">
        <v>20000000</v>
      </c>
      <c r="I420" s="46">
        <v>19830696</v>
      </c>
      <c r="J420" s="46">
        <v>0</v>
      </c>
      <c r="K420" s="46">
        <v>0</v>
      </c>
      <c r="L420" s="46">
        <v>0</v>
      </c>
      <c r="M420" s="46">
        <v>12090318.43</v>
      </c>
      <c r="N420" s="46">
        <v>12090318.43</v>
      </c>
      <c r="O420" s="46">
        <v>7909681.5700000003</v>
      </c>
      <c r="P420" s="86">
        <f t="shared" si="14"/>
        <v>0.6045159215</v>
      </c>
      <c r="Q420" s="65"/>
      <c r="R420" s="65"/>
      <c r="S420" s="66"/>
      <c r="T420" s="66"/>
      <c r="U420" s="66"/>
      <c r="V420" s="66"/>
      <c r="W420" s="66"/>
      <c r="X420" s="67"/>
    </row>
    <row r="421" spans="1:24" ht="14.4" x14ac:dyDescent="0.2">
      <c r="A421" s="47" t="s">
        <v>696</v>
      </c>
      <c r="B421" s="47" t="s">
        <v>697</v>
      </c>
      <c r="C421" s="82" t="str">
        <f t="shared" si="13"/>
        <v>21375104 MUSEO HISTORICO CULTURAL JUAN SANTAMARIA</v>
      </c>
      <c r="D421" s="47" t="s">
        <v>686</v>
      </c>
      <c r="E421" s="47" t="s">
        <v>30</v>
      </c>
      <c r="F421" s="47" t="s">
        <v>31</v>
      </c>
      <c r="G421" s="46">
        <v>16900950</v>
      </c>
      <c r="H421" s="46">
        <v>16900950</v>
      </c>
      <c r="I421" s="46">
        <v>16900950</v>
      </c>
      <c r="J421" s="46">
        <v>0</v>
      </c>
      <c r="K421" s="46">
        <v>0</v>
      </c>
      <c r="L421" s="46">
        <v>0</v>
      </c>
      <c r="M421" s="46">
        <v>12335482.039999999</v>
      </c>
      <c r="N421" s="46">
        <v>12335482.039999999</v>
      </c>
      <c r="O421" s="46">
        <v>4565467.96</v>
      </c>
      <c r="P421" s="86">
        <f t="shared" si="14"/>
        <v>0.72986915173407407</v>
      </c>
      <c r="Q421" s="65"/>
      <c r="R421" s="65"/>
      <c r="S421" s="66"/>
      <c r="T421" s="66"/>
      <c r="U421" s="66"/>
      <c r="V421" s="66"/>
      <c r="W421" s="66"/>
      <c r="X421" s="67"/>
    </row>
    <row r="422" spans="1:24" ht="14.4" x14ac:dyDescent="0.2">
      <c r="A422" s="47" t="s">
        <v>696</v>
      </c>
      <c r="B422" s="47" t="s">
        <v>697</v>
      </c>
      <c r="C422" s="82" t="str">
        <f t="shared" si="13"/>
        <v>21375104 MUSEO HISTORICO CULTURAL JUAN SANTAMARIA</v>
      </c>
      <c r="D422" s="47" t="s">
        <v>686</v>
      </c>
      <c r="E422" s="47" t="s">
        <v>32</v>
      </c>
      <c r="F422" s="47" t="s">
        <v>33</v>
      </c>
      <c r="G422" s="46">
        <v>13256589</v>
      </c>
      <c r="H422" s="46">
        <v>13256589</v>
      </c>
      <c r="I422" s="46">
        <v>12770835</v>
      </c>
      <c r="J422" s="46">
        <v>0</v>
      </c>
      <c r="K422" s="46">
        <v>0</v>
      </c>
      <c r="L422" s="46">
        <v>0</v>
      </c>
      <c r="M422" s="46">
        <v>0</v>
      </c>
      <c r="N422" s="46">
        <v>0</v>
      </c>
      <c r="O422" s="46">
        <v>13256589</v>
      </c>
      <c r="P422" s="86">
        <f t="shared" si="14"/>
        <v>0</v>
      </c>
      <c r="Q422" s="65"/>
      <c r="R422" s="65"/>
      <c r="S422" s="66"/>
      <c r="T422" s="66"/>
      <c r="U422" s="66"/>
      <c r="V422" s="66"/>
      <c r="W422" s="66"/>
      <c r="X422" s="67"/>
    </row>
    <row r="423" spans="1:24" ht="14.4" x14ac:dyDescent="0.2">
      <c r="A423" s="47" t="s">
        <v>696</v>
      </c>
      <c r="B423" s="47" t="s">
        <v>697</v>
      </c>
      <c r="C423" s="82" t="str">
        <f t="shared" si="13"/>
        <v>21375104 MUSEO HISTORICO CULTURAL JUAN SANTAMARIA</v>
      </c>
      <c r="D423" s="47" t="s">
        <v>686</v>
      </c>
      <c r="E423" s="47" t="s">
        <v>34</v>
      </c>
      <c r="F423" s="47" t="s">
        <v>35</v>
      </c>
      <c r="G423" s="46">
        <v>9440786</v>
      </c>
      <c r="H423" s="46">
        <v>9266266</v>
      </c>
      <c r="I423" s="46">
        <v>9266266</v>
      </c>
      <c r="J423" s="46">
        <v>0</v>
      </c>
      <c r="K423" s="46">
        <v>0</v>
      </c>
      <c r="L423" s="46">
        <v>0</v>
      </c>
      <c r="M423" s="46">
        <v>8991705.0099999998</v>
      </c>
      <c r="N423" s="46">
        <v>8991705.0099999998</v>
      </c>
      <c r="O423" s="46">
        <v>274560.99</v>
      </c>
      <c r="P423" s="86">
        <f t="shared" si="14"/>
        <v>0.97036983505545815</v>
      </c>
      <c r="Q423" s="65"/>
      <c r="R423" s="65"/>
      <c r="S423" s="66"/>
      <c r="T423" s="66"/>
      <c r="U423" s="66"/>
      <c r="V423" s="66"/>
      <c r="W423" s="66"/>
      <c r="X423" s="67"/>
    </row>
    <row r="424" spans="1:24" ht="14.4" x14ac:dyDescent="0.2">
      <c r="A424" s="47" t="s">
        <v>696</v>
      </c>
      <c r="B424" s="47" t="s">
        <v>697</v>
      </c>
      <c r="C424" s="82" t="str">
        <f t="shared" si="13"/>
        <v>21375104 MUSEO HISTORICO CULTURAL JUAN SANTAMARIA</v>
      </c>
      <c r="D424" s="47" t="s">
        <v>686</v>
      </c>
      <c r="E424" s="47" t="s">
        <v>36</v>
      </c>
      <c r="F424" s="47" t="s">
        <v>37</v>
      </c>
      <c r="G424" s="46">
        <v>3900000</v>
      </c>
      <c r="H424" s="46">
        <v>3900000</v>
      </c>
      <c r="I424" s="46">
        <v>3900000</v>
      </c>
      <c r="J424" s="46">
        <v>0</v>
      </c>
      <c r="K424" s="46">
        <v>0</v>
      </c>
      <c r="L424" s="46">
        <v>0</v>
      </c>
      <c r="M424" s="46">
        <v>2742532.39</v>
      </c>
      <c r="N424" s="46">
        <v>2742532.39</v>
      </c>
      <c r="O424" s="46">
        <v>1157467.6100000001</v>
      </c>
      <c r="P424" s="86">
        <f t="shared" si="14"/>
        <v>0.70321343333333342</v>
      </c>
      <c r="Q424" s="65"/>
      <c r="R424" s="65"/>
      <c r="S424" s="66"/>
      <c r="T424" s="66"/>
      <c r="U424" s="66"/>
      <c r="V424" s="66"/>
      <c r="W424" s="66"/>
      <c r="X424" s="67"/>
    </row>
    <row r="425" spans="1:24" ht="14.4" x14ac:dyDescent="0.2">
      <c r="A425" s="47" t="s">
        <v>696</v>
      </c>
      <c r="B425" s="47" t="s">
        <v>697</v>
      </c>
      <c r="C425" s="82" t="str">
        <f t="shared" si="13"/>
        <v>21375104 MUSEO HISTORICO CULTURAL JUAN SANTAMARIA</v>
      </c>
      <c r="D425" s="47" t="s">
        <v>686</v>
      </c>
      <c r="E425" s="47" t="s">
        <v>38</v>
      </c>
      <c r="F425" s="47" t="s">
        <v>39</v>
      </c>
      <c r="G425" s="46">
        <v>15792747</v>
      </c>
      <c r="H425" s="46">
        <v>15851247</v>
      </c>
      <c r="I425" s="46">
        <v>15162721</v>
      </c>
      <c r="J425" s="46">
        <v>0</v>
      </c>
      <c r="K425" s="46">
        <v>0</v>
      </c>
      <c r="L425" s="46">
        <v>0</v>
      </c>
      <c r="M425" s="46">
        <v>8947935.4800000004</v>
      </c>
      <c r="N425" s="46">
        <v>8947935.4800000004</v>
      </c>
      <c r="O425" s="46">
        <v>6903311.5199999996</v>
      </c>
      <c r="P425" s="86">
        <f t="shared" si="14"/>
        <v>0.56449410447014048</v>
      </c>
      <c r="Q425" s="65"/>
      <c r="R425" s="65"/>
      <c r="S425" s="66"/>
      <c r="T425" s="66"/>
      <c r="U425" s="66"/>
      <c r="V425" s="66"/>
      <c r="W425" s="66"/>
      <c r="X425" s="67"/>
    </row>
    <row r="426" spans="1:24" ht="14.4" x14ac:dyDescent="0.2">
      <c r="A426" s="47" t="s">
        <v>696</v>
      </c>
      <c r="B426" s="47" t="s">
        <v>697</v>
      </c>
      <c r="C426" s="82" t="str">
        <f t="shared" si="13"/>
        <v>21375104 MUSEO HISTORICO CULTURAL JUAN SANTAMARIA</v>
      </c>
      <c r="D426" s="47" t="s">
        <v>686</v>
      </c>
      <c r="E426" s="47" t="s">
        <v>45</v>
      </c>
      <c r="F426" s="47" t="s">
        <v>41</v>
      </c>
      <c r="G426" s="46">
        <v>14982863</v>
      </c>
      <c r="H426" s="46">
        <v>15038363</v>
      </c>
      <c r="I426" s="46">
        <v>14385146</v>
      </c>
      <c r="J426" s="46">
        <v>0</v>
      </c>
      <c r="K426" s="46">
        <v>0</v>
      </c>
      <c r="L426" s="46">
        <v>0</v>
      </c>
      <c r="M426" s="46">
        <v>8431238.9499999993</v>
      </c>
      <c r="N426" s="46">
        <v>8431238.9499999993</v>
      </c>
      <c r="O426" s="46">
        <v>6607124.0499999998</v>
      </c>
      <c r="P426" s="86">
        <f t="shared" si="14"/>
        <v>0.5606487188798408</v>
      </c>
      <c r="Q426" s="65"/>
      <c r="R426" s="65"/>
      <c r="S426" s="66"/>
      <c r="T426" s="66"/>
      <c r="U426" s="66"/>
      <c r="V426" s="66"/>
      <c r="W426" s="66"/>
      <c r="X426" s="67"/>
    </row>
    <row r="427" spans="1:24" ht="14.4" x14ac:dyDescent="0.2">
      <c r="A427" s="47" t="s">
        <v>696</v>
      </c>
      <c r="B427" s="47" t="s">
        <v>697</v>
      </c>
      <c r="C427" s="82" t="str">
        <f t="shared" si="13"/>
        <v>21375104 MUSEO HISTORICO CULTURAL JUAN SANTAMARIA</v>
      </c>
      <c r="D427" s="47" t="s">
        <v>686</v>
      </c>
      <c r="E427" s="47" t="s">
        <v>66</v>
      </c>
      <c r="F427" s="47" t="s">
        <v>62</v>
      </c>
      <c r="G427" s="46">
        <v>809884</v>
      </c>
      <c r="H427" s="46">
        <v>812884</v>
      </c>
      <c r="I427" s="46">
        <v>777575</v>
      </c>
      <c r="J427" s="46">
        <v>0</v>
      </c>
      <c r="K427" s="46">
        <v>0</v>
      </c>
      <c r="L427" s="46">
        <v>0</v>
      </c>
      <c r="M427" s="46">
        <v>516696.53</v>
      </c>
      <c r="N427" s="46">
        <v>516696.53</v>
      </c>
      <c r="O427" s="46">
        <v>296187.46999999997</v>
      </c>
      <c r="P427" s="86">
        <f t="shared" si="14"/>
        <v>0.63563378046560148</v>
      </c>
      <c r="Q427" s="65"/>
      <c r="R427" s="65"/>
      <c r="S427" s="66"/>
      <c r="T427" s="66"/>
      <c r="U427" s="66"/>
      <c r="V427" s="66"/>
      <c r="W427" s="66"/>
      <c r="X427" s="67"/>
    </row>
    <row r="428" spans="1:24" ht="14.4" x14ac:dyDescent="0.2">
      <c r="A428" s="47" t="s">
        <v>696</v>
      </c>
      <c r="B428" s="47" t="s">
        <v>697</v>
      </c>
      <c r="C428" s="82" t="str">
        <f t="shared" si="13"/>
        <v>21375104 MUSEO HISTORICO CULTURAL JUAN SANTAMARIA</v>
      </c>
      <c r="D428" s="47" t="s">
        <v>686</v>
      </c>
      <c r="E428" s="47" t="s">
        <v>83</v>
      </c>
      <c r="F428" s="47" t="s">
        <v>84</v>
      </c>
      <c r="G428" s="46">
        <v>19568108</v>
      </c>
      <c r="H428" s="46">
        <v>19627628</v>
      </c>
      <c r="I428" s="46">
        <v>18927097</v>
      </c>
      <c r="J428" s="46">
        <v>0</v>
      </c>
      <c r="K428" s="46">
        <v>0</v>
      </c>
      <c r="L428" s="46">
        <v>0</v>
      </c>
      <c r="M428" s="46">
        <v>12688377.92</v>
      </c>
      <c r="N428" s="46">
        <v>12688377.92</v>
      </c>
      <c r="O428" s="46">
        <v>6939250.0800000001</v>
      </c>
      <c r="P428" s="86">
        <f t="shared" si="14"/>
        <v>0.64645498274167412</v>
      </c>
      <c r="Q428" s="65"/>
      <c r="R428" s="65"/>
      <c r="S428" s="66"/>
      <c r="T428" s="66"/>
      <c r="U428" s="66"/>
      <c r="V428" s="66"/>
      <c r="W428" s="66"/>
      <c r="X428" s="67"/>
    </row>
    <row r="429" spans="1:24" ht="14.4" x14ac:dyDescent="0.2">
      <c r="A429" s="47" t="s">
        <v>696</v>
      </c>
      <c r="B429" s="47" t="s">
        <v>697</v>
      </c>
      <c r="C429" s="82" t="str">
        <f t="shared" si="13"/>
        <v>21375104 MUSEO HISTORICO CULTURAL JUAN SANTAMARIA</v>
      </c>
      <c r="D429" s="47" t="s">
        <v>686</v>
      </c>
      <c r="E429" s="47" t="s">
        <v>90</v>
      </c>
      <c r="F429" s="47" t="s">
        <v>86</v>
      </c>
      <c r="G429" s="46">
        <v>8779148</v>
      </c>
      <c r="H429" s="46">
        <v>8811668</v>
      </c>
      <c r="I429" s="46">
        <v>8428918</v>
      </c>
      <c r="J429" s="46">
        <v>0</v>
      </c>
      <c r="K429" s="46">
        <v>0</v>
      </c>
      <c r="L429" s="46">
        <v>0</v>
      </c>
      <c r="M429" s="46">
        <v>5600990.0599999996</v>
      </c>
      <c r="N429" s="46">
        <v>5600990.0599999996</v>
      </c>
      <c r="O429" s="46">
        <v>3210677.94</v>
      </c>
      <c r="P429" s="86">
        <f t="shared" si="14"/>
        <v>0.63563335114305253</v>
      </c>
      <c r="Q429" s="65"/>
      <c r="R429" s="65"/>
      <c r="S429" s="66"/>
      <c r="T429" s="66"/>
      <c r="U429" s="66"/>
      <c r="V429" s="66"/>
      <c r="W429" s="66"/>
      <c r="X429" s="67"/>
    </row>
    <row r="430" spans="1:24" ht="14.4" x14ac:dyDescent="0.2">
      <c r="A430" s="47" t="s">
        <v>696</v>
      </c>
      <c r="B430" s="47" t="s">
        <v>697</v>
      </c>
      <c r="C430" s="82" t="str">
        <f t="shared" si="13"/>
        <v>21375104 MUSEO HISTORICO CULTURAL JUAN SANTAMARIA</v>
      </c>
      <c r="D430" s="47" t="s">
        <v>686</v>
      </c>
      <c r="E430" s="47" t="s">
        <v>111</v>
      </c>
      <c r="F430" s="47" t="s">
        <v>107</v>
      </c>
      <c r="G430" s="46">
        <v>4859307</v>
      </c>
      <c r="H430" s="46">
        <v>4877307</v>
      </c>
      <c r="I430" s="46">
        <v>4665453</v>
      </c>
      <c r="J430" s="46">
        <v>0</v>
      </c>
      <c r="K430" s="46">
        <v>0</v>
      </c>
      <c r="L430" s="46">
        <v>0</v>
      </c>
      <c r="M430" s="46">
        <v>3100179</v>
      </c>
      <c r="N430" s="46">
        <v>3100179</v>
      </c>
      <c r="O430" s="46">
        <v>1777128</v>
      </c>
      <c r="P430" s="86">
        <f t="shared" si="14"/>
        <v>0.63563335258576092</v>
      </c>
      <c r="Q430" s="65"/>
      <c r="R430" s="65"/>
      <c r="S430" s="66"/>
      <c r="T430" s="66"/>
      <c r="U430" s="66"/>
      <c r="V430" s="66"/>
      <c r="W430" s="66"/>
      <c r="X430" s="67"/>
    </row>
    <row r="431" spans="1:24" ht="14.4" x14ac:dyDescent="0.2">
      <c r="A431" s="47" t="s">
        <v>696</v>
      </c>
      <c r="B431" s="47" t="s">
        <v>697</v>
      </c>
      <c r="C431" s="82" t="str">
        <f t="shared" si="13"/>
        <v>21375104 MUSEO HISTORICO CULTURAL JUAN SANTAMARIA</v>
      </c>
      <c r="D431" s="47" t="s">
        <v>686</v>
      </c>
      <c r="E431" s="47" t="s">
        <v>132</v>
      </c>
      <c r="F431" s="47" t="s">
        <v>128</v>
      </c>
      <c r="G431" s="46">
        <v>2429653</v>
      </c>
      <c r="H431" s="46">
        <v>2438653</v>
      </c>
      <c r="I431" s="46">
        <v>2332726</v>
      </c>
      <c r="J431" s="46">
        <v>0</v>
      </c>
      <c r="K431" s="46">
        <v>0</v>
      </c>
      <c r="L431" s="46">
        <v>0</v>
      </c>
      <c r="M431" s="46">
        <v>1550089.53</v>
      </c>
      <c r="N431" s="46">
        <v>1550089.53</v>
      </c>
      <c r="O431" s="46">
        <v>888563.47</v>
      </c>
      <c r="P431" s="86">
        <f t="shared" si="14"/>
        <v>0.63563349521231594</v>
      </c>
      <c r="Q431" s="65"/>
      <c r="R431" s="65"/>
      <c r="S431" s="66"/>
      <c r="T431" s="66"/>
      <c r="U431" s="66"/>
      <c r="V431" s="66"/>
      <c r="W431" s="66"/>
      <c r="X431" s="67"/>
    </row>
    <row r="432" spans="1:24" ht="14.4" x14ac:dyDescent="0.2">
      <c r="A432" s="47" t="s">
        <v>696</v>
      </c>
      <c r="B432" s="47" t="s">
        <v>697</v>
      </c>
      <c r="C432" s="82" t="str">
        <f t="shared" si="13"/>
        <v>21375104 MUSEO HISTORICO CULTURAL JUAN SANTAMARIA</v>
      </c>
      <c r="D432" s="47" t="s">
        <v>686</v>
      </c>
      <c r="E432" s="47" t="s">
        <v>151</v>
      </c>
      <c r="F432" s="47" t="s">
        <v>152</v>
      </c>
      <c r="G432" s="46">
        <v>3500000</v>
      </c>
      <c r="H432" s="46">
        <v>3500000</v>
      </c>
      <c r="I432" s="46">
        <v>3500000</v>
      </c>
      <c r="J432" s="46">
        <v>0</v>
      </c>
      <c r="K432" s="46">
        <v>0</v>
      </c>
      <c r="L432" s="46">
        <v>0</v>
      </c>
      <c r="M432" s="46">
        <v>2437119.33</v>
      </c>
      <c r="N432" s="46">
        <v>2437119.33</v>
      </c>
      <c r="O432" s="46">
        <v>1062880.67</v>
      </c>
      <c r="P432" s="86">
        <f t="shared" si="14"/>
        <v>0.69631980857142861</v>
      </c>
      <c r="Q432" s="65"/>
      <c r="R432" s="65"/>
      <c r="S432" s="66"/>
      <c r="T432" s="66"/>
      <c r="U432" s="66"/>
      <c r="V432" s="66"/>
      <c r="W432" s="66"/>
      <c r="X432" s="67"/>
    </row>
    <row r="433" spans="1:24" ht="14.4" x14ac:dyDescent="0.2">
      <c r="A433" s="47" t="s">
        <v>696</v>
      </c>
      <c r="B433" s="47" t="s">
        <v>697</v>
      </c>
      <c r="C433" s="82" t="str">
        <f t="shared" si="13"/>
        <v>21375104 MUSEO HISTORICO CULTURAL JUAN SANTAMARIA</v>
      </c>
      <c r="D433" s="47" t="s">
        <v>686</v>
      </c>
      <c r="E433" s="47" t="s">
        <v>166</v>
      </c>
      <c r="F433" s="47" t="s">
        <v>167</v>
      </c>
      <c r="G433" s="46">
        <v>294221166</v>
      </c>
      <c r="H433" s="46">
        <v>294921166</v>
      </c>
      <c r="I433" s="46">
        <v>221753845.66999999</v>
      </c>
      <c r="J433" s="46">
        <v>0</v>
      </c>
      <c r="K433" s="46">
        <v>0</v>
      </c>
      <c r="L433" s="46">
        <v>0</v>
      </c>
      <c r="M433" s="46">
        <v>207410665.94</v>
      </c>
      <c r="N433" s="46">
        <v>207410665.94</v>
      </c>
      <c r="O433" s="46">
        <v>87510500.060000002</v>
      </c>
      <c r="P433" s="86">
        <f t="shared" si="14"/>
        <v>0.70327494209079588</v>
      </c>
      <c r="Q433" s="65"/>
      <c r="R433" s="65"/>
      <c r="S433" s="66"/>
      <c r="T433" s="66"/>
      <c r="U433" s="66"/>
      <c r="V433" s="66"/>
      <c r="W433" s="66"/>
      <c r="X433" s="67"/>
    </row>
    <row r="434" spans="1:24" ht="14.4" x14ac:dyDescent="0.2">
      <c r="A434" s="47" t="s">
        <v>696</v>
      </c>
      <c r="B434" s="47" t="s">
        <v>697</v>
      </c>
      <c r="C434" s="82" t="str">
        <f t="shared" si="13"/>
        <v>21375104 MUSEO HISTORICO CULTURAL JUAN SANTAMARIA</v>
      </c>
      <c r="D434" s="47" t="s">
        <v>686</v>
      </c>
      <c r="E434" s="47" t="s">
        <v>180</v>
      </c>
      <c r="F434" s="47" t="s">
        <v>181</v>
      </c>
      <c r="G434" s="46">
        <v>33000000</v>
      </c>
      <c r="H434" s="46">
        <v>33000000</v>
      </c>
      <c r="I434" s="46">
        <v>24750000</v>
      </c>
      <c r="J434" s="46">
        <v>0</v>
      </c>
      <c r="K434" s="46">
        <v>0</v>
      </c>
      <c r="L434" s="46">
        <v>0</v>
      </c>
      <c r="M434" s="46">
        <v>22244810.629999999</v>
      </c>
      <c r="N434" s="46">
        <v>22244810.629999999</v>
      </c>
      <c r="O434" s="46">
        <v>10755189.369999999</v>
      </c>
      <c r="P434" s="86">
        <f t="shared" si="14"/>
        <v>0.67408517060606055</v>
      </c>
      <c r="Q434" s="65"/>
      <c r="R434" s="65"/>
      <c r="S434" s="66"/>
      <c r="T434" s="66"/>
      <c r="U434" s="66"/>
      <c r="V434" s="66"/>
      <c r="W434" s="66"/>
      <c r="X434" s="67"/>
    </row>
    <row r="435" spans="1:24" ht="14.4" x14ac:dyDescent="0.2">
      <c r="A435" s="47" t="s">
        <v>696</v>
      </c>
      <c r="B435" s="47" t="s">
        <v>697</v>
      </c>
      <c r="C435" s="82" t="str">
        <f t="shared" si="13"/>
        <v>21375104 MUSEO HISTORICO CULTURAL JUAN SANTAMARIA</v>
      </c>
      <c r="D435" s="47" t="s">
        <v>686</v>
      </c>
      <c r="E435" s="47" t="s">
        <v>182</v>
      </c>
      <c r="F435" s="47" t="s">
        <v>183</v>
      </c>
      <c r="G435" s="46">
        <v>2376000</v>
      </c>
      <c r="H435" s="46">
        <v>2376000</v>
      </c>
      <c r="I435" s="46">
        <v>1782000</v>
      </c>
      <c r="J435" s="46">
        <v>0</v>
      </c>
      <c r="K435" s="46">
        <v>0</v>
      </c>
      <c r="L435" s="46">
        <v>0</v>
      </c>
      <c r="M435" s="46">
        <v>1341278.72</v>
      </c>
      <c r="N435" s="46">
        <v>1341278.72</v>
      </c>
      <c r="O435" s="46">
        <v>1034721.28</v>
      </c>
      <c r="P435" s="86">
        <f t="shared" si="14"/>
        <v>0.56451124579124579</v>
      </c>
      <c r="Q435" s="65"/>
      <c r="R435" s="65"/>
      <c r="S435" s="66"/>
      <c r="T435" s="66"/>
      <c r="U435" s="66"/>
      <c r="V435" s="66"/>
      <c r="W435" s="66"/>
      <c r="X435" s="67"/>
    </row>
    <row r="436" spans="1:24" ht="14.4" x14ac:dyDescent="0.2">
      <c r="A436" s="47" t="s">
        <v>696</v>
      </c>
      <c r="B436" s="47" t="s">
        <v>697</v>
      </c>
      <c r="C436" s="82" t="str">
        <f t="shared" si="13"/>
        <v>21375104 MUSEO HISTORICO CULTURAL JUAN SANTAMARIA</v>
      </c>
      <c r="D436" s="47" t="s">
        <v>686</v>
      </c>
      <c r="E436" s="47" t="s">
        <v>184</v>
      </c>
      <c r="F436" s="47" t="s">
        <v>185</v>
      </c>
      <c r="G436" s="46">
        <v>21120000</v>
      </c>
      <c r="H436" s="46">
        <v>21120000</v>
      </c>
      <c r="I436" s="46">
        <v>15840000</v>
      </c>
      <c r="J436" s="46">
        <v>0</v>
      </c>
      <c r="K436" s="46">
        <v>0</v>
      </c>
      <c r="L436" s="46">
        <v>0</v>
      </c>
      <c r="M436" s="46">
        <v>16011842</v>
      </c>
      <c r="N436" s="46">
        <v>16011842</v>
      </c>
      <c r="O436" s="46">
        <v>5108158</v>
      </c>
      <c r="P436" s="86">
        <f t="shared" si="14"/>
        <v>0.75813645833333332</v>
      </c>
      <c r="Q436" s="65"/>
      <c r="R436" s="65"/>
      <c r="S436" s="66"/>
      <c r="T436" s="66"/>
      <c r="U436" s="66"/>
      <c r="V436" s="66"/>
      <c r="W436" s="66"/>
      <c r="X436" s="67"/>
    </row>
    <row r="437" spans="1:24" ht="14.4" x14ac:dyDescent="0.2">
      <c r="A437" s="47" t="s">
        <v>696</v>
      </c>
      <c r="B437" s="47" t="s">
        <v>697</v>
      </c>
      <c r="C437" s="82" t="str">
        <f t="shared" si="13"/>
        <v>21375104 MUSEO HISTORICO CULTURAL JUAN SANTAMARIA</v>
      </c>
      <c r="D437" s="47" t="s">
        <v>686</v>
      </c>
      <c r="E437" s="47" t="s">
        <v>188</v>
      </c>
      <c r="F437" s="47" t="s">
        <v>189</v>
      </c>
      <c r="G437" s="46">
        <v>2640000</v>
      </c>
      <c r="H437" s="46">
        <v>2640000</v>
      </c>
      <c r="I437" s="46">
        <v>1980000</v>
      </c>
      <c r="J437" s="46">
        <v>0</v>
      </c>
      <c r="K437" s="46">
        <v>0</v>
      </c>
      <c r="L437" s="46">
        <v>0</v>
      </c>
      <c r="M437" s="46">
        <v>1518506.48</v>
      </c>
      <c r="N437" s="46">
        <v>1518506.48</v>
      </c>
      <c r="O437" s="46">
        <v>1121493.52</v>
      </c>
      <c r="P437" s="86">
        <f t="shared" si="14"/>
        <v>0.5751918484848485</v>
      </c>
      <c r="Q437" s="65"/>
      <c r="R437" s="65"/>
      <c r="S437" s="66"/>
      <c r="T437" s="66"/>
      <c r="U437" s="66"/>
      <c r="V437" s="66"/>
      <c r="W437" s="66"/>
      <c r="X437" s="67"/>
    </row>
    <row r="438" spans="1:24" ht="14.4" x14ac:dyDescent="0.2">
      <c r="A438" s="47" t="s">
        <v>696</v>
      </c>
      <c r="B438" s="47" t="s">
        <v>697</v>
      </c>
      <c r="C438" s="82" t="str">
        <f t="shared" si="13"/>
        <v>21375104 MUSEO HISTORICO CULTURAL JUAN SANTAMARIA</v>
      </c>
      <c r="D438" s="47" t="s">
        <v>686</v>
      </c>
      <c r="E438" s="47" t="s">
        <v>190</v>
      </c>
      <c r="F438" s="47" t="s">
        <v>191</v>
      </c>
      <c r="G438" s="46">
        <v>6864000</v>
      </c>
      <c r="H438" s="46">
        <v>6864000</v>
      </c>
      <c r="I438" s="46">
        <v>5148000</v>
      </c>
      <c r="J438" s="46">
        <v>0</v>
      </c>
      <c r="K438" s="46">
        <v>0</v>
      </c>
      <c r="L438" s="46">
        <v>0</v>
      </c>
      <c r="M438" s="46">
        <v>3373183.43</v>
      </c>
      <c r="N438" s="46">
        <v>3373183.43</v>
      </c>
      <c r="O438" s="46">
        <v>3490816.57</v>
      </c>
      <c r="P438" s="86">
        <f t="shared" si="14"/>
        <v>0.49143115238927743</v>
      </c>
      <c r="Q438" s="65"/>
      <c r="R438" s="65"/>
      <c r="S438" s="66"/>
      <c r="T438" s="66"/>
      <c r="U438" s="66"/>
      <c r="V438" s="66"/>
      <c r="W438" s="66"/>
      <c r="X438" s="67"/>
    </row>
    <row r="439" spans="1:24" ht="14.4" x14ac:dyDescent="0.2">
      <c r="A439" s="47" t="s">
        <v>696</v>
      </c>
      <c r="B439" s="47" t="s">
        <v>697</v>
      </c>
      <c r="C439" s="82" t="str">
        <f t="shared" si="13"/>
        <v>21375104 MUSEO HISTORICO CULTURAL JUAN SANTAMARIA</v>
      </c>
      <c r="D439" s="47" t="s">
        <v>686</v>
      </c>
      <c r="E439" s="47" t="s">
        <v>192</v>
      </c>
      <c r="F439" s="47" t="s">
        <v>193</v>
      </c>
      <c r="G439" s="46">
        <v>2916000</v>
      </c>
      <c r="H439" s="46">
        <v>6045000</v>
      </c>
      <c r="I439" s="46">
        <v>3810593</v>
      </c>
      <c r="J439" s="46">
        <v>0</v>
      </c>
      <c r="K439" s="46">
        <v>0</v>
      </c>
      <c r="L439" s="46">
        <v>0</v>
      </c>
      <c r="M439" s="46">
        <v>1616656.7</v>
      </c>
      <c r="N439" s="46">
        <v>1616656.7</v>
      </c>
      <c r="O439" s="46">
        <v>4428343.3</v>
      </c>
      <c r="P439" s="86">
        <f t="shared" si="14"/>
        <v>0.26743700578990903</v>
      </c>
      <c r="Q439" s="65"/>
      <c r="R439" s="65"/>
      <c r="S439" s="66"/>
      <c r="T439" s="66"/>
      <c r="U439" s="66"/>
      <c r="V439" s="66"/>
      <c r="W439" s="66"/>
      <c r="X439" s="67"/>
    </row>
    <row r="440" spans="1:24" ht="14.4" x14ac:dyDescent="0.2">
      <c r="A440" s="47" t="s">
        <v>696</v>
      </c>
      <c r="B440" s="47" t="s">
        <v>697</v>
      </c>
      <c r="C440" s="82" t="str">
        <f t="shared" si="13"/>
        <v>21375104 MUSEO HISTORICO CULTURAL JUAN SANTAMARIA</v>
      </c>
      <c r="D440" s="47" t="s">
        <v>686</v>
      </c>
      <c r="E440" s="47" t="s">
        <v>198</v>
      </c>
      <c r="F440" s="47" t="s">
        <v>199</v>
      </c>
      <c r="G440" s="46">
        <v>1000000</v>
      </c>
      <c r="H440" s="46">
        <v>4940000</v>
      </c>
      <c r="I440" s="46">
        <v>2720000</v>
      </c>
      <c r="J440" s="46">
        <v>0</v>
      </c>
      <c r="K440" s="46">
        <v>0</v>
      </c>
      <c r="L440" s="46">
        <v>0</v>
      </c>
      <c r="M440" s="46">
        <v>643311.18999999994</v>
      </c>
      <c r="N440" s="46">
        <v>643311.18999999994</v>
      </c>
      <c r="O440" s="46">
        <v>4296688.8099999996</v>
      </c>
      <c r="P440" s="86">
        <f t="shared" si="14"/>
        <v>0.13022493724696355</v>
      </c>
      <c r="Q440" s="65"/>
      <c r="R440" s="65"/>
      <c r="S440" s="66"/>
      <c r="T440" s="66"/>
      <c r="U440" s="66"/>
      <c r="V440" s="66"/>
      <c r="W440" s="66"/>
      <c r="X440" s="67"/>
    </row>
    <row r="441" spans="1:24" ht="14.4" x14ac:dyDescent="0.2">
      <c r="A441" s="47" t="s">
        <v>696</v>
      </c>
      <c r="B441" s="47" t="s">
        <v>697</v>
      </c>
      <c r="C441" s="82" t="str">
        <f t="shared" si="13"/>
        <v>21375104 MUSEO HISTORICO CULTURAL JUAN SANTAMARIA</v>
      </c>
      <c r="D441" s="47" t="s">
        <v>686</v>
      </c>
      <c r="E441" s="47" t="s">
        <v>204</v>
      </c>
      <c r="F441" s="47" t="s">
        <v>205</v>
      </c>
      <c r="G441" s="46">
        <v>100000</v>
      </c>
      <c r="H441" s="46">
        <v>860000</v>
      </c>
      <c r="I441" s="46">
        <v>860000</v>
      </c>
      <c r="J441" s="46">
        <v>0</v>
      </c>
      <c r="K441" s="46">
        <v>0</v>
      </c>
      <c r="L441" s="46">
        <v>0</v>
      </c>
      <c r="M441" s="46">
        <v>742753.35</v>
      </c>
      <c r="N441" s="46">
        <v>742753.35</v>
      </c>
      <c r="O441" s="46">
        <v>117246.65</v>
      </c>
      <c r="P441" s="86">
        <f t="shared" si="14"/>
        <v>0.86366668604651164</v>
      </c>
      <c r="Q441" s="65"/>
      <c r="R441" s="65"/>
      <c r="S441" s="66"/>
      <c r="T441" s="66"/>
      <c r="U441" s="66"/>
      <c r="V441" s="66"/>
      <c r="W441" s="66"/>
      <c r="X441" s="67"/>
    </row>
    <row r="442" spans="1:24" ht="14.4" x14ac:dyDescent="0.2">
      <c r="A442" s="47" t="s">
        <v>696</v>
      </c>
      <c r="B442" s="47" t="s">
        <v>697</v>
      </c>
      <c r="C442" s="82" t="str">
        <f t="shared" si="13"/>
        <v>21375104 MUSEO HISTORICO CULTURAL JUAN SANTAMARIA</v>
      </c>
      <c r="D442" s="47" t="s">
        <v>686</v>
      </c>
      <c r="E442" s="47" t="s">
        <v>206</v>
      </c>
      <c r="F442" s="47" t="s">
        <v>207</v>
      </c>
      <c r="G442" s="46">
        <v>1816000</v>
      </c>
      <c r="H442" s="46">
        <v>245000</v>
      </c>
      <c r="I442" s="46">
        <v>230593</v>
      </c>
      <c r="J442" s="46">
        <v>0</v>
      </c>
      <c r="K442" s="46">
        <v>0</v>
      </c>
      <c r="L442" s="46">
        <v>0</v>
      </c>
      <c r="M442" s="46">
        <v>230592.16</v>
      </c>
      <c r="N442" s="46">
        <v>230592.16</v>
      </c>
      <c r="O442" s="46">
        <v>14407.84</v>
      </c>
      <c r="P442" s="86">
        <f t="shared" si="14"/>
        <v>0.94119248979591841</v>
      </c>
      <c r="Q442" s="65"/>
      <c r="R442" s="65"/>
      <c r="S442" s="66"/>
      <c r="T442" s="66"/>
      <c r="U442" s="66"/>
      <c r="V442" s="66"/>
      <c r="W442" s="66"/>
      <c r="X442" s="67"/>
    </row>
    <row r="443" spans="1:24" ht="14.4" x14ac:dyDescent="0.2">
      <c r="A443" s="47" t="s">
        <v>696</v>
      </c>
      <c r="B443" s="47" t="s">
        <v>697</v>
      </c>
      <c r="C443" s="82" t="str">
        <f t="shared" si="13"/>
        <v>21375104 MUSEO HISTORICO CULTURAL JUAN SANTAMARIA</v>
      </c>
      <c r="D443" s="47" t="s">
        <v>686</v>
      </c>
      <c r="E443" s="47" t="s">
        <v>208</v>
      </c>
      <c r="F443" s="47" t="s">
        <v>209</v>
      </c>
      <c r="G443" s="46">
        <v>239696771</v>
      </c>
      <c r="H443" s="46">
        <v>237612601</v>
      </c>
      <c r="I443" s="46">
        <v>179944371.41999999</v>
      </c>
      <c r="J443" s="46">
        <v>0</v>
      </c>
      <c r="K443" s="46">
        <v>0</v>
      </c>
      <c r="L443" s="46">
        <v>0</v>
      </c>
      <c r="M443" s="46">
        <v>176482863.47999999</v>
      </c>
      <c r="N443" s="46">
        <v>176482863.47999999</v>
      </c>
      <c r="O443" s="46">
        <v>61129737.520000003</v>
      </c>
      <c r="P443" s="86">
        <f t="shared" si="14"/>
        <v>0.74273360393037402</v>
      </c>
      <c r="Q443" s="65"/>
      <c r="R443" s="65"/>
      <c r="S443" s="66"/>
      <c r="T443" s="66"/>
      <c r="U443" s="66"/>
      <c r="V443" s="66"/>
      <c r="W443" s="66"/>
      <c r="X443" s="67"/>
    </row>
    <row r="444" spans="1:24" ht="14.4" x14ac:dyDescent="0.2">
      <c r="A444" s="47" t="s">
        <v>696</v>
      </c>
      <c r="B444" s="47" t="s">
        <v>697</v>
      </c>
      <c r="C444" s="82" t="str">
        <f t="shared" si="13"/>
        <v>21375104 MUSEO HISTORICO CULTURAL JUAN SANTAMARIA</v>
      </c>
      <c r="D444" s="47" t="s">
        <v>686</v>
      </c>
      <c r="E444" s="47" t="s">
        <v>220</v>
      </c>
      <c r="F444" s="47" t="s">
        <v>221</v>
      </c>
      <c r="G444" s="46">
        <v>218976771</v>
      </c>
      <c r="H444" s="46">
        <v>216214601</v>
      </c>
      <c r="I444" s="46">
        <v>164065371.41999999</v>
      </c>
      <c r="J444" s="46">
        <v>0</v>
      </c>
      <c r="K444" s="46">
        <v>0</v>
      </c>
      <c r="L444" s="46">
        <v>0</v>
      </c>
      <c r="M444" s="46">
        <v>166434451.47999999</v>
      </c>
      <c r="N444" s="46">
        <v>166434451.47999999</v>
      </c>
      <c r="O444" s="46">
        <v>49780149.520000003</v>
      </c>
      <c r="P444" s="86">
        <f t="shared" si="14"/>
        <v>0.76976508852887315</v>
      </c>
      <c r="Q444" s="65"/>
      <c r="R444" s="65"/>
      <c r="S444" s="66"/>
      <c r="T444" s="66"/>
      <c r="U444" s="66"/>
      <c r="V444" s="66"/>
      <c r="W444" s="66"/>
      <c r="X444" s="67"/>
    </row>
    <row r="445" spans="1:24" ht="14.4" x14ac:dyDescent="0.2">
      <c r="A445" s="47" t="s">
        <v>696</v>
      </c>
      <c r="B445" s="47" t="s">
        <v>697</v>
      </c>
      <c r="C445" s="82" t="str">
        <f t="shared" si="13"/>
        <v>21375104 MUSEO HISTORICO CULTURAL JUAN SANTAMARIA</v>
      </c>
      <c r="D445" s="47" t="s">
        <v>686</v>
      </c>
      <c r="E445" s="47" t="s">
        <v>222</v>
      </c>
      <c r="F445" s="47" t="s">
        <v>223</v>
      </c>
      <c r="G445" s="46">
        <v>20720000</v>
      </c>
      <c r="H445" s="46">
        <v>21398000</v>
      </c>
      <c r="I445" s="46">
        <v>15879000</v>
      </c>
      <c r="J445" s="46">
        <v>0</v>
      </c>
      <c r="K445" s="46">
        <v>0</v>
      </c>
      <c r="L445" s="46">
        <v>0</v>
      </c>
      <c r="M445" s="46">
        <v>10048412</v>
      </c>
      <c r="N445" s="46">
        <v>10048412</v>
      </c>
      <c r="O445" s="46">
        <v>11349588</v>
      </c>
      <c r="P445" s="86">
        <f t="shared" si="14"/>
        <v>0.46959585007944665</v>
      </c>
      <c r="Q445" s="65"/>
      <c r="R445" s="65"/>
      <c r="S445" s="66"/>
      <c r="T445" s="66"/>
      <c r="U445" s="66"/>
      <c r="V445" s="66"/>
      <c r="W445" s="66"/>
      <c r="X445" s="67"/>
    </row>
    <row r="446" spans="1:24" ht="14.4" x14ac:dyDescent="0.2">
      <c r="A446" s="47" t="s">
        <v>696</v>
      </c>
      <c r="B446" s="47" t="s">
        <v>697</v>
      </c>
      <c r="C446" s="82" t="str">
        <f t="shared" si="13"/>
        <v>21375104 MUSEO HISTORICO CULTURAL JUAN SANTAMARIA</v>
      </c>
      <c r="D446" s="47" t="s">
        <v>686</v>
      </c>
      <c r="E446" s="47" t="s">
        <v>224</v>
      </c>
      <c r="F446" s="47" t="s">
        <v>225</v>
      </c>
      <c r="G446" s="46">
        <v>300000</v>
      </c>
      <c r="H446" s="46">
        <v>1450000</v>
      </c>
      <c r="I446" s="46">
        <v>700000</v>
      </c>
      <c r="J446" s="46">
        <v>0</v>
      </c>
      <c r="K446" s="46">
        <v>0</v>
      </c>
      <c r="L446" s="46">
        <v>0</v>
      </c>
      <c r="M446" s="46">
        <v>874540</v>
      </c>
      <c r="N446" s="46">
        <v>874540</v>
      </c>
      <c r="O446" s="46">
        <v>575460</v>
      </c>
      <c r="P446" s="86">
        <f t="shared" si="14"/>
        <v>0.60313103448275862</v>
      </c>
      <c r="Q446" s="65"/>
      <c r="R446" s="65"/>
      <c r="S446" s="66"/>
      <c r="T446" s="66"/>
      <c r="U446" s="66"/>
      <c r="V446" s="66"/>
      <c r="W446" s="66"/>
      <c r="X446" s="67"/>
    </row>
    <row r="447" spans="1:24" ht="14.4" x14ac:dyDescent="0.2">
      <c r="A447" s="47" t="s">
        <v>696</v>
      </c>
      <c r="B447" s="47" t="s">
        <v>697</v>
      </c>
      <c r="C447" s="82" t="str">
        <f t="shared" si="13"/>
        <v>21375104 MUSEO HISTORICO CULTURAL JUAN SANTAMARIA</v>
      </c>
      <c r="D447" s="47" t="s">
        <v>686</v>
      </c>
      <c r="E447" s="47" t="s">
        <v>226</v>
      </c>
      <c r="F447" s="47" t="s">
        <v>227</v>
      </c>
      <c r="G447" s="46">
        <v>0</v>
      </c>
      <c r="H447" s="46">
        <v>50000</v>
      </c>
      <c r="I447" s="46">
        <v>50000</v>
      </c>
      <c r="J447" s="46">
        <v>0</v>
      </c>
      <c r="K447" s="46">
        <v>0</v>
      </c>
      <c r="L447" s="46">
        <v>0</v>
      </c>
      <c r="M447" s="46">
        <v>49940</v>
      </c>
      <c r="N447" s="46">
        <v>49940</v>
      </c>
      <c r="O447" s="46">
        <v>60</v>
      </c>
      <c r="P447" s="86">
        <f t="shared" si="14"/>
        <v>0.99880000000000002</v>
      </c>
      <c r="Q447" s="65"/>
      <c r="R447" s="65"/>
      <c r="S447" s="66"/>
      <c r="T447" s="66"/>
      <c r="U447" s="66"/>
      <c r="V447" s="66"/>
      <c r="W447" s="66"/>
      <c r="X447" s="67"/>
    </row>
    <row r="448" spans="1:24" ht="14.4" x14ac:dyDescent="0.2">
      <c r="A448" s="47" t="s">
        <v>696</v>
      </c>
      <c r="B448" s="47" t="s">
        <v>697</v>
      </c>
      <c r="C448" s="82" t="str">
        <f t="shared" si="13"/>
        <v>21375104 MUSEO HISTORICO CULTURAL JUAN SANTAMARIA</v>
      </c>
      <c r="D448" s="47" t="s">
        <v>686</v>
      </c>
      <c r="E448" s="47" t="s">
        <v>228</v>
      </c>
      <c r="F448" s="47" t="s">
        <v>229</v>
      </c>
      <c r="G448" s="46">
        <v>300000</v>
      </c>
      <c r="H448" s="46">
        <v>1400000</v>
      </c>
      <c r="I448" s="46">
        <v>650000</v>
      </c>
      <c r="J448" s="46">
        <v>0</v>
      </c>
      <c r="K448" s="46">
        <v>0</v>
      </c>
      <c r="L448" s="46">
        <v>0</v>
      </c>
      <c r="M448" s="46">
        <v>824600</v>
      </c>
      <c r="N448" s="46">
        <v>824600</v>
      </c>
      <c r="O448" s="46">
        <v>575400</v>
      </c>
      <c r="P448" s="86">
        <f t="shared" si="14"/>
        <v>0.58899999999999997</v>
      </c>
      <c r="Q448" s="65"/>
      <c r="R448" s="65"/>
      <c r="S448" s="66"/>
      <c r="T448" s="66"/>
      <c r="U448" s="66"/>
      <c r="V448" s="66"/>
      <c r="W448" s="66"/>
      <c r="X448" s="67"/>
    </row>
    <row r="449" spans="1:24" ht="14.4" x14ac:dyDescent="0.2">
      <c r="A449" s="47" t="s">
        <v>696</v>
      </c>
      <c r="B449" s="47" t="s">
        <v>697</v>
      </c>
      <c r="C449" s="82" t="str">
        <f t="shared" si="13"/>
        <v>21375104 MUSEO HISTORICO CULTURAL JUAN SANTAMARIA</v>
      </c>
      <c r="D449" s="47" t="s">
        <v>686</v>
      </c>
      <c r="E449" s="47" t="s">
        <v>234</v>
      </c>
      <c r="F449" s="47" t="s">
        <v>235</v>
      </c>
      <c r="G449" s="46">
        <v>7100000</v>
      </c>
      <c r="H449" s="46">
        <v>7100000</v>
      </c>
      <c r="I449" s="46">
        <v>5250000</v>
      </c>
      <c r="J449" s="46">
        <v>0</v>
      </c>
      <c r="K449" s="46">
        <v>0</v>
      </c>
      <c r="L449" s="46">
        <v>0</v>
      </c>
      <c r="M449" s="46">
        <v>398461</v>
      </c>
      <c r="N449" s="46">
        <v>398461</v>
      </c>
      <c r="O449" s="46">
        <v>6701539</v>
      </c>
      <c r="P449" s="86">
        <f t="shared" si="14"/>
        <v>5.6121267605633803E-2</v>
      </c>
      <c r="Q449" s="65"/>
      <c r="R449" s="65"/>
      <c r="S449" s="66"/>
      <c r="T449" s="66"/>
      <c r="U449" s="66"/>
      <c r="V449" s="66"/>
      <c r="W449" s="66"/>
      <c r="X449" s="67"/>
    </row>
    <row r="450" spans="1:24" ht="14.4" x14ac:dyDescent="0.2">
      <c r="A450" s="47" t="s">
        <v>696</v>
      </c>
      <c r="B450" s="47" t="s">
        <v>697</v>
      </c>
      <c r="C450" s="82" t="str">
        <f t="shared" si="13"/>
        <v>21375104 MUSEO HISTORICO CULTURAL JUAN SANTAMARIA</v>
      </c>
      <c r="D450" s="47" t="s">
        <v>686</v>
      </c>
      <c r="E450" s="47" t="s">
        <v>236</v>
      </c>
      <c r="F450" s="47" t="s">
        <v>237</v>
      </c>
      <c r="G450" s="46">
        <v>7100000</v>
      </c>
      <c r="H450" s="46">
        <v>7100000</v>
      </c>
      <c r="I450" s="46">
        <v>5250000</v>
      </c>
      <c r="J450" s="46">
        <v>0</v>
      </c>
      <c r="K450" s="46">
        <v>0</v>
      </c>
      <c r="L450" s="46">
        <v>0</v>
      </c>
      <c r="M450" s="46">
        <v>398461</v>
      </c>
      <c r="N450" s="46">
        <v>398461</v>
      </c>
      <c r="O450" s="46">
        <v>6701539</v>
      </c>
      <c r="P450" s="86">
        <f t="shared" si="14"/>
        <v>5.6121267605633803E-2</v>
      </c>
      <c r="Q450" s="65"/>
      <c r="R450" s="65"/>
      <c r="S450" s="66"/>
      <c r="T450" s="66"/>
      <c r="U450" s="66"/>
      <c r="V450" s="66"/>
      <c r="W450" s="66"/>
      <c r="X450" s="67"/>
    </row>
    <row r="451" spans="1:24" ht="14.4" x14ac:dyDescent="0.2">
      <c r="A451" s="47" t="s">
        <v>696</v>
      </c>
      <c r="B451" s="47" t="s">
        <v>697</v>
      </c>
      <c r="C451" s="82" t="str">
        <f t="shared" si="13"/>
        <v>21375104 MUSEO HISTORICO CULTURAL JUAN SANTAMARIA</v>
      </c>
      <c r="D451" s="47" t="s">
        <v>686</v>
      </c>
      <c r="E451" s="47" t="s">
        <v>246</v>
      </c>
      <c r="F451" s="47" t="s">
        <v>247</v>
      </c>
      <c r="G451" s="46">
        <v>11093395</v>
      </c>
      <c r="H451" s="46">
        <v>9598565</v>
      </c>
      <c r="I451" s="46">
        <v>7212631.25</v>
      </c>
      <c r="J451" s="46">
        <v>0</v>
      </c>
      <c r="K451" s="46">
        <v>0</v>
      </c>
      <c r="L451" s="46">
        <v>0</v>
      </c>
      <c r="M451" s="46">
        <v>5793334.1299999999</v>
      </c>
      <c r="N451" s="46">
        <v>5793334.1299999999</v>
      </c>
      <c r="O451" s="46">
        <v>3805230.87</v>
      </c>
      <c r="P451" s="86">
        <f t="shared" si="14"/>
        <v>0.60356252523163623</v>
      </c>
      <c r="Q451" s="65"/>
      <c r="R451" s="65"/>
      <c r="S451" s="66"/>
      <c r="T451" s="66"/>
      <c r="U451" s="66"/>
      <c r="V451" s="66"/>
      <c r="W451" s="66"/>
      <c r="X451" s="67"/>
    </row>
    <row r="452" spans="1:24" ht="14.4" x14ac:dyDescent="0.2">
      <c r="A452" s="47" t="s">
        <v>696</v>
      </c>
      <c r="B452" s="47" t="s">
        <v>697</v>
      </c>
      <c r="C452" s="82" t="str">
        <f t="shared" si="13"/>
        <v>21375104 MUSEO HISTORICO CULTURAL JUAN SANTAMARIA</v>
      </c>
      <c r="D452" s="47" t="s">
        <v>686</v>
      </c>
      <c r="E452" s="47" t="s">
        <v>248</v>
      </c>
      <c r="F452" s="47" t="s">
        <v>249</v>
      </c>
      <c r="G452" s="46">
        <v>3107850</v>
      </c>
      <c r="H452" s="46">
        <v>2375990</v>
      </c>
      <c r="I452" s="46">
        <v>1804957.5</v>
      </c>
      <c r="J452" s="46">
        <v>0</v>
      </c>
      <c r="K452" s="46">
        <v>0</v>
      </c>
      <c r="L452" s="46">
        <v>0</v>
      </c>
      <c r="M452" s="46">
        <v>1471189.94</v>
      </c>
      <c r="N452" s="46">
        <v>1471189.94</v>
      </c>
      <c r="O452" s="46">
        <v>904800.06</v>
      </c>
      <c r="P452" s="86">
        <f t="shared" si="14"/>
        <v>0.6191902912049293</v>
      </c>
      <c r="Q452" s="65"/>
      <c r="R452" s="65"/>
      <c r="S452" s="66"/>
      <c r="T452" s="66"/>
      <c r="U452" s="66"/>
      <c r="V452" s="66"/>
      <c r="W452" s="66"/>
      <c r="X452" s="67"/>
    </row>
    <row r="453" spans="1:24" ht="14.4" x14ac:dyDescent="0.2">
      <c r="A453" s="47" t="s">
        <v>696</v>
      </c>
      <c r="B453" s="47" t="s">
        <v>697</v>
      </c>
      <c r="C453" s="82" t="str">
        <f t="shared" si="13"/>
        <v>21375104 MUSEO HISTORICO CULTURAL JUAN SANTAMARIA</v>
      </c>
      <c r="D453" s="47" t="s">
        <v>686</v>
      </c>
      <c r="E453" s="47" t="s">
        <v>252</v>
      </c>
      <c r="F453" s="47" t="s">
        <v>253</v>
      </c>
      <c r="G453" s="46">
        <v>465000</v>
      </c>
      <c r="H453" s="46">
        <v>244030</v>
      </c>
      <c r="I453" s="46">
        <v>238265</v>
      </c>
      <c r="J453" s="46">
        <v>0</v>
      </c>
      <c r="K453" s="46">
        <v>0</v>
      </c>
      <c r="L453" s="46">
        <v>0</v>
      </c>
      <c r="M453" s="46">
        <v>0</v>
      </c>
      <c r="N453" s="46">
        <v>0</v>
      </c>
      <c r="O453" s="46">
        <v>244030</v>
      </c>
      <c r="P453" s="86">
        <f t="shared" si="14"/>
        <v>0</v>
      </c>
      <c r="Q453" s="65"/>
      <c r="R453" s="65"/>
      <c r="S453" s="66"/>
      <c r="T453" s="66"/>
      <c r="U453" s="66"/>
      <c r="V453" s="66"/>
      <c r="W453" s="66"/>
      <c r="X453" s="67"/>
    </row>
    <row r="454" spans="1:24" ht="14.4" x14ac:dyDescent="0.2">
      <c r="A454" s="47" t="s">
        <v>696</v>
      </c>
      <c r="B454" s="47" t="s">
        <v>697</v>
      </c>
      <c r="C454" s="82" t="str">
        <f t="shared" ref="C454:C517" si="15">+CONCATENATE(A454," ",B454)</f>
        <v>21375104 MUSEO HISTORICO CULTURAL JUAN SANTAMARIA</v>
      </c>
      <c r="D454" s="47" t="s">
        <v>686</v>
      </c>
      <c r="E454" s="47" t="s">
        <v>254</v>
      </c>
      <c r="F454" s="47" t="s">
        <v>255</v>
      </c>
      <c r="G454" s="46">
        <v>600000</v>
      </c>
      <c r="H454" s="46">
        <v>600000</v>
      </c>
      <c r="I454" s="46">
        <v>450000</v>
      </c>
      <c r="J454" s="46">
        <v>0</v>
      </c>
      <c r="K454" s="46">
        <v>0</v>
      </c>
      <c r="L454" s="46">
        <v>0</v>
      </c>
      <c r="M454" s="46">
        <v>287867.90999999997</v>
      </c>
      <c r="N454" s="46">
        <v>287867.90999999997</v>
      </c>
      <c r="O454" s="46">
        <v>312132.09000000003</v>
      </c>
      <c r="P454" s="86">
        <f t="shared" ref="P454:P517" si="16">+IFERROR(M454/H454,0)</f>
        <v>0.47977984999999995</v>
      </c>
      <c r="Q454" s="65"/>
      <c r="R454" s="65"/>
      <c r="S454" s="66"/>
      <c r="T454" s="66"/>
      <c r="U454" s="66"/>
      <c r="V454" s="66"/>
      <c r="W454" s="66"/>
      <c r="X454" s="67"/>
    </row>
    <row r="455" spans="1:24" ht="14.4" x14ac:dyDescent="0.2">
      <c r="A455" s="47" t="s">
        <v>696</v>
      </c>
      <c r="B455" s="47" t="s">
        <v>697</v>
      </c>
      <c r="C455" s="82" t="str">
        <f t="shared" si="15"/>
        <v>21375104 MUSEO HISTORICO CULTURAL JUAN SANTAMARIA</v>
      </c>
      <c r="D455" s="47" t="s">
        <v>686</v>
      </c>
      <c r="E455" s="47" t="s">
        <v>258</v>
      </c>
      <c r="F455" s="47" t="s">
        <v>259</v>
      </c>
      <c r="G455" s="46">
        <v>2644200</v>
      </c>
      <c r="H455" s="46">
        <v>1722200</v>
      </c>
      <c r="I455" s="46">
        <v>1322150</v>
      </c>
      <c r="J455" s="46">
        <v>0</v>
      </c>
      <c r="K455" s="46">
        <v>0</v>
      </c>
      <c r="L455" s="46">
        <v>0</v>
      </c>
      <c r="M455" s="46">
        <v>1322100</v>
      </c>
      <c r="N455" s="46">
        <v>1322100</v>
      </c>
      <c r="O455" s="46">
        <v>400100</v>
      </c>
      <c r="P455" s="86">
        <f t="shared" si="16"/>
        <v>0.76768087330159096</v>
      </c>
      <c r="Q455" s="65"/>
      <c r="R455" s="65"/>
      <c r="S455" s="66"/>
      <c r="T455" s="66"/>
      <c r="U455" s="66"/>
      <c r="V455" s="66"/>
      <c r="W455" s="66"/>
      <c r="X455" s="67"/>
    </row>
    <row r="456" spans="1:24" ht="14.4" x14ac:dyDescent="0.2">
      <c r="A456" s="47" t="s">
        <v>696</v>
      </c>
      <c r="B456" s="47" t="s">
        <v>697</v>
      </c>
      <c r="C456" s="82" t="str">
        <f t="shared" si="15"/>
        <v>21375104 MUSEO HISTORICO CULTURAL JUAN SANTAMARIA</v>
      </c>
      <c r="D456" s="47" t="s">
        <v>686</v>
      </c>
      <c r="E456" s="47" t="s">
        <v>260</v>
      </c>
      <c r="F456" s="47" t="s">
        <v>261</v>
      </c>
      <c r="G456" s="46">
        <v>4166000</v>
      </c>
      <c r="H456" s="46">
        <v>4516000</v>
      </c>
      <c r="I456" s="46">
        <v>3299500</v>
      </c>
      <c r="J456" s="46">
        <v>0</v>
      </c>
      <c r="K456" s="46">
        <v>0</v>
      </c>
      <c r="L456" s="46">
        <v>0</v>
      </c>
      <c r="M456" s="46">
        <v>2712176.28</v>
      </c>
      <c r="N456" s="46">
        <v>2712176.28</v>
      </c>
      <c r="O456" s="46">
        <v>1803823.72</v>
      </c>
      <c r="P456" s="86">
        <f t="shared" si="16"/>
        <v>0.60057047829937993</v>
      </c>
      <c r="Q456" s="65"/>
      <c r="R456" s="65"/>
      <c r="S456" s="66"/>
      <c r="T456" s="66"/>
      <c r="U456" s="66"/>
      <c r="V456" s="66"/>
      <c r="W456" s="66"/>
      <c r="X456" s="67"/>
    </row>
    <row r="457" spans="1:24" ht="14.4" x14ac:dyDescent="0.2">
      <c r="A457" s="47" t="s">
        <v>696</v>
      </c>
      <c r="B457" s="47" t="s">
        <v>697</v>
      </c>
      <c r="C457" s="82" t="str">
        <f t="shared" si="15"/>
        <v>21375104 MUSEO HISTORICO CULTURAL JUAN SANTAMARIA</v>
      </c>
      <c r="D457" s="47" t="s">
        <v>686</v>
      </c>
      <c r="E457" s="47" t="s">
        <v>262</v>
      </c>
      <c r="F457" s="47" t="s">
        <v>263</v>
      </c>
      <c r="G457" s="46">
        <v>110345</v>
      </c>
      <c r="H457" s="46">
        <v>140345</v>
      </c>
      <c r="I457" s="46">
        <v>97758.75</v>
      </c>
      <c r="J457" s="46">
        <v>0</v>
      </c>
      <c r="K457" s="46">
        <v>0</v>
      </c>
      <c r="L457" s="46">
        <v>0</v>
      </c>
      <c r="M457" s="46">
        <v>0</v>
      </c>
      <c r="N457" s="46">
        <v>0</v>
      </c>
      <c r="O457" s="46">
        <v>140345</v>
      </c>
      <c r="P457" s="86">
        <f t="shared" si="16"/>
        <v>0</v>
      </c>
      <c r="Q457" s="65"/>
      <c r="R457" s="65"/>
      <c r="S457" s="66"/>
      <c r="T457" s="66"/>
      <c r="U457" s="66"/>
      <c r="V457" s="66"/>
      <c r="W457" s="66"/>
      <c r="X457" s="67"/>
    </row>
    <row r="458" spans="1:24" ht="14.4" x14ac:dyDescent="0.2">
      <c r="A458" s="47" t="s">
        <v>696</v>
      </c>
      <c r="B458" s="47" t="s">
        <v>697</v>
      </c>
      <c r="C458" s="82" t="str">
        <f t="shared" si="15"/>
        <v>21375104 MUSEO HISTORICO CULTURAL JUAN SANTAMARIA</v>
      </c>
      <c r="D458" s="47" t="s">
        <v>686</v>
      </c>
      <c r="E458" s="47" t="s">
        <v>264</v>
      </c>
      <c r="F458" s="47" t="s">
        <v>265</v>
      </c>
      <c r="G458" s="46">
        <v>115000</v>
      </c>
      <c r="H458" s="46">
        <v>115000</v>
      </c>
      <c r="I458" s="46">
        <v>86250</v>
      </c>
      <c r="J458" s="46">
        <v>0</v>
      </c>
      <c r="K458" s="46">
        <v>0</v>
      </c>
      <c r="L458" s="46">
        <v>0</v>
      </c>
      <c r="M458" s="46">
        <v>0</v>
      </c>
      <c r="N458" s="46">
        <v>0</v>
      </c>
      <c r="O458" s="46">
        <v>115000</v>
      </c>
      <c r="P458" s="86">
        <f t="shared" si="16"/>
        <v>0</v>
      </c>
      <c r="Q458" s="65"/>
      <c r="R458" s="65"/>
      <c r="S458" s="66"/>
      <c r="T458" s="66"/>
      <c r="U458" s="66"/>
      <c r="V458" s="66"/>
      <c r="W458" s="66"/>
      <c r="X458" s="67"/>
    </row>
    <row r="459" spans="1:24" ht="14.4" x14ac:dyDescent="0.2">
      <c r="A459" s="47" t="s">
        <v>696</v>
      </c>
      <c r="B459" s="47" t="s">
        <v>697</v>
      </c>
      <c r="C459" s="82" t="str">
        <f t="shared" si="15"/>
        <v>21375104 MUSEO HISTORICO CULTURAL JUAN SANTAMARIA</v>
      </c>
      <c r="D459" s="47" t="s">
        <v>686</v>
      </c>
      <c r="E459" s="47" t="s">
        <v>268</v>
      </c>
      <c r="F459" s="47" t="s">
        <v>269</v>
      </c>
      <c r="G459" s="46">
        <v>115000</v>
      </c>
      <c r="H459" s="46">
        <v>115000</v>
      </c>
      <c r="I459" s="46">
        <v>86250</v>
      </c>
      <c r="J459" s="46">
        <v>0</v>
      </c>
      <c r="K459" s="46">
        <v>0</v>
      </c>
      <c r="L459" s="46">
        <v>0</v>
      </c>
      <c r="M459" s="46">
        <v>0</v>
      </c>
      <c r="N459" s="46">
        <v>0</v>
      </c>
      <c r="O459" s="46">
        <v>115000</v>
      </c>
      <c r="P459" s="86">
        <f t="shared" si="16"/>
        <v>0</v>
      </c>
      <c r="Q459" s="65"/>
      <c r="R459" s="65"/>
      <c r="S459" s="66"/>
      <c r="T459" s="66"/>
      <c r="U459" s="66"/>
      <c r="V459" s="66"/>
      <c r="W459" s="66"/>
      <c r="X459" s="67"/>
    </row>
    <row r="460" spans="1:24" ht="14.4" x14ac:dyDescent="0.2">
      <c r="A460" s="47" t="s">
        <v>696</v>
      </c>
      <c r="B460" s="47" t="s">
        <v>697</v>
      </c>
      <c r="C460" s="82" t="str">
        <f t="shared" si="15"/>
        <v>21375104 MUSEO HISTORICO CULTURAL JUAN SANTAMARIA</v>
      </c>
      <c r="D460" s="47" t="s">
        <v>686</v>
      </c>
      <c r="E460" s="47" t="s">
        <v>270</v>
      </c>
      <c r="F460" s="47" t="s">
        <v>271</v>
      </c>
      <c r="G460" s="46">
        <v>0</v>
      </c>
      <c r="H460" s="46">
        <v>0</v>
      </c>
      <c r="I460" s="46">
        <v>0</v>
      </c>
      <c r="J460" s="46">
        <v>0</v>
      </c>
      <c r="K460" s="46">
        <v>0</v>
      </c>
      <c r="L460" s="46">
        <v>0</v>
      </c>
      <c r="M460" s="46">
        <v>0</v>
      </c>
      <c r="N460" s="46">
        <v>0</v>
      </c>
      <c r="O460" s="46">
        <v>0</v>
      </c>
      <c r="P460" s="86">
        <f t="shared" si="16"/>
        <v>0</v>
      </c>
      <c r="Q460" s="65"/>
      <c r="R460" s="65"/>
      <c r="S460" s="66"/>
      <c r="T460" s="66"/>
      <c r="U460" s="66"/>
      <c r="V460" s="66"/>
      <c r="W460" s="66"/>
      <c r="X460" s="67"/>
    </row>
    <row r="461" spans="1:24" ht="14.4" x14ac:dyDescent="0.2">
      <c r="A461" s="47" t="s">
        <v>696</v>
      </c>
      <c r="B461" s="47" t="s">
        <v>697</v>
      </c>
      <c r="C461" s="82" t="str">
        <f t="shared" si="15"/>
        <v>21375104 MUSEO HISTORICO CULTURAL JUAN SANTAMARIA</v>
      </c>
      <c r="D461" s="47" t="s">
        <v>686</v>
      </c>
      <c r="E461" s="47" t="s">
        <v>274</v>
      </c>
      <c r="F461" s="47" t="s">
        <v>275</v>
      </c>
      <c r="G461" s="46">
        <v>0</v>
      </c>
      <c r="H461" s="46">
        <v>0</v>
      </c>
      <c r="I461" s="46">
        <v>0</v>
      </c>
      <c r="J461" s="46">
        <v>0</v>
      </c>
      <c r="K461" s="46">
        <v>0</v>
      </c>
      <c r="L461" s="46">
        <v>0</v>
      </c>
      <c r="M461" s="46">
        <v>0</v>
      </c>
      <c r="N461" s="46">
        <v>0</v>
      </c>
      <c r="O461" s="46">
        <v>0</v>
      </c>
      <c r="P461" s="86">
        <f t="shared" si="16"/>
        <v>0</v>
      </c>
      <c r="Q461" s="65"/>
      <c r="R461" s="65"/>
      <c r="S461" s="66"/>
      <c r="T461" s="66"/>
      <c r="U461" s="66"/>
      <c r="V461" s="66"/>
      <c r="W461" s="66"/>
      <c r="X461" s="67"/>
    </row>
    <row r="462" spans="1:24" ht="14.4" x14ac:dyDescent="0.2">
      <c r="A462" s="47" t="s">
        <v>696</v>
      </c>
      <c r="B462" s="47" t="s">
        <v>697</v>
      </c>
      <c r="C462" s="82" t="str">
        <f t="shared" si="15"/>
        <v>21375104 MUSEO HISTORICO CULTURAL JUAN SANTAMARIA</v>
      </c>
      <c r="D462" s="47" t="s">
        <v>686</v>
      </c>
      <c r="E462" s="47" t="s">
        <v>278</v>
      </c>
      <c r="F462" s="47" t="s">
        <v>279</v>
      </c>
      <c r="G462" s="46">
        <v>3987577</v>
      </c>
      <c r="H462" s="46">
        <v>3287577</v>
      </c>
      <c r="I462" s="46">
        <v>1187577</v>
      </c>
      <c r="J462" s="46">
        <v>0</v>
      </c>
      <c r="K462" s="46">
        <v>0</v>
      </c>
      <c r="L462" s="46">
        <v>0</v>
      </c>
      <c r="M462" s="46">
        <v>841808.08</v>
      </c>
      <c r="N462" s="46">
        <v>841808.08</v>
      </c>
      <c r="O462" s="46">
        <v>2445768.92</v>
      </c>
      <c r="P462" s="86">
        <f t="shared" si="16"/>
        <v>0.2560572969089393</v>
      </c>
      <c r="Q462" s="65"/>
      <c r="R462" s="65"/>
      <c r="S462" s="66"/>
      <c r="T462" s="66"/>
      <c r="U462" s="66"/>
      <c r="V462" s="66"/>
      <c r="W462" s="66"/>
      <c r="X462" s="67"/>
    </row>
    <row r="463" spans="1:24" ht="14.4" x14ac:dyDescent="0.2">
      <c r="A463" s="47" t="s">
        <v>696</v>
      </c>
      <c r="B463" s="47" t="s">
        <v>697</v>
      </c>
      <c r="C463" s="82" t="str">
        <f t="shared" si="15"/>
        <v>21375104 MUSEO HISTORICO CULTURAL JUAN SANTAMARIA</v>
      </c>
      <c r="D463" s="47" t="s">
        <v>686</v>
      </c>
      <c r="E463" s="47" t="s">
        <v>280</v>
      </c>
      <c r="F463" s="47" t="s">
        <v>281</v>
      </c>
      <c r="G463" s="46">
        <v>750000</v>
      </c>
      <c r="H463" s="46">
        <v>1750000</v>
      </c>
      <c r="I463" s="46">
        <v>900000</v>
      </c>
      <c r="J463" s="46">
        <v>0</v>
      </c>
      <c r="K463" s="46">
        <v>0</v>
      </c>
      <c r="L463" s="46">
        <v>0</v>
      </c>
      <c r="M463" s="46">
        <v>778382.99</v>
      </c>
      <c r="N463" s="46">
        <v>778382.99</v>
      </c>
      <c r="O463" s="46">
        <v>971617.01</v>
      </c>
      <c r="P463" s="86">
        <f t="shared" si="16"/>
        <v>0.44479027999999998</v>
      </c>
      <c r="Q463" s="65"/>
      <c r="R463" s="65"/>
      <c r="S463" s="66"/>
      <c r="T463" s="66"/>
      <c r="U463" s="66"/>
      <c r="V463" s="66"/>
      <c r="W463" s="66"/>
      <c r="X463" s="67"/>
    </row>
    <row r="464" spans="1:24" ht="14.4" x14ac:dyDescent="0.2">
      <c r="A464" s="47" t="s">
        <v>696</v>
      </c>
      <c r="B464" s="47" t="s">
        <v>697</v>
      </c>
      <c r="C464" s="82" t="str">
        <f t="shared" si="15"/>
        <v>21375104 MUSEO HISTORICO CULTURAL JUAN SANTAMARIA</v>
      </c>
      <c r="D464" s="47" t="s">
        <v>686</v>
      </c>
      <c r="E464" s="47" t="s">
        <v>282</v>
      </c>
      <c r="F464" s="47" t="s">
        <v>283</v>
      </c>
      <c r="G464" s="46">
        <v>500000</v>
      </c>
      <c r="H464" s="46">
        <v>1500000</v>
      </c>
      <c r="I464" s="46">
        <v>675000</v>
      </c>
      <c r="J464" s="46">
        <v>0</v>
      </c>
      <c r="K464" s="46">
        <v>0</v>
      </c>
      <c r="L464" s="46">
        <v>0</v>
      </c>
      <c r="M464" s="46">
        <v>580533</v>
      </c>
      <c r="N464" s="46">
        <v>580533</v>
      </c>
      <c r="O464" s="46">
        <v>919467</v>
      </c>
      <c r="P464" s="86">
        <f t="shared" si="16"/>
        <v>0.38702199999999998</v>
      </c>
      <c r="Q464" s="65"/>
      <c r="R464" s="65"/>
      <c r="S464" s="66"/>
      <c r="T464" s="66"/>
      <c r="U464" s="66"/>
      <c r="V464" s="66"/>
      <c r="W464" s="66"/>
      <c r="X464" s="67"/>
    </row>
    <row r="465" spans="1:24" ht="14.4" x14ac:dyDescent="0.2">
      <c r="A465" s="47" t="s">
        <v>696</v>
      </c>
      <c r="B465" s="47" t="s">
        <v>697</v>
      </c>
      <c r="C465" s="82" t="str">
        <f t="shared" si="15"/>
        <v>21375104 MUSEO HISTORICO CULTURAL JUAN SANTAMARIA</v>
      </c>
      <c r="D465" s="47" t="s">
        <v>686</v>
      </c>
      <c r="E465" s="47" t="s">
        <v>286</v>
      </c>
      <c r="F465" s="47" t="s">
        <v>287</v>
      </c>
      <c r="G465" s="46">
        <v>250000</v>
      </c>
      <c r="H465" s="46">
        <v>250000</v>
      </c>
      <c r="I465" s="46">
        <v>225000</v>
      </c>
      <c r="J465" s="46">
        <v>0</v>
      </c>
      <c r="K465" s="46">
        <v>0</v>
      </c>
      <c r="L465" s="46">
        <v>0</v>
      </c>
      <c r="M465" s="46">
        <v>197849.99</v>
      </c>
      <c r="N465" s="46">
        <v>197849.99</v>
      </c>
      <c r="O465" s="46">
        <v>52150.01</v>
      </c>
      <c r="P465" s="86">
        <f t="shared" si="16"/>
        <v>0.79139996000000001</v>
      </c>
      <c r="Q465" s="65"/>
      <c r="R465" s="65"/>
      <c r="S465" s="66"/>
      <c r="T465" s="66"/>
      <c r="U465" s="66"/>
      <c r="V465" s="66"/>
      <c r="W465" s="66"/>
      <c r="X465" s="67"/>
    </row>
    <row r="466" spans="1:24" ht="14.4" x14ac:dyDescent="0.2">
      <c r="A466" s="47" t="s">
        <v>696</v>
      </c>
      <c r="B466" s="47" t="s">
        <v>697</v>
      </c>
      <c r="C466" s="82" t="str">
        <f t="shared" si="15"/>
        <v>21375104 MUSEO HISTORICO CULTURAL JUAN SANTAMARIA</v>
      </c>
      <c r="D466" s="47" t="s">
        <v>686</v>
      </c>
      <c r="E466" s="47" t="s">
        <v>296</v>
      </c>
      <c r="F466" s="47" t="s">
        <v>297</v>
      </c>
      <c r="G466" s="46">
        <v>0</v>
      </c>
      <c r="H466" s="46">
        <v>750000</v>
      </c>
      <c r="I466" s="46">
        <v>75000</v>
      </c>
      <c r="J466" s="46">
        <v>0</v>
      </c>
      <c r="K466" s="46">
        <v>0</v>
      </c>
      <c r="L466" s="46">
        <v>0</v>
      </c>
      <c r="M466" s="46">
        <v>28952.41</v>
      </c>
      <c r="N466" s="46">
        <v>28952.41</v>
      </c>
      <c r="O466" s="46">
        <v>721047.59</v>
      </c>
      <c r="P466" s="86">
        <f t="shared" si="16"/>
        <v>3.860321333333333E-2</v>
      </c>
      <c r="Q466" s="65"/>
      <c r="R466" s="65"/>
      <c r="S466" s="66"/>
      <c r="T466" s="66"/>
      <c r="U466" s="66"/>
      <c r="V466" s="66"/>
      <c r="W466" s="66"/>
      <c r="X466" s="67"/>
    </row>
    <row r="467" spans="1:24" ht="14.4" x14ac:dyDescent="0.2">
      <c r="A467" s="47" t="s">
        <v>696</v>
      </c>
      <c r="B467" s="47" t="s">
        <v>697</v>
      </c>
      <c r="C467" s="82" t="str">
        <f t="shared" si="15"/>
        <v>21375104 MUSEO HISTORICO CULTURAL JUAN SANTAMARIA</v>
      </c>
      <c r="D467" s="47" t="s">
        <v>686</v>
      </c>
      <c r="E467" s="47" t="s">
        <v>298</v>
      </c>
      <c r="F467" s="47" t="s">
        <v>299</v>
      </c>
      <c r="G467" s="46">
        <v>0</v>
      </c>
      <c r="H467" s="46">
        <v>600000</v>
      </c>
      <c r="I467" s="46">
        <v>0</v>
      </c>
      <c r="J467" s="46">
        <v>0</v>
      </c>
      <c r="K467" s="46">
        <v>0</v>
      </c>
      <c r="L467" s="46">
        <v>0</v>
      </c>
      <c r="M467" s="46">
        <v>0</v>
      </c>
      <c r="N467" s="46">
        <v>0</v>
      </c>
      <c r="O467" s="46">
        <v>600000</v>
      </c>
      <c r="P467" s="86">
        <f t="shared" si="16"/>
        <v>0</v>
      </c>
      <c r="Q467" s="65"/>
      <c r="R467" s="65"/>
      <c r="S467" s="66"/>
      <c r="T467" s="66"/>
      <c r="U467" s="66"/>
      <c r="V467" s="66"/>
      <c r="W467" s="66"/>
      <c r="X467" s="67"/>
    </row>
    <row r="468" spans="1:24" ht="14.4" x14ac:dyDescent="0.2">
      <c r="A468" s="47" t="s">
        <v>696</v>
      </c>
      <c r="B468" s="47" t="s">
        <v>697</v>
      </c>
      <c r="C468" s="82" t="str">
        <f t="shared" si="15"/>
        <v>21375104 MUSEO HISTORICO CULTURAL JUAN SANTAMARIA</v>
      </c>
      <c r="D468" s="47" t="s">
        <v>686</v>
      </c>
      <c r="E468" s="47" t="s">
        <v>300</v>
      </c>
      <c r="F468" s="47" t="s">
        <v>301</v>
      </c>
      <c r="G468" s="46">
        <v>0</v>
      </c>
      <c r="H468" s="46">
        <v>50000</v>
      </c>
      <c r="I468" s="46">
        <v>25000</v>
      </c>
      <c r="J468" s="46">
        <v>0</v>
      </c>
      <c r="K468" s="46">
        <v>0</v>
      </c>
      <c r="L468" s="46">
        <v>0</v>
      </c>
      <c r="M468" s="46">
        <v>3503</v>
      </c>
      <c r="N468" s="46">
        <v>3503</v>
      </c>
      <c r="O468" s="46">
        <v>46497</v>
      </c>
      <c r="P468" s="86">
        <f t="shared" si="16"/>
        <v>7.0059999999999997E-2</v>
      </c>
      <c r="Q468" s="65"/>
      <c r="R468" s="65"/>
      <c r="S468" s="66"/>
      <c r="T468" s="66"/>
      <c r="U468" s="66"/>
      <c r="V468" s="66"/>
      <c r="W468" s="66"/>
      <c r="X468" s="67"/>
    </row>
    <row r="469" spans="1:24" ht="14.4" x14ac:dyDescent="0.2">
      <c r="A469" s="47" t="s">
        <v>696</v>
      </c>
      <c r="B469" s="47" t="s">
        <v>697</v>
      </c>
      <c r="C469" s="82" t="str">
        <f t="shared" si="15"/>
        <v>21375104 MUSEO HISTORICO CULTURAL JUAN SANTAMARIA</v>
      </c>
      <c r="D469" s="47" t="s">
        <v>686</v>
      </c>
      <c r="E469" s="47" t="s">
        <v>304</v>
      </c>
      <c r="F469" s="47" t="s">
        <v>305</v>
      </c>
      <c r="G469" s="46">
        <v>0</v>
      </c>
      <c r="H469" s="46">
        <v>50000</v>
      </c>
      <c r="I469" s="46">
        <v>25000</v>
      </c>
      <c r="J469" s="46">
        <v>0</v>
      </c>
      <c r="K469" s="46">
        <v>0</v>
      </c>
      <c r="L469" s="46">
        <v>0</v>
      </c>
      <c r="M469" s="46">
        <v>7635.41</v>
      </c>
      <c r="N469" s="46">
        <v>7635.41</v>
      </c>
      <c r="O469" s="46">
        <v>42364.59</v>
      </c>
      <c r="P469" s="86">
        <f t="shared" si="16"/>
        <v>0.15270819999999999</v>
      </c>
      <c r="Q469" s="65"/>
      <c r="R469" s="65"/>
      <c r="S469" s="66"/>
      <c r="T469" s="66"/>
      <c r="U469" s="66"/>
      <c r="V469" s="66"/>
      <c r="W469" s="66"/>
      <c r="X469" s="67"/>
    </row>
    <row r="470" spans="1:24" ht="14.4" x14ac:dyDescent="0.2">
      <c r="A470" s="47" t="s">
        <v>696</v>
      </c>
      <c r="B470" s="47" t="s">
        <v>697</v>
      </c>
      <c r="C470" s="82" t="str">
        <f t="shared" si="15"/>
        <v>21375104 MUSEO HISTORICO CULTURAL JUAN SANTAMARIA</v>
      </c>
      <c r="D470" s="47" t="s">
        <v>686</v>
      </c>
      <c r="E470" s="47" t="s">
        <v>308</v>
      </c>
      <c r="F470" s="47" t="s">
        <v>309</v>
      </c>
      <c r="G470" s="46">
        <v>0</v>
      </c>
      <c r="H470" s="46">
        <v>50000</v>
      </c>
      <c r="I470" s="46">
        <v>25000</v>
      </c>
      <c r="J470" s="46">
        <v>0</v>
      </c>
      <c r="K470" s="46">
        <v>0</v>
      </c>
      <c r="L470" s="46">
        <v>0</v>
      </c>
      <c r="M470" s="46">
        <v>17814</v>
      </c>
      <c r="N470" s="46">
        <v>17814</v>
      </c>
      <c r="O470" s="46">
        <v>32186</v>
      </c>
      <c r="P470" s="86">
        <f t="shared" si="16"/>
        <v>0.35627999999999999</v>
      </c>
      <c r="Q470" s="65"/>
      <c r="R470" s="65"/>
      <c r="S470" s="66"/>
      <c r="T470" s="66"/>
      <c r="U470" s="66"/>
      <c r="V470" s="66"/>
      <c r="W470" s="66"/>
      <c r="X470" s="67"/>
    </row>
    <row r="471" spans="1:24" ht="14.4" x14ac:dyDescent="0.2">
      <c r="A471" s="47" t="s">
        <v>696</v>
      </c>
      <c r="B471" s="47" t="s">
        <v>697</v>
      </c>
      <c r="C471" s="82" t="str">
        <f t="shared" si="15"/>
        <v>21375104 MUSEO HISTORICO CULTURAL JUAN SANTAMARIA</v>
      </c>
      <c r="D471" s="47" t="s">
        <v>686</v>
      </c>
      <c r="E471" s="47" t="s">
        <v>312</v>
      </c>
      <c r="F471" s="47" t="s">
        <v>313</v>
      </c>
      <c r="G471" s="46">
        <v>0</v>
      </c>
      <c r="H471" s="46">
        <v>500000</v>
      </c>
      <c r="I471" s="46">
        <v>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500000</v>
      </c>
      <c r="P471" s="86">
        <f t="shared" si="16"/>
        <v>0</v>
      </c>
      <c r="Q471" s="65"/>
      <c r="R471" s="65"/>
      <c r="S471" s="66"/>
      <c r="T471" s="66"/>
      <c r="U471" s="66"/>
      <c r="V471" s="66"/>
      <c r="W471" s="66"/>
      <c r="X471" s="67"/>
    </row>
    <row r="472" spans="1:24" ht="14.4" x14ac:dyDescent="0.2">
      <c r="A472" s="47" t="s">
        <v>696</v>
      </c>
      <c r="B472" s="47" t="s">
        <v>697</v>
      </c>
      <c r="C472" s="82" t="str">
        <f t="shared" si="15"/>
        <v>21375104 MUSEO HISTORICO CULTURAL JUAN SANTAMARIA</v>
      </c>
      <c r="D472" s="47" t="s">
        <v>686</v>
      </c>
      <c r="E472" s="47" t="s">
        <v>314</v>
      </c>
      <c r="F472" s="47" t="s">
        <v>315</v>
      </c>
      <c r="G472" s="46">
        <v>0</v>
      </c>
      <c r="H472" s="46">
        <v>500000</v>
      </c>
      <c r="I472" s="46">
        <v>0</v>
      </c>
      <c r="J472" s="46">
        <v>0</v>
      </c>
      <c r="K472" s="46">
        <v>0</v>
      </c>
      <c r="L472" s="46">
        <v>0</v>
      </c>
      <c r="M472" s="46">
        <v>0</v>
      </c>
      <c r="N472" s="46">
        <v>0</v>
      </c>
      <c r="O472" s="46">
        <v>500000</v>
      </c>
      <c r="P472" s="86">
        <f t="shared" si="16"/>
        <v>0</v>
      </c>
      <c r="Q472" s="65"/>
      <c r="R472" s="65"/>
      <c r="S472" s="66"/>
      <c r="T472" s="66"/>
      <c r="U472" s="66"/>
      <c r="V472" s="66"/>
      <c r="W472" s="66"/>
      <c r="X472" s="67"/>
    </row>
    <row r="473" spans="1:24" ht="14.4" x14ac:dyDescent="0.2">
      <c r="A473" s="47" t="s">
        <v>696</v>
      </c>
      <c r="B473" s="47" t="s">
        <v>697</v>
      </c>
      <c r="C473" s="82" t="str">
        <f t="shared" si="15"/>
        <v>21375104 MUSEO HISTORICO CULTURAL JUAN SANTAMARIA</v>
      </c>
      <c r="D473" s="47" t="s">
        <v>686</v>
      </c>
      <c r="E473" s="47" t="s">
        <v>318</v>
      </c>
      <c r="F473" s="47" t="s">
        <v>319</v>
      </c>
      <c r="G473" s="46">
        <v>3237577</v>
      </c>
      <c r="H473" s="46">
        <v>287577</v>
      </c>
      <c r="I473" s="46">
        <v>212577</v>
      </c>
      <c r="J473" s="46">
        <v>0</v>
      </c>
      <c r="K473" s="46">
        <v>0</v>
      </c>
      <c r="L473" s="46">
        <v>0</v>
      </c>
      <c r="M473" s="46">
        <v>34472.68</v>
      </c>
      <c r="N473" s="46">
        <v>34472.68</v>
      </c>
      <c r="O473" s="46">
        <v>253104.32</v>
      </c>
      <c r="P473" s="86">
        <f t="shared" si="16"/>
        <v>0.11987286883165205</v>
      </c>
      <c r="Q473" s="65"/>
      <c r="R473" s="65"/>
      <c r="S473" s="66"/>
      <c r="T473" s="66"/>
      <c r="U473" s="66"/>
      <c r="V473" s="66"/>
      <c r="W473" s="66"/>
      <c r="X473" s="67"/>
    </row>
    <row r="474" spans="1:24" ht="14.4" x14ac:dyDescent="0.2">
      <c r="A474" s="47" t="s">
        <v>696</v>
      </c>
      <c r="B474" s="47" t="s">
        <v>697</v>
      </c>
      <c r="C474" s="82" t="str">
        <f t="shared" si="15"/>
        <v>21375104 MUSEO HISTORICO CULTURAL JUAN SANTAMARIA</v>
      </c>
      <c r="D474" s="47" t="s">
        <v>686</v>
      </c>
      <c r="E474" s="47" t="s">
        <v>320</v>
      </c>
      <c r="F474" s="47" t="s">
        <v>321</v>
      </c>
      <c r="G474" s="46">
        <v>50000</v>
      </c>
      <c r="H474" s="46">
        <v>50000</v>
      </c>
      <c r="I474" s="46">
        <v>42500</v>
      </c>
      <c r="J474" s="46">
        <v>0</v>
      </c>
      <c r="K474" s="46">
        <v>0</v>
      </c>
      <c r="L474" s="46">
        <v>0</v>
      </c>
      <c r="M474" s="46">
        <v>34472.68</v>
      </c>
      <c r="N474" s="46">
        <v>34472.68</v>
      </c>
      <c r="O474" s="46">
        <v>15527.32</v>
      </c>
      <c r="P474" s="86">
        <f t="shared" si="16"/>
        <v>0.6894536</v>
      </c>
      <c r="Q474" s="65"/>
      <c r="R474" s="65"/>
      <c r="S474" s="66"/>
      <c r="T474" s="66"/>
      <c r="U474" s="66"/>
      <c r="V474" s="66"/>
      <c r="W474" s="66"/>
      <c r="X474" s="67"/>
    </row>
    <row r="475" spans="1:24" ht="14.4" x14ac:dyDescent="0.2">
      <c r="A475" s="47" t="s">
        <v>696</v>
      </c>
      <c r="B475" s="47" t="s">
        <v>697</v>
      </c>
      <c r="C475" s="82" t="str">
        <f t="shared" si="15"/>
        <v>21375104 MUSEO HISTORICO CULTURAL JUAN SANTAMARIA</v>
      </c>
      <c r="D475" s="47" t="s">
        <v>686</v>
      </c>
      <c r="E475" s="47" t="s">
        <v>326</v>
      </c>
      <c r="F475" s="47" t="s">
        <v>327</v>
      </c>
      <c r="G475" s="46">
        <v>687577</v>
      </c>
      <c r="H475" s="46">
        <v>237577</v>
      </c>
      <c r="I475" s="46">
        <v>170077</v>
      </c>
      <c r="J475" s="46">
        <v>0</v>
      </c>
      <c r="K475" s="46">
        <v>0</v>
      </c>
      <c r="L475" s="46">
        <v>0</v>
      </c>
      <c r="M475" s="46">
        <v>0</v>
      </c>
      <c r="N475" s="46">
        <v>0</v>
      </c>
      <c r="O475" s="46">
        <v>237577</v>
      </c>
      <c r="P475" s="86">
        <f t="shared" si="16"/>
        <v>0</v>
      </c>
      <c r="Q475" s="65"/>
      <c r="R475" s="65"/>
      <c r="S475" s="66"/>
      <c r="T475" s="66"/>
      <c r="U475" s="66"/>
      <c r="V475" s="66"/>
      <c r="W475" s="66"/>
      <c r="X475" s="67"/>
    </row>
    <row r="476" spans="1:24" ht="14.4" x14ac:dyDescent="0.2">
      <c r="A476" s="47" t="s">
        <v>696</v>
      </c>
      <c r="B476" s="47" t="s">
        <v>697</v>
      </c>
      <c r="C476" s="82" t="str">
        <f t="shared" si="15"/>
        <v>21375104 MUSEO HISTORICO CULTURAL JUAN SANTAMARIA</v>
      </c>
      <c r="D476" s="47" t="s">
        <v>686</v>
      </c>
      <c r="E476" s="47" t="s">
        <v>328</v>
      </c>
      <c r="F476" s="47" t="s">
        <v>329</v>
      </c>
      <c r="G476" s="46">
        <v>2500000</v>
      </c>
      <c r="H476" s="46">
        <v>0</v>
      </c>
      <c r="I476" s="46">
        <v>0</v>
      </c>
      <c r="J476" s="46">
        <v>0</v>
      </c>
      <c r="K476" s="46">
        <v>0</v>
      </c>
      <c r="L476" s="46">
        <v>0</v>
      </c>
      <c r="M476" s="46">
        <v>0</v>
      </c>
      <c r="N476" s="46">
        <v>0</v>
      </c>
      <c r="O476" s="46">
        <v>0</v>
      </c>
      <c r="P476" s="86">
        <f t="shared" si="16"/>
        <v>0</v>
      </c>
      <c r="Q476" s="65"/>
      <c r="R476" s="65"/>
      <c r="S476" s="66"/>
      <c r="T476" s="66"/>
      <c r="U476" s="66"/>
      <c r="V476" s="66"/>
      <c r="W476" s="66"/>
      <c r="X476" s="67"/>
    </row>
    <row r="477" spans="1:24" ht="14.4" x14ac:dyDescent="0.2">
      <c r="A477" s="47" t="s">
        <v>696</v>
      </c>
      <c r="B477" s="47" t="s">
        <v>697</v>
      </c>
      <c r="C477" s="82" t="str">
        <f t="shared" si="15"/>
        <v>21375104 MUSEO HISTORICO CULTURAL JUAN SANTAMARIA</v>
      </c>
      <c r="D477" s="47" t="s">
        <v>686</v>
      </c>
      <c r="E477" s="47" t="s">
        <v>372</v>
      </c>
      <c r="F477" s="47" t="s">
        <v>373</v>
      </c>
      <c r="G477" s="46">
        <v>3547979</v>
      </c>
      <c r="H477" s="46">
        <v>3547979</v>
      </c>
      <c r="I477" s="46">
        <v>3441848</v>
      </c>
      <c r="J477" s="46">
        <v>0</v>
      </c>
      <c r="K477" s="46">
        <v>0</v>
      </c>
      <c r="L477" s="46">
        <v>0</v>
      </c>
      <c r="M477" s="46">
        <v>2422862.38</v>
      </c>
      <c r="N477" s="46">
        <v>2422862.38</v>
      </c>
      <c r="O477" s="46">
        <v>1125116.6200000001</v>
      </c>
      <c r="P477" s="86">
        <f t="shared" si="16"/>
        <v>0.68288520873432446</v>
      </c>
      <c r="Q477" s="65"/>
      <c r="R477" s="65"/>
      <c r="S477" s="66"/>
      <c r="T477" s="66"/>
      <c r="U477" s="66"/>
      <c r="V477" s="66"/>
      <c r="W477" s="66"/>
      <c r="X477" s="67"/>
    </row>
    <row r="478" spans="1:24" ht="14.4" x14ac:dyDescent="0.2">
      <c r="A478" s="47" t="s">
        <v>696</v>
      </c>
      <c r="B478" s="47" t="s">
        <v>697</v>
      </c>
      <c r="C478" s="83" t="str">
        <f t="shared" si="15"/>
        <v>21375104 MUSEO HISTORICO CULTURAL JUAN SANTAMARIA</v>
      </c>
      <c r="D478" s="47" t="s">
        <v>686</v>
      </c>
      <c r="E478" s="47" t="s">
        <v>374</v>
      </c>
      <c r="F478" s="47" t="s">
        <v>375</v>
      </c>
      <c r="G478" s="46">
        <v>2947979</v>
      </c>
      <c r="H478" s="46">
        <v>2947979</v>
      </c>
      <c r="I478" s="46">
        <v>2841848</v>
      </c>
      <c r="J478" s="46">
        <v>0</v>
      </c>
      <c r="K478" s="46">
        <v>0</v>
      </c>
      <c r="L478" s="46">
        <v>0</v>
      </c>
      <c r="M478" s="46">
        <v>1880775.3</v>
      </c>
      <c r="N478" s="46">
        <v>1880775.3</v>
      </c>
      <c r="O478" s="46">
        <v>1067203.7</v>
      </c>
      <c r="P478" s="86">
        <f t="shared" si="16"/>
        <v>0.63798802501646046</v>
      </c>
      <c r="Q478" s="65"/>
      <c r="R478" s="65"/>
      <c r="S478" s="66"/>
      <c r="T478" s="66"/>
      <c r="U478" s="66"/>
      <c r="V478" s="66"/>
      <c r="W478" s="66"/>
      <c r="X478" s="67"/>
    </row>
    <row r="479" spans="1:24" ht="14.4" x14ac:dyDescent="0.2">
      <c r="A479" s="47" t="s">
        <v>696</v>
      </c>
      <c r="B479" s="47" t="s">
        <v>697</v>
      </c>
      <c r="C479" s="82" t="str">
        <f t="shared" si="15"/>
        <v>21375104 MUSEO HISTORICO CULTURAL JUAN SANTAMARIA</v>
      </c>
      <c r="D479" s="47" t="s">
        <v>686</v>
      </c>
      <c r="E479" s="47" t="s">
        <v>381</v>
      </c>
      <c r="F479" s="47" t="s">
        <v>377</v>
      </c>
      <c r="G479" s="46">
        <v>2543037</v>
      </c>
      <c r="H479" s="46">
        <v>2543037</v>
      </c>
      <c r="I479" s="46">
        <v>2451484</v>
      </c>
      <c r="J479" s="46">
        <v>0</v>
      </c>
      <c r="K479" s="46">
        <v>0</v>
      </c>
      <c r="L479" s="46">
        <v>0</v>
      </c>
      <c r="M479" s="46">
        <v>1622427.03</v>
      </c>
      <c r="N479" s="46">
        <v>1622427.03</v>
      </c>
      <c r="O479" s="46">
        <v>920609.97</v>
      </c>
      <c r="P479" s="86">
        <f t="shared" si="16"/>
        <v>0.63798797658075757</v>
      </c>
      <c r="Q479" s="65"/>
      <c r="R479" s="65"/>
      <c r="S479" s="66"/>
      <c r="T479" s="66"/>
      <c r="U479" s="66"/>
      <c r="V479" s="66"/>
      <c r="W479" s="66"/>
      <c r="X479" s="67"/>
    </row>
    <row r="480" spans="1:24" ht="14.4" x14ac:dyDescent="0.2">
      <c r="A480" s="47" t="s">
        <v>696</v>
      </c>
      <c r="B480" s="47" t="s">
        <v>697</v>
      </c>
      <c r="C480" s="82" t="str">
        <f t="shared" si="15"/>
        <v>21375104 MUSEO HISTORICO CULTURAL JUAN SANTAMARIA</v>
      </c>
      <c r="D480" s="47" t="s">
        <v>686</v>
      </c>
      <c r="E480" s="47" t="s">
        <v>402</v>
      </c>
      <c r="F480" s="47" t="s">
        <v>398</v>
      </c>
      <c r="G480" s="46">
        <v>404942</v>
      </c>
      <c r="H480" s="46">
        <v>404942</v>
      </c>
      <c r="I480" s="46">
        <v>390364</v>
      </c>
      <c r="J480" s="46">
        <v>0</v>
      </c>
      <c r="K480" s="46">
        <v>0</v>
      </c>
      <c r="L480" s="46">
        <v>0</v>
      </c>
      <c r="M480" s="46">
        <v>258348.27</v>
      </c>
      <c r="N480" s="46">
        <v>258348.27</v>
      </c>
      <c r="O480" s="46">
        <v>146593.73000000001</v>
      </c>
      <c r="P480" s="86">
        <f t="shared" si="16"/>
        <v>0.63798832919282267</v>
      </c>
      <c r="Q480" s="65"/>
      <c r="R480" s="65"/>
      <c r="S480" s="66"/>
      <c r="T480" s="66"/>
      <c r="U480" s="66"/>
      <c r="V480" s="66"/>
      <c r="W480" s="66"/>
      <c r="X480" s="67"/>
    </row>
    <row r="481" spans="1:24" ht="14.4" x14ac:dyDescent="0.2">
      <c r="A481" s="47" t="s">
        <v>696</v>
      </c>
      <c r="B481" s="47" t="s">
        <v>697</v>
      </c>
      <c r="C481" s="82" t="str">
        <f t="shared" si="15"/>
        <v>21375104 MUSEO HISTORICO CULTURAL JUAN SANTAMARIA</v>
      </c>
      <c r="D481" s="47" t="s">
        <v>686</v>
      </c>
      <c r="E481" s="47" t="s">
        <v>608</v>
      </c>
      <c r="F481" s="47" t="s">
        <v>609</v>
      </c>
      <c r="G481" s="46">
        <v>600000</v>
      </c>
      <c r="H481" s="46">
        <v>600000</v>
      </c>
      <c r="I481" s="46">
        <v>600000</v>
      </c>
      <c r="J481" s="46">
        <v>0</v>
      </c>
      <c r="K481" s="46">
        <v>0</v>
      </c>
      <c r="L481" s="46">
        <v>0</v>
      </c>
      <c r="M481" s="46">
        <v>542087.07999999996</v>
      </c>
      <c r="N481" s="46">
        <v>542087.07999999996</v>
      </c>
      <c r="O481" s="46">
        <v>57912.92</v>
      </c>
      <c r="P481" s="86">
        <f t="shared" si="16"/>
        <v>0.90347846666666665</v>
      </c>
      <c r="Q481" s="65"/>
      <c r="R481" s="65"/>
      <c r="S481" s="66"/>
      <c r="T481" s="66"/>
      <c r="U481" s="66"/>
      <c r="V481" s="66"/>
      <c r="W481" s="66"/>
      <c r="X481" s="67"/>
    </row>
    <row r="482" spans="1:24" ht="14.4" x14ac:dyDescent="0.2">
      <c r="A482" s="47" t="s">
        <v>696</v>
      </c>
      <c r="B482" s="47" t="s">
        <v>697</v>
      </c>
      <c r="C482" s="82" t="str">
        <f t="shared" si="15"/>
        <v>21375104 MUSEO HISTORICO CULTURAL JUAN SANTAMARIA</v>
      </c>
      <c r="D482" s="47" t="s">
        <v>686</v>
      </c>
      <c r="E482" s="47" t="s">
        <v>612</v>
      </c>
      <c r="F482" s="47" t="s">
        <v>613</v>
      </c>
      <c r="G482" s="46">
        <v>600000</v>
      </c>
      <c r="H482" s="46">
        <v>600000</v>
      </c>
      <c r="I482" s="46">
        <v>600000</v>
      </c>
      <c r="J482" s="46">
        <v>0</v>
      </c>
      <c r="K482" s="46">
        <v>0</v>
      </c>
      <c r="L482" s="46">
        <v>0</v>
      </c>
      <c r="M482" s="46">
        <v>542087.07999999996</v>
      </c>
      <c r="N482" s="46">
        <v>542087.07999999996</v>
      </c>
      <c r="O482" s="46">
        <v>57912.92</v>
      </c>
      <c r="P482" s="86">
        <f t="shared" si="16"/>
        <v>0.90347846666666665</v>
      </c>
      <c r="Q482" s="65"/>
      <c r="R482" s="65"/>
      <c r="S482" s="66"/>
      <c r="T482" s="66"/>
      <c r="U482" s="66"/>
      <c r="V482" s="66"/>
      <c r="W482" s="66"/>
      <c r="X482" s="67"/>
    </row>
    <row r="483" spans="1:24" ht="14.4" x14ac:dyDescent="0.2">
      <c r="A483" s="47" t="s">
        <v>696</v>
      </c>
      <c r="B483" s="47" t="s">
        <v>697</v>
      </c>
      <c r="C483" s="82" t="str">
        <f t="shared" si="15"/>
        <v>21375104 MUSEO HISTORICO CULTURAL JUAN SANTAMARIA</v>
      </c>
      <c r="D483" s="47" t="s">
        <v>690</v>
      </c>
      <c r="E483" s="47" t="s">
        <v>336</v>
      </c>
      <c r="F483" s="47" t="s">
        <v>337</v>
      </c>
      <c r="G483" s="46">
        <v>30000000</v>
      </c>
      <c r="H483" s="46">
        <v>30000000</v>
      </c>
      <c r="I483" s="46">
        <v>24310000</v>
      </c>
      <c r="J483" s="46">
        <v>0</v>
      </c>
      <c r="K483" s="46">
        <v>0</v>
      </c>
      <c r="L483" s="46">
        <v>0</v>
      </c>
      <c r="M483" s="46">
        <v>2267647.84</v>
      </c>
      <c r="N483" s="46">
        <v>2267647.84</v>
      </c>
      <c r="O483" s="46">
        <v>27732352.16</v>
      </c>
      <c r="P483" s="86">
        <f t="shared" si="16"/>
        <v>7.5588261333333323E-2</v>
      </c>
      <c r="Q483" s="65"/>
      <c r="R483" s="65"/>
      <c r="S483" s="66"/>
      <c r="T483" s="66"/>
      <c r="U483" s="66"/>
      <c r="V483" s="66"/>
      <c r="W483" s="66"/>
      <c r="X483" s="67"/>
    </row>
    <row r="484" spans="1:24" ht="14.4" x14ac:dyDescent="0.2">
      <c r="A484" s="47" t="s">
        <v>696</v>
      </c>
      <c r="B484" s="47" t="s">
        <v>697</v>
      </c>
      <c r="C484" s="82" t="str">
        <f t="shared" si="15"/>
        <v>21375104 MUSEO HISTORICO CULTURAL JUAN SANTAMARIA</v>
      </c>
      <c r="D484" s="47" t="s">
        <v>690</v>
      </c>
      <c r="E484" s="47" t="s">
        <v>338</v>
      </c>
      <c r="F484" s="47" t="s">
        <v>339</v>
      </c>
      <c r="G484" s="46">
        <v>6200000</v>
      </c>
      <c r="H484" s="46">
        <v>16400000</v>
      </c>
      <c r="I484" s="46">
        <v>12850000</v>
      </c>
      <c r="J484" s="46">
        <v>0</v>
      </c>
      <c r="K484" s="46">
        <v>0</v>
      </c>
      <c r="L484" s="46">
        <v>0</v>
      </c>
      <c r="M484" s="46">
        <v>1410032.08</v>
      </c>
      <c r="N484" s="46">
        <v>1410032.08</v>
      </c>
      <c r="O484" s="46">
        <v>14989967.92</v>
      </c>
      <c r="P484" s="86">
        <f t="shared" si="16"/>
        <v>8.5977565853658539E-2</v>
      </c>
      <c r="Q484" s="65"/>
      <c r="R484" s="65"/>
      <c r="S484" s="66"/>
      <c r="T484" s="66"/>
      <c r="U484" s="66"/>
      <c r="V484" s="66"/>
      <c r="W484" s="66"/>
      <c r="X484" s="67"/>
    </row>
    <row r="485" spans="1:24" ht="14.4" x14ac:dyDescent="0.2">
      <c r="A485" s="47" t="s">
        <v>696</v>
      </c>
      <c r="B485" s="47" t="s">
        <v>697</v>
      </c>
      <c r="C485" s="82" t="str">
        <f t="shared" si="15"/>
        <v>21375104 MUSEO HISTORICO CULTURAL JUAN SANTAMARIA</v>
      </c>
      <c r="D485" s="47" t="s">
        <v>690</v>
      </c>
      <c r="E485" s="47" t="s">
        <v>344</v>
      </c>
      <c r="F485" s="47" t="s">
        <v>345</v>
      </c>
      <c r="G485" s="46">
        <v>5700000</v>
      </c>
      <c r="H485" s="46">
        <v>5700000</v>
      </c>
      <c r="I485" s="46">
        <v>5700000</v>
      </c>
      <c r="J485" s="46">
        <v>0</v>
      </c>
      <c r="K485" s="46">
        <v>0</v>
      </c>
      <c r="L485" s="46">
        <v>0</v>
      </c>
      <c r="M485" s="46">
        <v>0</v>
      </c>
      <c r="N485" s="46">
        <v>0</v>
      </c>
      <c r="O485" s="46">
        <v>5700000</v>
      </c>
      <c r="P485" s="86">
        <f t="shared" si="16"/>
        <v>0</v>
      </c>
      <c r="Q485" s="65"/>
      <c r="R485" s="65"/>
      <c r="S485" s="66"/>
      <c r="T485" s="66"/>
      <c r="U485" s="66"/>
      <c r="V485" s="66"/>
      <c r="W485" s="66"/>
      <c r="X485" s="67"/>
    </row>
    <row r="486" spans="1:24" ht="14.4" x14ac:dyDescent="0.2">
      <c r="A486" s="47" t="s">
        <v>696</v>
      </c>
      <c r="B486" s="47" t="s">
        <v>697</v>
      </c>
      <c r="C486" s="82" t="str">
        <f t="shared" si="15"/>
        <v>21375104 MUSEO HISTORICO CULTURAL JUAN SANTAMARIA</v>
      </c>
      <c r="D486" s="47" t="s">
        <v>690</v>
      </c>
      <c r="E486" s="47" t="s">
        <v>346</v>
      </c>
      <c r="F486" s="47" t="s">
        <v>347</v>
      </c>
      <c r="G486" s="46">
        <v>500000</v>
      </c>
      <c r="H486" s="46">
        <v>5700000</v>
      </c>
      <c r="I486" s="46">
        <v>2150000</v>
      </c>
      <c r="J486" s="46">
        <v>0</v>
      </c>
      <c r="K486" s="46">
        <v>0</v>
      </c>
      <c r="L486" s="46">
        <v>0</v>
      </c>
      <c r="M486" s="46">
        <v>1410032.08</v>
      </c>
      <c r="N486" s="46">
        <v>1410032.08</v>
      </c>
      <c r="O486" s="46">
        <v>4289967.92</v>
      </c>
      <c r="P486" s="86">
        <f t="shared" si="16"/>
        <v>0.24737404912280703</v>
      </c>
      <c r="Q486" s="65"/>
      <c r="R486" s="65"/>
      <c r="S486" s="66"/>
      <c r="T486" s="66"/>
      <c r="U486" s="66"/>
      <c r="V486" s="66"/>
      <c r="W486" s="66"/>
      <c r="X486" s="67"/>
    </row>
    <row r="487" spans="1:24" ht="14.4" x14ac:dyDescent="0.2">
      <c r="A487" s="47" t="s">
        <v>696</v>
      </c>
      <c r="B487" s="47" t="s">
        <v>697</v>
      </c>
      <c r="C487" s="82" t="str">
        <f t="shared" si="15"/>
        <v>21375104 MUSEO HISTORICO CULTURAL JUAN SANTAMARIA</v>
      </c>
      <c r="D487" s="47" t="s">
        <v>690</v>
      </c>
      <c r="E487" s="47" t="s">
        <v>348</v>
      </c>
      <c r="F487" s="47" t="s">
        <v>349</v>
      </c>
      <c r="G487" s="46">
        <v>0</v>
      </c>
      <c r="H487" s="46">
        <v>5000000</v>
      </c>
      <c r="I487" s="46">
        <v>5000000</v>
      </c>
      <c r="J487" s="46">
        <v>0</v>
      </c>
      <c r="K487" s="46">
        <v>0</v>
      </c>
      <c r="L487" s="46">
        <v>0</v>
      </c>
      <c r="M487" s="46">
        <v>0</v>
      </c>
      <c r="N487" s="46">
        <v>0</v>
      </c>
      <c r="O487" s="46">
        <v>5000000</v>
      </c>
      <c r="P487" s="86">
        <f t="shared" si="16"/>
        <v>0</v>
      </c>
      <c r="Q487" s="65"/>
      <c r="R487" s="65"/>
      <c r="S487" s="66"/>
      <c r="T487" s="66"/>
      <c r="U487" s="66"/>
      <c r="V487" s="66"/>
      <c r="W487" s="66"/>
      <c r="X487" s="67"/>
    </row>
    <row r="488" spans="1:24" ht="14.4" x14ac:dyDescent="0.2">
      <c r="A488" s="47" t="s">
        <v>696</v>
      </c>
      <c r="B488" s="47" t="s">
        <v>697</v>
      </c>
      <c r="C488" s="83" t="str">
        <f t="shared" si="15"/>
        <v>21375104 MUSEO HISTORICO CULTURAL JUAN SANTAMARIA</v>
      </c>
      <c r="D488" s="47" t="s">
        <v>690</v>
      </c>
      <c r="E488" s="47" t="s">
        <v>356</v>
      </c>
      <c r="F488" s="47" t="s">
        <v>357</v>
      </c>
      <c r="G488" s="46">
        <v>16500000</v>
      </c>
      <c r="H488" s="46">
        <v>7140000</v>
      </c>
      <c r="I488" s="46">
        <v>5000000</v>
      </c>
      <c r="J488" s="46">
        <v>0</v>
      </c>
      <c r="K488" s="46">
        <v>0</v>
      </c>
      <c r="L488" s="46">
        <v>0</v>
      </c>
      <c r="M488" s="46">
        <v>0</v>
      </c>
      <c r="N488" s="46">
        <v>0</v>
      </c>
      <c r="O488" s="46">
        <v>7140000</v>
      </c>
      <c r="P488" s="88">
        <f t="shared" si="16"/>
        <v>0</v>
      </c>
      <c r="Q488" s="65"/>
      <c r="R488" s="65"/>
      <c r="S488" s="66"/>
      <c r="T488" s="66"/>
      <c r="U488" s="66"/>
      <c r="V488" s="66"/>
      <c r="W488" s="66"/>
      <c r="X488" s="67"/>
    </row>
    <row r="489" spans="1:24" ht="14.4" x14ac:dyDescent="0.2">
      <c r="A489" s="47" t="s">
        <v>696</v>
      </c>
      <c r="B489" s="47" t="s">
        <v>697</v>
      </c>
      <c r="C489" s="82" t="str">
        <f t="shared" si="15"/>
        <v>21375104 MUSEO HISTORICO CULTURAL JUAN SANTAMARIA</v>
      </c>
      <c r="D489" s="47" t="s">
        <v>690</v>
      </c>
      <c r="E489" s="47" t="s">
        <v>362</v>
      </c>
      <c r="F489" s="47" t="s">
        <v>363</v>
      </c>
      <c r="G489" s="46">
        <v>16500000</v>
      </c>
      <c r="H489" s="46">
        <v>7140000</v>
      </c>
      <c r="I489" s="46">
        <v>5000000</v>
      </c>
      <c r="J489" s="46">
        <v>0</v>
      </c>
      <c r="K489" s="46">
        <v>0</v>
      </c>
      <c r="L489" s="46">
        <v>0</v>
      </c>
      <c r="M489" s="46">
        <v>0</v>
      </c>
      <c r="N489" s="46">
        <v>0</v>
      </c>
      <c r="O489" s="46">
        <v>7140000</v>
      </c>
      <c r="P489" s="87">
        <f t="shared" si="16"/>
        <v>0</v>
      </c>
      <c r="Q489" s="65"/>
      <c r="R489" s="65"/>
      <c r="S489" s="66"/>
      <c r="T489" s="66"/>
      <c r="U489" s="66"/>
      <c r="V489" s="66"/>
      <c r="W489" s="66"/>
      <c r="X489" s="67"/>
    </row>
    <row r="490" spans="1:24" ht="14.4" x14ac:dyDescent="0.2">
      <c r="A490" s="47" t="s">
        <v>696</v>
      </c>
      <c r="B490" s="47" t="s">
        <v>697</v>
      </c>
      <c r="C490" s="82" t="str">
        <f t="shared" si="15"/>
        <v>21375104 MUSEO HISTORICO CULTURAL JUAN SANTAMARIA</v>
      </c>
      <c r="D490" s="47" t="s">
        <v>690</v>
      </c>
      <c r="E490" s="47" t="s">
        <v>364</v>
      </c>
      <c r="F490" s="47" t="s">
        <v>365</v>
      </c>
      <c r="G490" s="46">
        <v>7300000</v>
      </c>
      <c r="H490" s="46">
        <v>6460000</v>
      </c>
      <c r="I490" s="46">
        <v>6460000</v>
      </c>
      <c r="J490" s="46">
        <v>0</v>
      </c>
      <c r="K490" s="46">
        <v>0</v>
      </c>
      <c r="L490" s="46">
        <v>0</v>
      </c>
      <c r="M490" s="46">
        <v>857615.76</v>
      </c>
      <c r="N490" s="46">
        <v>857615.76</v>
      </c>
      <c r="O490" s="46">
        <v>5602384.2400000002</v>
      </c>
      <c r="P490" s="86">
        <f t="shared" si="16"/>
        <v>0.13275785758513933</v>
      </c>
      <c r="Q490" s="65"/>
      <c r="R490" s="65"/>
      <c r="S490" s="66"/>
      <c r="T490" s="66"/>
      <c r="U490" s="66"/>
      <c r="V490" s="66"/>
      <c r="W490" s="66"/>
      <c r="X490" s="67"/>
    </row>
    <row r="491" spans="1:24" ht="14.4" x14ac:dyDescent="0.2">
      <c r="A491" s="47" t="s">
        <v>696</v>
      </c>
      <c r="B491" s="47" t="s">
        <v>697</v>
      </c>
      <c r="C491" s="82" t="str">
        <f t="shared" si="15"/>
        <v>21375104 MUSEO HISTORICO CULTURAL JUAN SANTAMARIA</v>
      </c>
      <c r="D491" s="47" t="s">
        <v>690</v>
      </c>
      <c r="E491" s="47" t="s">
        <v>366</v>
      </c>
      <c r="F491" s="47" t="s">
        <v>367</v>
      </c>
      <c r="G491" s="46">
        <v>5000000</v>
      </c>
      <c r="H491" s="46">
        <v>5000000</v>
      </c>
      <c r="I491" s="46">
        <v>5000000</v>
      </c>
      <c r="J491" s="46">
        <v>0</v>
      </c>
      <c r="K491" s="46">
        <v>0</v>
      </c>
      <c r="L491" s="46">
        <v>0</v>
      </c>
      <c r="M491" s="46">
        <v>0</v>
      </c>
      <c r="N491" s="46">
        <v>0</v>
      </c>
      <c r="O491" s="46">
        <v>5000000</v>
      </c>
      <c r="P491" s="86">
        <f t="shared" si="16"/>
        <v>0</v>
      </c>
      <c r="Q491" s="65"/>
      <c r="R491" s="65"/>
      <c r="S491" s="66"/>
      <c r="T491" s="66"/>
      <c r="U491" s="66"/>
      <c r="V491" s="66"/>
      <c r="W491" s="66"/>
      <c r="X491" s="67"/>
    </row>
    <row r="492" spans="1:24" ht="14.4" x14ac:dyDescent="0.2">
      <c r="A492" s="47" t="s">
        <v>696</v>
      </c>
      <c r="B492" s="47" t="s">
        <v>697</v>
      </c>
      <c r="C492" s="107" t="str">
        <f t="shared" si="15"/>
        <v>21375104 MUSEO HISTORICO CULTURAL JUAN SANTAMARIA</v>
      </c>
      <c r="D492" s="47" t="s">
        <v>690</v>
      </c>
      <c r="E492" s="47" t="s">
        <v>368</v>
      </c>
      <c r="F492" s="47" t="s">
        <v>369</v>
      </c>
      <c r="G492" s="46">
        <v>2300000</v>
      </c>
      <c r="H492" s="46">
        <v>1460000</v>
      </c>
      <c r="I492" s="46">
        <v>1460000</v>
      </c>
      <c r="J492" s="46">
        <v>0</v>
      </c>
      <c r="K492" s="46">
        <v>0</v>
      </c>
      <c r="L492" s="46">
        <v>0</v>
      </c>
      <c r="M492" s="46">
        <v>857615.76</v>
      </c>
      <c r="N492" s="46">
        <v>857615.76</v>
      </c>
      <c r="O492" s="46">
        <v>602384.24</v>
      </c>
      <c r="P492" s="108">
        <f t="shared" si="16"/>
        <v>0.58740805479452052</v>
      </c>
      <c r="Q492" s="65"/>
      <c r="R492" s="65"/>
      <c r="S492" s="66"/>
      <c r="T492" s="66"/>
      <c r="U492" s="66"/>
      <c r="V492" s="66"/>
      <c r="W492" s="66"/>
      <c r="X492" s="67"/>
    </row>
    <row r="493" spans="1:24" ht="14.4" x14ac:dyDescent="0.2">
      <c r="A493" s="99" t="s">
        <v>698</v>
      </c>
      <c r="B493" s="99" t="s">
        <v>699</v>
      </c>
      <c r="C493" s="98" t="str">
        <f t="shared" si="15"/>
        <v>21375105 MUSEO DR. RAFAEL ANGEL CALDERON GUARDIA</v>
      </c>
      <c r="D493" s="99" t="s">
        <v>686</v>
      </c>
      <c r="E493" s="99" t="s">
        <v>687</v>
      </c>
      <c r="F493" s="99" t="s">
        <v>687</v>
      </c>
      <c r="G493" s="100">
        <v>361883261</v>
      </c>
      <c r="H493" s="100">
        <v>359883261</v>
      </c>
      <c r="I493" s="46">
        <v>327273939.75</v>
      </c>
      <c r="J493" s="46">
        <v>0</v>
      </c>
      <c r="K493" s="46">
        <v>0</v>
      </c>
      <c r="L493" s="46">
        <v>0</v>
      </c>
      <c r="M493" s="100">
        <v>213889710.75999999</v>
      </c>
      <c r="N493" s="100">
        <v>205309499.5</v>
      </c>
      <c r="O493" s="100">
        <v>145993550.24000001</v>
      </c>
      <c r="P493" s="115">
        <f t="shared" si="16"/>
        <v>0.59433081206852789</v>
      </c>
      <c r="Q493" s="65"/>
      <c r="R493" s="65"/>
      <c r="S493" s="66"/>
      <c r="T493" s="66"/>
      <c r="U493" s="66"/>
      <c r="V493" s="66"/>
      <c r="W493" s="66"/>
      <c r="X493" s="67"/>
    </row>
    <row r="494" spans="1:24" ht="14.4" x14ac:dyDescent="0.2">
      <c r="A494" s="47" t="s">
        <v>698</v>
      </c>
      <c r="B494" s="47" t="s">
        <v>699</v>
      </c>
      <c r="C494" s="112" t="str">
        <f t="shared" si="15"/>
        <v>21375105 MUSEO DR. RAFAEL ANGEL CALDERON GUARDIA</v>
      </c>
      <c r="D494" s="47" t="s">
        <v>686</v>
      </c>
      <c r="E494" s="47" t="s">
        <v>10</v>
      </c>
      <c r="F494" s="47" t="s">
        <v>11</v>
      </c>
      <c r="G494" s="46">
        <v>214012539</v>
      </c>
      <c r="H494" s="46">
        <v>214012539</v>
      </c>
      <c r="I494" s="46">
        <v>207773263</v>
      </c>
      <c r="J494" s="46">
        <v>0</v>
      </c>
      <c r="K494" s="46">
        <v>0</v>
      </c>
      <c r="L494" s="46">
        <v>0</v>
      </c>
      <c r="M494" s="46">
        <v>140444923.06999999</v>
      </c>
      <c r="N494" s="46">
        <v>136463320.52000001</v>
      </c>
      <c r="O494" s="46">
        <v>73567615.930000007</v>
      </c>
      <c r="P494" s="113">
        <f t="shared" si="16"/>
        <v>0.65624623550678962</v>
      </c>
      <c r="Q494" s="65"/>
      <c r="R494" s="65"/>
      <c r="S494" s="66"/>
      <c r="T494" s="66"/>
      <c r="U494" s="66"/>
      <c r="V494" s="66"/>
      <c r="W494" s="66"/>
      <c r="X494" s="67"/>
    </row>
    <row r="495" spans="1:24" ht="14.4" x14ac:dyDescent="0.2">
      <c r="A495" s="47" t="s">
        <v>698</v>
      </c>
      <c r="B495" s="47" t="s">
        <v>699</v>
      </c>
      <c r="C495" s="82" t="str">
        <f t="shared" si="15"/>
        <v>21375105 MUSEO DR. RAFAEL ANGEL CALDERON GUARDIA</v>
      </c>
      <c r="D495" s="47" t="s">
        <v>686</v>
      </c>
      <c r="E495" s="47" t="s">
        <v>12</v>
      </c>
      <c r="F495" s="47" t="s">
        <v>13</v>
      </c>
      <c r="G495" s="46">
        <v>113835000</v>
      </c>
      <c r="H495" s="46">
        <v>113835000</v>
      </c>
      <c r="I495" s="46">
        <v>108193027</v>
      </c>
      <c r="J495" s="46">
        <v>0</v>
      </c>
      <c r="K495" s="46">
        <v>0</v>
      </c>
      <c r="L495" s="46">
        <v>0</v>
      </c>
      <c r="M495" s="46">
        <v>77630073.579999998</v>
      </c>
      <c r="N495" s="46">
        <v>76397070.870000005</v>
      </c>
      <c r="O495" s="46">
        <v>36204926.420000002</v>
      </c>
      <c r="P495" s="86">
        <f t="shared" si="16"/>
        <v>0.68195259436904287</v>
      </c>
      <c r="Q495" s="65"/>
      <c r="R495" s="65"/>
      <c r="S495" s="66"/>
      <c r="T495" s="66"/>
      <c r="U495" s="66"/>
      <c r="V495" s="66"/>
      <c r="W495" s="66"/>
      <c r="X495" s="67"/>
    </row>
    <row r="496" spans="1:24" ht="14.4" x14ac:dyDescent="0.2">
      <c r="A496" s="47" t="s">
        <v>698</v>
      </c>
      <c r="B496" s="47" t="s">
        <v>699</v>
      </c>
      <c r="C496" s="82" t="str">
        <f t="shared" si="15"/>
        <v>21375105 MUSEO DR. RAFAEL ANGEL CALDERON GUARDIA</v>
      </c>
      <c r="D496" s="47" t="s">
        <v>686</v>
      </c>
      <c r="E496" s="47" t="s">
        <v>14</v>
      </c>
      <c r="F496" s="47" t="s">
        <v>15</v>
      </c>
      <c r="G496" s="46">
        <v>113835000</v>
      </c>
      <c r="H496" s="46">
        <v>113835000</v>
      </c>
      <c r="I496" s="46">
        <v>108193027</v>
      </c>
      <c r="J496" s="46">
        <v>0</v>
      </c>
      <c r="K496" s="46">
        <v>0</v>
      </c>
      <c r="L496" s="46">
        <v>0</v>
      </c>
      <c r="M496" s="46">
        <v>77630073.579999998</v>
      </c>
      <c r="N496" s="46">
        <v>76397070.870000005</v>
      </c>
      <c r="O496" s="46">
        <v>36204926.420000002</v>
      </c>
      <c r="P496" s="86">
        <f t="shared" si="16"/>
        <v>0.68195259436904287</v>
      </c>
      <c r="Q496" s="65"/>
      <c r="R496" s="65"/>
      <c r="S496" s="66"/>
      <c r="T496" s="66"/>
      <c r="U496" s="66"/>
      <c r="V496" s="66"/>
      <c r="W496" s="66"/>
      <c r="X496" s="67"/>
    </row>
    <row r="497" spans="1:24" ht="14.4" x14ac:dyDescent="0.2">
      <c r="A497" s="47" t="s">
        <v>698</v>
      </c>
      <c r="B497" s="47" t="s">
        <v>699</v>
      </c>
      <c r="C497" s="82" t="str">
        <f t="shared" si="15"/>
        <v>21375105 MUSEO DR. RAFAEL ANGEL CALDERON GUARDIA</v>
      </c>
      <c r="D497" s="47" t="s">
        <v>686</v>
      </c>
      <c r="E497" s="47" t="s">
        <v>20</v>
      </c>
      <c r="F497" s="47" t="s">
        <v>21</v>
      </c>
      <c r="G497" s="46">
        <v>1500000</v>
      </c>
      <c r="H497" s="46">
        <v>1500000</v>
      </c>
      <c r="I497" s="46">
        <v>1500000</v>
      </c>
      <c r="J497" s="46">
        <v>0</v>
      </c>
      <c r="K497" s="46">
        <v>0</v>
      </c>
      <c r="L497" s="46">
        <v>0</v>
      </c>
      <c r="M497" s="46">
        <v>1494998.75</v>
      </c>
      <c r="N497" s="46">
        <v>1494998.75</v>
      </c>
      <c r="O497" s="46">
        <v>5001.25</v>
      </c>
      <c r="P497" s="86">
        <f t="shared" si="16"/>
        <v>0.99666583333333336</v>
      </c>
      <c r="Q497" s="65"/>
      <c r="R497" s="65"/>
      <c r="S497" s="66"/>
      <c r="T497" s="66"/>
      <c r="U497" s="66"/>
      <c r="V497" s="66"/>
      <c r="W497" s="66"/>
      <c r="X497" s="67"/>
    </row>
    <row r="498" spans="1:24" ht="14.4" x14ac:dyDescent="0.2">
      <c r="A498" s="47" t="s">
        <v>698</v>
      </c>
      <c r="B498" s="47" t="s">
        <v>699</v>
      </c>
      <c r="C498" s="82" t="str">
        <f t="shared" si="15"/>
        <v>21375105 MUSEO DR. RAFAEL ANGEL CALDERON GUARDIA</v>
      </c>
      <c r="D498" s="47" t="s">
        <v>686</v>
      </c>
      <c r="E498" s="47" t="s">
        <v>22</v>
      </c>
      <c r="F498" s="47" t="s">
        <v>23</v>
      </c>
      <c r="G498" s="46">
        <v>1500000</v>
      </c>
      <c r="H498" s="46">
        <v>1500000</v>
      </c>
      <c r="I498" s="46">
        <v>1500000</v>
      </c>
      <c r="J498" s="46">
        <v>0</v>
      </c>
      <c r="K498" s="46">
        <v>0</v>
      </c>
      <c r="L498" s="46">
        <v>0</v>
      </c>
      <c r="M498" s="46">
        <v>1494998.75</v>
      </c>
      <c r="N498" s="46">
        <v>1494998.75</v>
      </c>
      <c r="O498" s="46">
        <v>5001.25</v>
      </c>
      <c r="P498" s="86">
        <f t="shared" si="16"/>
        <v>0.99666583333333336</v>
      </c>
      <c r="Q498" s="65"/>
      <c r="R498" s="65"/>
      <c r="S498" s="66"/>
      <c r="T498" s="66"/>
      <c r="U498" s="66"/>
      <c r="V498" s="66"/>
      <c r="W498" s="66"/>
      <c r="X498" s="67"/>
    </row>
    <row r="499" spans="1:24" ht="14.4" x14ac:dyDescent="0.2">
      <c r="A499" s="47" t="s">
        <v>698</v>
      </c>
      <c r="B499" s="47" t="s">
        <v>699</v>
      </c>
      <c r="C499" s="82" t="str">
        <f t="shared" si="15"/>
        <v>21375105 MUSEO DR. RAFAEL ANGEL CALDERON GUARDIA</v>
      </c>
      <c r="D499" s="47" t="s">
        <v>686</v>
      </c>
      <c r="E499" s="47" t="s">
        <v>26</v>
      </c>
      <c r="F499" s="47" t="s">
        <v>27</v>
      </c>
      <c r="G499" s="46">
        <v>62837715</v>
      </c>
      <c r="H499" s="46">
        <v>62837715</v>
      </c>
      <c r="I499" s="46">
        <v>62380254</v>
      </c>
      <c r="J499" s="46">
        <v>0</v>
      </c>
      <c r="K499" s="46">
        <v>0</v>
      </c>
      <c r="L499" s="46">
        <v>0</v>
      </c>
      <c r="M499" s="46">
        <v>37014358.75</v>
      </c>
      <c r="N499" s="46">
        <v>36698109.909999996</v>
      </c>
      <c r="O499" s="46">
        <v>25823356.25</v>
      </c>
      <c r="P499" s="86">
        <f t="shared" si="16"/>
        <v>0.58904686063138989</v>
      </c>
      <c r="Q499" s="65"/>
      <c r="R499" s="65"/>
      <c r="S499" s="66"/>
      <c r="T499" s="66"/>
      <c r="U499" s="66"/>
      <c r="V499" s="66"/>
      <c r="W499" s="66"/>
      <c r="X499" s="67"/>
    </row>
    <row r="500" spans="1:24" ht="14.4" x14ac:dyDescent="0.2">
      <c r="A500" s="47" t="s">
        <v>698</v>
      </c>
      <c r="B500" s="47" t="s">
        <v>699</v>
      </c>
      <c r="C500" s="82" t="str">
        <f t="shared" si="15"/>
        <v>21375105 MUSEO DR. RAFAEL ANGEL CALDERON GUARDIA</v>
      </c>
      <c r="D500" s="47" t="s">
        <v>686</v>
      </c>
      <c r="E500" s="47" t="s">
        <v>28</v>
      </c>
      <c r="F500" s="47" t="s">
        <v>29</v>
      </c>
      <c r="G500" s="46">
        <v>23200000</v>
      </c>
      <c r="H500" s="46">
        <v>23200000</v>
      </c>
      <c r="I500" s="46">
        <v>23026810</v>
      </c>
      <c r="J500" s="46">
        <v>0</v>
      </c>
      <c r="K500" s="46">
        <v>0</v>
      </c>
      <c r="L500" s="46">
        <v>0</v>
      </c>
      <c r="M500" s="46">
        <v>14752800.24</v>
      </c>
      <c r="N500" s="46">
        <v>14579437.960000001</v>
      </c>
      <c r="O500" s="46">
        <v>8447199.7599999998</v>
      </c>
      <c r="P500" s="86">
        <f t="shared" si="16"/>
        <v>0.6358965620689655</v>
      </c>
      <c r="Q500" s="65"/>
      <c r="R500" s="65"/>
      <c r="S500" s="66"/>
      <c r="T500" s="66"/>
      <c r="U500" s="66"/>
      <c r="V500" s="66"/>
      <c r="W500" s="66"/>
      <c r="X500" s="67"/>
    </row>
    <row r="501" spans="1:24" ht="14.4" x14ac:dyDescent="0.2">
      <c r="A501" s="47" t="s">
        <v>698</v>
      </c>
      <c r="B501" s="47" t="s">
        <v>699</v>
      </c>
      <c r="C501" s="82" t="str">
        <f t="shared" si="15"/>
        <v>21375105 MUSEO DR. RAFAEL ANGEL CALDERON GUARDIA</v>
      </c>
      <c r="D501" s="47" t="s">
        <v>686</v>
      </c>
      <c r="E501" s="47" t="s">
        <v>30</v>
      </c>
      <c r="F501" s="47" t="s">
        <v>31</v>
      </c>
      <c r="G501" s="46">
        <v>10694640</v>
      </c>
      <c r="H501" s="46">
        <v>10694640</v>
      </c>
      <c r="I501" s="46">
        <v>10522655</v>
      </c>
      <c r="J501" s="46">
        <v>0</v>
      </c>
      <c r="K501" s="46">
        <v>0</v>
      </c>
      <c r="L501" s="46">
        <v>0</v>
      </c>
      <c r="M501" s="46">
        <v>9239808.9600000009</v>
      </c>
      <c r="N501" s="46">
        <v>9136575.9100000001</v>
      </c>
      <c r="O501" s="46">
        <v>1454831.04</v>
      </c>
      <c r="P501" s="86">
        <f t="shared" si="16"/>
        <v>0.8639663382778664</v>
      </c>
      <c r="Q501" s="65"/>
      <c r="R501" s="65"/>
      <c r="S501" s="66"/>
      <c r="T501" s="66"/>
      <c r="U501" s="66"/>
      <c r="V501" s="66"/>
      <c r="W501" s="66"/>
      <c r="X501" s="67"/>
    </row>
    <row r="502" spans="1:24" ht="14.4" x14ac:dyDescent="0.2">
      <c r="A502" s="47" t="s">
        <v>698</v>
      </c>
      <c r="B502" s="47" t="s">
        <v>699</v>
      </c>
      <c r="C502" s="82" t="str">
        <f t="shared" si="15"/>
        <v>21375105 MUSEO DR. RAFAEL ANGEL CALDERON GUARDIA</v>
      </c>
      <c r="D502" s="47" t="s">
        <v>686</v>
      </c>
      <c r="E502" s="47" t="s">
        <v>32</v>
      </c>
      <c r="F502" s="47" t="s">
        <v>33</v>
      </c>
      <c r="G502" s="46">
        <v>13760805</v>
      </c>
      <c r="H502" s="46">
        <v>13760805</v>
      </c>
      <c r="I502" s="46">
        <v>13701584</v>
      </c>
      <c r="J502" s="46">
        <v>0</v>
      </c>
      <c r="K502" s="46">
        <v>0</v>
      </c>
      <c r="L502" s="46">
        <v>0</v>
      </c>
      <c r="M502" s="46">
        <v>0</v>
      </c>
      <c r="N502" s="46">
        <v>0</v>
      </c>
      <c r="O502" s="46">
        <v>13760805</v>
      </c>
      <c r="P502" s="86">
        <f t="shared" si="16"/>
        <v>0</v>
      </c>
      <c r="Q502" s="65"/>
      <c r="R502" s="65"/>
      <c r="S502" s="66"/>
      <c r="T502" s="66"/>
      <c r="U502" s="66"/>
      <c r="V502" s="66"/>
      <c r="W502" s="66"/>
      <c r="X502" s="67"/>
    </row>
    <row r="503" spans="1:24" ht="14.4" x14ac:dyDescent="0.2">
      <c r="A503" s="47" t="s">
        <v>698</v>
      </c>
      <c r="B503" s="47" t="s">
        <v>699</v>
      </c>
      <c r="C503" s="82" t="str">
        <f t="shared" si="15"/>
        <v>21375105 MUSEO DR. RAFAEL ANGEL CALDERON GUARDIA</v>
      </c>
      <c r="D503" s="47" t="s">
        <v>686</v>
      </c>
      <c r="E503" s="47" t="s">
        <v>34</v>
      </c>
      <c r="F503" s="47" t="s">
        <v>35</v>
      </c>
      <c r="G503" s="46">
        <v>11382270</v>
      </c>
      <c r="H503" s="46">
        <v>11382270</v>
      </c>
      <c r="I503" s="46">
        <v>11382270</v>
      </c>
      <c r="J503" s="46">
        <v>0</v>
      </c>
      <c r="K503" s="46">
        <v>0</v>
      </c>
      <c r="L503" s="46">
        <v>0</v>
      </c>
      <c r="M503" s="46">
        <v>9675741.9100000001</v>
      </c>
      <c r="N503" s="46">
        <v>9675741.9100000001</v>
      </c>
      <c r="O503" s="46">
        <v>1706528.09</v>
      </c>
      <c r="P503" s="86">
        <f t="shared" si="16"/>
        <v>0.85007137504206109</v>
      </c>
      <c r="Q503" s="65"/>
      <c r="R503" s="65"/>
      <c r="S503" s="66"/>
      <c r="T503" s="66"/>
      <c r="U503" s="66"/>
      <c r="V503" s="66"/>
      <c r="W503" s="66"/>
      <c r="X503" s="67"/>
    </row>
    <row r="504" spans="1:24" ht="14.4" x14ac:dyDescent="0.2">
      <c r="A504" s="47" t="s">
        <v>698</v>
      </c>
      <c r="B504" s="47" t="s">
        <v>699</v>
      </c>
      <c r="C504" s="82" t="str">
        <f t="shared" si="15"/>
        <v>21375105 MUSEO DR. RAFAEL ANGEL CALDERON GUARDIA</v>
      </c>
      <c r="D504" s="47" t="s">
        <v>686</v>
      </c>
      <c r="E504" s="47" t="s">
        <v>36</v>
      </c>
      <c r="F504" s="47" t="s">
        <v>37</v>
      </c>
      <c r="G504" s="46">
        <v>3800000</v>
      </c>
      <c r="H504" s="46">
        <v>3800000</v>
      </c>
      <c r="I504" s="46">
        <v>3746935</v>
      </c>
      <c r="J504" s="46">
        <v>0</v>
      </c>
      <c r="K504" s="46">
        <v>0</v>
      </c>
      <c r="L504" s="46">
        <v>0</v>
      </c>
      <c r="M504" s="46">
        <v>3346007.64</v>
      </c>
      <c r="N504" s="46">
        <v>3306354.13</v>
      </c>
      <c r="O504" s="46">
        <v>453992.36</v>
      </c>
      <c r="P504" s="86">
        <f t="shared" si="16"/>
        <v>0.88052832631578948</v>
      </c>
      <c r="Q504" s="65"/>
      <c r="R504" s="65"/>
      <c r="S504" s="66"/>
      <c r="T504" s="66"/>
      <c r="U504" s="66"/>
      <c r="V504" s="66"/>
      <c r="W504" s="66"/>
      <c r="X504" s="67"/>
    </row>
    <row r="505" spans="1:24" ht="14.4" x14ac:dyDescent="0.2">
      <c r="A505" s="47" t="s">
        <v>698</v>
      </c>
      <c r="B505" s="47" t="s">
        <v>699</v>
      </c>
      <c r="C505" s="82" t="str">
        <f t="shared" si="15"/>
        <v>21375105 MUSEO DR. RAFAEL ANGEL CALDERON GUARDIA</v>
      </c>
      <c r="D505" s="47" t="s">
        <v>686</v>
      </c>
      <c r="E505" s="47" t="s">
        <v>38</v>
      </c>
      <c r="F505" s="47" t="s">
        <v>39</v>
      </c>
      <c r="G505" s="46">
        <v>16030162</v>
      </c>
      <c r="H505" s="46">
        <v>16030162</v>
      </c>
      <c r="I505" s="46">
        <v>15960845</v>
      </c>
      <c r="J505" s="46">
        <v>0</v>
      </c>
      <c r="K505" s="46">
        <v>0</v>
      </c>
      <c r="L505" s="46">
        <v>0</v>
      </c>
      <c r="M505" s="46">
        <v>11332373</v>
      </c>
      <c r="N505" s="46">
        <v>10126709</v>
      </c>
      <c r="O505" s="46">
        <v>4697789</v>
      </c>
      <c r="P505" s="86">
        <f t="shared" si="16"/>
        <v>0.70694064102408949</v>
      </c>
      <c r="Q505" s="65"/>
      <c r="R505" s="65"/>
      <c r="S505" s="66"/>
      <c r="T505" s="66"/>
      <c r="U505" s="66"/>
      <c r="V505" s="66"/>
      <c r="W505" s="66"/>
      <c r="X505" s="67"/>
    </row>
    <row r="506" spans="1:24" ht="14.4" x14ac:dyDescent="0.2">
      <c r="A506" s="47" t="s">
        <v>698</v>
      </c>
      <c r="B506" s="47" t="s">
        <v>699</v>
      </c>
      <c r="C506" s="82" t="str">
        <f t="shared" si="15"/>
        <v>21375105 MUSEO DR. RAFAEL ANGEL CALDERON GUARDIA</v>
      </c>
      <c r="D506" s="47" t="s">
        <v>686</v>
      </c>
      <c r="E506" s="47" t="s">
        <v>46</v>
      </c>
      <c r="F506" s="47" t="s">
        <v>41</v>
      </c>
      <c r="G506" s="46">
        <v>15208102</v>
      </c>
      <c r="H506" s="46">
        <v>15208102</v>
      </c>
      <c r="I506" s="46">
        <v>15142340</v>
      </c>
      <c r="J506" s="46">
        <v>0</v>
      </c>
      <c r="K506" s="46">
        <v>0</v>
      </c>
      <c r="L506" s="46">
        <v>0</v>
      </c>
      <c r="M506" s="46">
        <v>10752619</v>
      </c>
      <c r="N506" s="46">
        <v>9608783</v>
      </c>
      <c r="O506" s="46">
        <v>4455483</v>
      </c>
      <c r="P506" s="86">
        <f t="shared" si="16"/>
        <v>0.70703227792659462</v>
      </c>
      <c r="Q506" s="65"/>
      <c r="R506" s="65"/>
      <c r="S506" s="66"/>
      <c r="T506" s="66"/>
      <c r="U506" s="66"/>
      <c r="V506" s="66"/>
      <c r="W506" s="66"/>
      <c r="X506" s="67"/>
    </row>
    <row r="507" spans="1:24" ht="14.4" x14ac:dyDescent="0.2">
      <c r="A507" s="47" t="s">
        <v>698</v>
      </c>
      <c r="B507" s="47" t="s">
        <v>699</v>
      </c>
      <c r="C507" s="82" t="str">
        <f t="shared" si="15"/>
        <v>21375105 MUSEO DR. RAFAEL ANGEL CALDERON GUARDIA</v>
      </c>
      <c r="D507" s="47" t="s">
        <v>686</v>
      </c>
      <c r="E507" s="47" t="s">
        <v>67</v>
      </c>
      <c r="F507" s="47" t="s">
        <v>62</v>
      </c>
      <c r="G507" s="46">
        <v>822060</v>
      </c>
      <c r="H507" s="46">
        <v>822060</v>
      </c>
      <c r="I507" s="46">
        <v>818505</v>
      </c>
      <c r="J507" s="46">
        <v>0</v>
      </c>
      <c r="K507" s="46">
        <v>0</v>
      </c>
      <c r="L507" s="46">
        <v>0</v>
      </c>
      <c r="M507" s="46">
        <v>579754</v>
      </c>
      <c r="N507" s="46">
        <v>517926</v>
      </c>
      <c r="O507" s="46">
        <v>242306</v>
      </c>
      <c r="P507" s="86">
        <f t="shared" si="16"/>
        <v>0.70524535921952169</v>
      </c>
      <c r="Q507" s="65"/>
      <c r="R507" s="65"/>
      <c r="S507" s="66"/>
      <c r="T507" s="66"/>
      <c r="U507" s="66"/>
      <c r="V507" s="66"/>
      <c r="W507" s="66"/>
      <c r="X507" s="67"/>
    </row>
    <row r="508" spans="1:24" ht="14.4" x14ac:dyDescent="0.2">
      <c r="A508" s="47" t="s">
        <v>698</v>
      </c>
      <c r="B508" s="47" t="s">
        <v>699</v>
      </c>
      <c r="C508" s="82" t="str">
        <f t="shared" si="15"/>
        <v>21375105 MUSEO DR. RAFAEL ANGEL CALDERON GUARDIA</v>
      </c>
      <c r="D508" s="47" t="s">
        <v>686</v>
      </c>
      <c r="E508" s="47" t="s">
        <v>83</v>
      </c>
      <c r="F508" s="47" t="s">
        <v>84</v>
      </c>
      <c r="G508" s="46">
        <v>19809662</v>
      </c>
      <c r="H508" s="46">
        <v>19809662</v>
      </c>
      <c r="I508" s="46">
        <v>19739137</v>
      </c>
      <c r="J508" s="46">
        <v>0</v>
      </c>
      <c r="K508" s="46">
        <v>0</v>
      </c>
      <c r="L508" s="46">
        <v>0</v>
      </c>
      <c r="M508" s="46">
        <v>12973118.99</v>
      </c>
      <c r="N508" s="46">
        <v>11746431.99</v>
      </c>
      <c r="O508" s="46">
        <v>6836543.0099999998</v>
      </c>
      <c r="P508" s="86">
        <f t="shared" si="16"/>
        <v>0.65488845746080881</v>
      </c>
      <c r="Q508" s="65"/>
      <c r="R508" s="65"/>
      <c r="S508" s="66"/>
      <c r="T508" s="66"/>
      <c r="U508" s="66"/>
      <c r="V508" s="66"/>
      <c r="W508" s="66"/>
      <c r="X508" s="67"/>
    </row>
    <row r="509" spans="1:24" ht="14.4" x14ac:dyDescent="0.2">
      <c r="A509" s="47" t="s">
        <v>698</v>
      </c>
      <c r="B509" s="47" t="s">
        <v>699</v>
      </c>
      <c r="C509" s="82" t="str">
        <f t="shared" si="15"/>
        <v>21375105 MUSEO DR. RAFAEL ANGEL CALDERON GUARDIA</v>
      </c>
      <c r="D509" s="47" t="s">
        <v>686</v>
      </c>
      <c r="E509" s="47" t="s">
        <v>91</v>
      </c>
      <c r="F509" s="47" t="s">
        <v>86</v>
      </c>
      <c r="G509" s="46">
        <v>8911126</v>
      </c>
      <c r="H509" s="46">
        <v>8911126</v>
      </c>
      <c r="I509" s="46">
        <v>8872593</v>
      </c>
      <c r="J509" s="46">
        <v>0</v>
      </c>
      <c r="K509" s="46">
        <v>0</v>
      </c>
      <c r="L509" s="46">
        <v>0</v>
      </c>
      <c r="M509" s="46">
        <v>6294535</v>
      </c>
      <c r="N509" s="46">
        <v>5624309</v>
      </c>
      <c r="O509" s="46">
        <v>2616591</v>
      </c>
      <c r="P509" s="86">
        <f t="shared" si="16"/>
        <v>0.70636808412315122</v>
      </c>
      <c r="Q509" s="65"/>
      <c r="R509" s="65"/>
      <c r="S509" s="66"/>
      <c r="T509" s="66"/>
      <c r="U509" s="66"/>
      <c r="V509" s="66"/>
      <c r="W509" s="66"/>
      <c r="X509" s="67"/>
    </row>
    <row r="510" spans="1:24" ht="14.4" x14ac:dyDescent="0.2">
      <c r="A510" s="47" t="s">
        <v>698</v>
      </c>
      <c r="B510" s="47" t="s">
        <v>699</v>
      </c>
      <c r="C510" s="82" t="str">
        <f t="shared" si="15"/>
        <v>21375105 MUSEO DR. RAFAEL ANGEL CALDERON GUARDIA</v>
      </c>
      <c r="D510" s="47" t="s">
        <v>686</v>
      </c>
      <c r="E510" s="47" t="s">
        <v>112</v>
      </c>
      <c r="F510" s="47" t="s">
        <v>107</v>
      </c>
      <c r="G510" s="46">
        <v>4932357</v>
      </c>
      <c r="H510" s="46">
        <v>4932357</v>
      </c>
      <c r="I510" s="46">
        <v>4911029</v>
      </c>
      <c r="J510" s="46">
        <v>0</v>
      </c>
      <c r="K510" s="46">
        <v>0</v>
      </c>
      <c r="L510" s="46">
        <v>0</v>
      </c>
      <c r="M510" s="46">
        <v>3478606</v>
      </c>
      <c r="N510" s="46">
        <v>3107631</v>
      </c>
      <c r="O510" s="46">
        <v>1453751</v>
      </c>
      <c r="P510" s="86">
        <f t="shared" si="16"/>
        <v>0.70526241308161597</v>
      </c>
      <c r="Q510" s="65"/>
      <c r="R510" s="65"/>
      <c r="S510" s="66"/>
      <c r="T510" s="66"/>
      <c r="U510" s="66"/>
      <c r="V510" s="66"/>
      <c r="W510" s="66"/>
      <c r="X510" s="67"/>
    </row>
    <row r="511" spans="1:24" ht="14.4" x14ac:dyDescent="0.2">
      <c r="A511" s="47" t="s">
        <v>698</v>
      </c>
      <c r="B511" s="47" t="s">
        <v>699</v>
      </c>
      <c r="C511" s="82" t="str">
        <f t="shared" si="15"/>
        <v>21375105 MUSEO DR. RAFAEL ANGEL CALDERON GUARDIA</v>
      </c>
      <c r="D511" s="47" t="s">
        <v>686</v>
      </c>
      <c r="E511" s="47" t="s">
        <v>133</v>
      </c>
      <c r="F511" s="47" t="s">
        <v>128</v>
      </c>
      <c r="G511" s="46">
        <v>2466179</v>
      </c>
      <c r="H511" s="46">
        <v>2466179</v>
      </c>
      <c r="I511" s="46">
        <v>2455515</v>
      </c>
      <c r="J511" s="46">
        <v>0</v>
      </c>
      <c r="K511" s="46">
        <v>0</v>
      </c>
      <c r="L511" s="46">
        <v>0</v>
      </c>
      <c r="M511" s="46">
        <v>1739291</v>
      </c>
      <c r="N511" s="46">
        <v>1553805</v>
      </c>
      <c r="O511" s="46">
        <v>726888</v>
      </c>
      <c r="P511" s="86">
        <f t="shared" si="16"/>
        <v>0.70525740426789785</v>
      </c>
      <c r="Q511" s="65"/>
      <c r="R511" s="65"/>
      <c r="S511" s="66"/>
      <c r="T511" s="66"/>
      <c r="U511" s="66"/>
      <c r="V511" s="66"/>
      <c r="W511" s="66"/>
      <c r="X511" s="67"/>
    </row>
    <row r="512" spans="1:24" ht="14.4" x14ac:dyDescent="0.2">
      <c r="A512" s="47" t="s">
        <v>698</v>
      </c>
      <c r="B512" s="47" t="s">
        <v>699</v>
      </c>
      <c r="C512" s="82" t="str">
        <f t="shared" si="15"/>
        <v>21375105 MUSEO DR. RAFAEL ANGEL CALDERON GUARDIA</v>
      </c>
      <c r="D512" s="47" t="s">
        <v>686</v>
      </c>
      <c r="E512" s="47" t="s">
        <v>153</v>
      </c>
      <c r="F512" s="47" t="s">
        <v>149</v>
      </c>
      <c r="G512" s="46">
        <v>3500000</v>
      </c>
      <c r="H512" s="46">
        <v>3500000</v>
      </c>
      <c r="I512" s="46">
        <v>3500000</v>
      </c>
      <c r="J512" s="46">
        <v>0</v>
      </c>
      <c r="K512" s="46">
        <v>0</v>
      </c>
      <c r="L512" s="46">
        <v>0</v>
      </c>
      <c r="M512" s="46">
        <v>1460686.99</v>
      </c>
      <c r="N512" s="46">
        <v>1460686.99</v>
      </c>
      <c r="O512" s="46">
        <v>2039313.01</v>
      </c>
      <c r="P512" s="86">
        <f t="shared" si="16"/>
        <v>0.41733914</v>
      </c>
      <c r="Q512" s="65"/>
      <c r="R512" s="65"/>
      <c r="S512" s="66"/>
      <c r="T512" s="66"/>
      <c r="U512" s="66"/>
      <c r="V512" s="66"/>
      <c r="W512" s="66"/>
      <c r="X512" s="67"/>
    </row>
    <row r="513" spans="1:24" ht="14.4" x14ac:dyDescent="0.2">
      <c r="A513" s="47" t="s">
        <v>698</v>
      </c>
      <c r="B513" s="47" t="s">
        <v>699</v>
      </c>
      <c r="C513" s="82" t="str">
        <f t="shared" si="15"/>
        <v>21375105 MUSEO DR. RAFAEL ANGEL CALDERON GUARDIA</v>
      </c>
      <c r="D513" s="47" t="s">
        <v>686</v>
      </c>
      <c r="E513" s="47" t="s">
        <v>166</v>
      </c>
      <c r="F513" s="47" t="s">
        <v>167</v>
      </c>
      <c r="G513" s="46">
        <v>106906491</v>
      </c>
      <c r="H513" s="46">
        <v>104906491</v>
      </c>
      <c r="I513" s="46">
        <v>79069325.390000001</v>
      </c>
      <c r="J513" s="46">
        <v>0</v>
      </c>
      <c r="K513" s="46">
        <v>0</v>
      </c>
      <c r="L513" s="46">
        <v>0</v>
      </c>
      <c r="M513" s="46">
        <v>66956368.359999999</v>
      </c>
      <c r="N513" s="46">
        <v>62376901.850000001</v>
      </c>
      <c r="O513" s="46">
        <v>37950122.640000001</v>
      </c>
      <c r="P513" s="86">
        <f t="shared" si="16"/>
        <v>0.63824809810862893</v>
      </c>
      <c r="Q513" s="65"/>
      <c r="R513" s="65"/>
      <c r="S513" s="66"/>
      <c r="T513" s="66"/>
      <c r="U513" s="66"/>
      <c r="V513" s="66"/>
      <c r="W513" s="66"/>
      <c r="X513" s="67"/>
    </row>
    <row r="514" spans="1:24" ht="14.4" x14ac:dyDescent="0.2">
      <c r="A514" s="47" t="s">
        <v>698</v>
      </c>
      <c r="B514" s="47" t="s">
        <v>699</v>
      </c>
      <c r="C514" s="82" t="str">
        <f t="shared" si="15"/>
        <v>21375105 MUSEO DR. RAFAEL ANGEL CALDERON GUARDIA</v>
      </c>
      <c r="D514" s="47" t="s">
        <v>686</v>
      </c>
      <c r="E514" s="47" t="s">
        <v>180</v>
      </c>
      <c r="F514" s="47" t="s">
        <v>181</v>
      </c>
      <c r="G514" s="46">
        <v>15048000</v>
      </c>
      <c r="H514" s="46">
        <v>13048000</v>
      </c>
      <c r="I514" s="46">
        <v>10115963.210000001</v>
      </c>
      <c r="J514" s="46">
        <v>0</v>
      </c>
      <c r="K514" s="46">
        <v>0</v>
      </c>
      <c r="L514" s="46">
        <v>0</v>
      </c>
      <c r="M514" s="46">
        <v>9309085.5999999996</v>
      </c>
      <c r="N514" s="46">
        <v>9267461.1899999995</v>
      </c>
      <c r="O514" s="46">
        <v>3738914.4</v>
      </c>
      <c r="P514" s="86">
        <f t="shared" si="16"/>
        <v>0.71344923359901902</v>
      </c>
      <c r="Q514" s="65"/>
      <c r="R514" s="65"/>
      <c r="S514" s="66"/>
      <c r="T514" s="66"/>
      <c r="U514" s="66"/>
      <c r="V514" s="66"/>
      <c r="W514" s="66"/>
      <c r="X514" s="67"/>
    </row>
    <row r="515" spans="1:24" ht="14.4" x14ac:dyDescent="0.2">
      <c r="A515" s="47" t="s">
        <v>698</v>
      </c>
      <c r="B515" s="47" t="s">
        <v>699</v>
      </c>
      <c r="C515" s="82" t="str">
        <f t="shared" si="15"/>
        <v>21375105 MUSEO DR. RAFAEL ANGEL CALDERON GUARDIA</v>
      </c>
      <c r="D515" s="47" t="s">
        <v>686</v>
      </c>
      <c r="E515" s="47" t="s">
        <v>182</v>
      </c>
      <c r="F515" s="47" t="s">
        <v>183</v>
      </c>
      <c r="G515" s="46">
        <v>1000000</v>
      </c>
      <c r="H515" s="46">
        <v>1000000</v>
      </c>
      <c r="I515" s="46">
        <v>750000</v>
      </c>
      <c r="J515" s="46">
        <v>0</v>
      </c>
      <c r="K515" s="46">
        <v>0</v>
      </c>
      <c r="L515" s="46">
        <v>0</v>
      </c>
      <c r="M515" s="46">
        <v>604268</v>
      </c>
      <c r="N515" s="46">
        <v>604268</v>
      </c>
      <c r="O515" s="46">
        <v>395732</v>
      </c>
      <c r="P515" s="86">
        <f t="shared" si="16"/>
        <v>0.60426800000000003</v>
      </c>
      <c r="Q515" s="65"/>
      <c r="R515" s="65"/>
      <c r="S515" s="66"/>
      <c r="T515" s="66"/>
      <c r="U515" s="66"/>
      <c r="V515" s="66"/>
      <c r="W515" s="66"/>
      <c r="X515" s="67"/>
    </row>
    <row r="516" spans="1:24" ht="14.4" x14ac:dyDescent="0.2">
      <c r="A516" s="47" t="s">
        <v>698</v>
      </c>
      <c r="B516" s="47" t="s">
        <v>699</v>
      </c>
      <c r="C516" s="82" t="str">
        <f t="shared" si="15"/>
        <v>21375105 MUSEO DR. RAFAEL ANGEL CALDERON GUARDIA</v>
      </c>
      <c r="D516" s="47" t="s">
        <v>686</v>
      </c>
      <c r="E516" s="47" t="s">
        <v>184</v>
      </c>
      <c r="F516" s="47" t="s">
        <v>185</v>
      </c>
      <c r="G516" s="46">
        <v>3428000</v>
      </c>
      <c r="H516" s="46">
        <v>3428000</v>
      </c>
      <c r="I516" s="46">
        <v>2928800</v>
      </c>
      <c r="J516" s="46">
        <v>0</v>
      </c>
      <c r="K516" s="46">
        <v>0</v>
      </c>
      <c r="L516" s="46">
        <v>0</v>
      </c>
      <c r="M516" s="46">
        <v>2928800</v>
      </c>
      <c r="N516" s="46">
        <v>2928800</v>
      </c>
      <c r="O516" s="46">
        <v>499200</v>
      </c>
      <c r="P516" s="86">
        <f t="shared" si="16"/>
        <v>0.8543757292882147</v>
      </c>
      <c r="Q516" s="65"/>
      <c r="R516" s="65"/>
      <c r="S516" s="66"/>
      <c r="T516" s="66"/>
      <c r="U516" s="66"/>
      <c r="V516" s="66"/>
      <c r="W516" s="66"/>
      <c r="X516" s="67"/>
    </row>
    <row r="517" spans="1:24" ht="14.4" x14ac:dyDescent="0.2">
      <c r="A517" s="47" t="s">
        <v>698</v>
      </c>
      <c r="B517" s="47" t="s">
        <v>699</v>
      </c>
      <c r="C517" s="82" t="str">
        <f t="shared" si="15"/>
        <v>21375105 MUSEO DR. RAFAEL ANGEL CALDERON GUARDIA</v>
      </c>
      <c r="D517" s="47" t="s">
        <v>686</v>
      </c>
      <c r="E517" s="47" t="s">
        <v>186</v>
      </c>
      <c r="F517" s="47" t="s">
        <v>187</v>
      </c>
      <c r="G517" s="46">
        <v>20000</v>
      </c>
      <c r="H517" s="46">
        <v>20000</v>
      </c>
      <c r="I517" s="46">
        <v>15000</v>
      </c>
      <c r="J517" s="46">
        <v>0</v>
      </c>
      <c r="K517" s="46">
        <v>0</v>
      </c>
      <c r="L517" s="46">
        <v>0</v>
      </c>
      <c r="M517" s="46">
        <v>0</v>
      </c>
      <c r="N517" s="46">
        <v>0</v>
      </c>
      <c r="O517" s="46">
        <v>20000</v>
      </c>
      <c r="P517" s="86">
        <f t="shared" si="16"/>
        <v>0</v>
      </c>
      <c r="Q517" s="65"/>
      <c r="R517" s="65"/>
      <c r="S517" s="66"/>
      <c r="T517" s="66"/>
      <c r="U517" s="66"/>
      <c r="V517" s="66"/>
      <c r="W517" s="66"/>
      <c r="X517" s="67"/>
    </row>
    <row r="518" spans="1:24" ht="14.4" x14ac:dyDescent="0.2">
      <c r="A518" s="47" t="s">
        <v>698</v>
      </c>
      <c r="B518" s="47" t="s">
        <v>699</v>
      </c>
      <c r="C518" s="82" t="str">
        <f t="shared" ref="C518:C581" si="17">+CONCATENATE(A518," ",B518)</f>
        <v>21375105 MUSEO DR. RAFAEL ANGEL CALDERON GUARDIA</v>
      </c>
      <c r="D518" s="47" t="s">
        <v>686</v>
      </c>
      <c r="E518" s="47" t="s">
        <v>188</v>
      </c>
      <c r="F518" s="47" t="s">
        <v>189</v>
      </c>
      <c r="G518" s="46">
        <v>6000000</v>
      </c>
      <c r="H518" s="46">
        <v>4000000</v>
      </c>
      <c r="I518" s="46">
        <v>2887280.81</v>
      </c>
      <c r="J518" s="46">
        <v>0</v>
      </c>
      <c r="K518" s="46">
        <v>0</v>
      </c>
      <c r="L518" s="46">
        <v>0</v>
      </c>
      <c r="M518" s="46">
        <v>2241135.2000000002</v>
      </c>
      <c r="N518" s="46">
        <v>2199510.79</v>
      </c>
      <c r="O518" s="46">
        <v>1758864.8</v>
      </c>
      <c r="P518" s="86">
        <f t="shared" ref="P518:P581" si="18">+IFERROR(M518/H518,0)</f>
        <v>0.5602838</v>
      </c>
      <c r="Q518" s="65"/>
      <c r="R518" s="65"/>
      <c r="S518" s="66"/>
      <c r="T518" s="66"/>
      <c r="U518" s="66"/>
      <c r="V518" s="66"/>
      <c r="W518" s="66"/>
      <c r="X518" s="67"/>
    </row>
    <row r="519" spans="1:24" ht="14.4" x14ac:dyDescent="0.2">
      <c r="A519" s="47" t="s">
        <v>698</v>
      </c>
      <c r="B519" s="47" t="s">
        <v>699</v>
      </c>
      <c r="C519" s="82" t="str">
        <f t="shared" si="17"/>
        <v>21375105 MUSEO DR. RAFAEL ANGEL CALDERON GUARDIA</v>
      </c>
      <c r="D519" s="47" t="s">
        <v>686</v>
      </c>
      <c r="E519" s="47" t="s">
        <v>190</v>
      </c>
      <c r="F519" s="47" t="s">
        <v>191</v>
      </c>
      <c r="G519" s="46">
        <v>4600000</v>
      </c>
      <c r="H519" s="46">
        <v>4600000</v>
      </c>
      <c r="I519" s="46">
        <v>3534882.4</v>
      </c>
      <c r="J519" s="46">
        <v>0</v>
      </c>
      <c r="K519" s="46">
        <v>0</v>
      </c>
      <c r="L519" s="46">
        <v>0</v>
      </c>
      <c r="M519" s="46">
        <v>3534882.4</v>
      </c>
      <c r="N519" s="46">
        <v>3534882.4</v>
      </c>
      <c r="O519" s="46">
        <v>1065117.6000000001</v>
      </c>
      <c r="P519" s="86">
        <f t="shared" si="18"/>
        <v>0.76845269565217389</v>
      </c>
      <c r="Q519" s="65"/>
      <c r="R519" s="65"/>
      <c r="S519" s="66"/>
      <c r="T519" s="66"/>
      <c r="U519" s="66"/>
      <c r="V519" s="66"/>
      <c r="W519" s="66"/>
      <c r="X519" s="67"/>
    </row>
    <row r="520" spans="1:24" ht="14.4" x14ac:dyDescent="0.2">
      <c r="A520" s="47" t="s">
        <v>698</v>
      </c>
      <c r="B520" s="47" t="s">
        <v>699</v>
      </c>
      <c r="C520" s="82" t="str">
        <f t="shared" si="17"/>
        <v>21375105 MUSEO DR. RAFAEL ANGEL CALDERON GUARDIA</v>
      </c>
      <c r="D520" s="47" t="s">
        <v>686</v>
      </c>
      <c r="E520" s="47" t="s">
        <v>192</v>
      </c>
      <c r="F520" s="47" t="s">
        <v>193</v>
      </c>
      <c r="G520" s="46">
        <v>1850000</v>
      </c>
      <c r="H520" s="46">
        <v>1850000</v>
      </c>
      <c r="I520" s="46">
        <v>1664639.67</v>
      </c>
      <c r="J520" s="46">
        <v>0</v>
      </c>
      <c r="K520" s="46">
        <v>0</v>
      </c>
      <c r="L520" s="46">
        <v>0</v>
      </c>
      <c r="M520" s="46">
        <v>1365501.84</v>
      </c>
      <c r="N520" s="46">
        <v>1365501.84</v>
      </c>
      <c r="O520" s="46">
        <v>484498.16</v>
      </c>
      <c r="P520" s="86">
        <f t="shared" si="18"/>
        <v>0.7381091027027028</v>
      </c>
      <c r="Q520" s="65"/>
      <c r="R520" s="65"/>
      <c r="S520" s="66"/>
      <c r="T520" s="66"/>
      <c r="U520" s="66"/>
      <c r="V520" s="66"/>
      <c r="W520" s="66"/>
      <c r="X520" s="67"/>
    </row>
    <row r="521" spans="1:24" ht="14.4" x14ac:dyDescent="0.2">
      <c r="A521" s="47" t="s">
        <v>698</v>
      </c>
      <c r="B521" s="47" t="s">
        <v>699</v>
      </c>
      <c r="C521" s="82" t="str">
        <f t="shared" si="17"/>
        <v>21375105 MUSEO DR. RAFAEL ANGEL CALDERON GUARDIA</v>
      </c>
      <c r="D521" s="47" t="s">
        <v>686</v>
      </c>
      <c r="E521" s="47" t="s">
        <v>194</v>
      </c>
      <c r="F521" s="47" t="s">
        <v>195</v>
      </c>
      <c r="G521" s="46">
        <v>90000</v>
      </c>
      <c r="H521" s="46">
        <v>90000</v>
      </c>
      <c r="I521" s="46">
        <v>85993</v>
      </c>
      <c r="J521" s="46">
        <v>0</v>
      </c>
      <c r="K521" s="46">
        <v>0</v>
      </c>
      <c r="L521" s="46">
        <v>0</v>
      </c>
      <c r="M521" s="46">
        <v>85993</v>
      </c>
      <c r="N521" s="46">
        <v>85993</v>
      </c>
      <c r="O521" s="46">
        <v>4007</v>
      </c>
      <c r="P521" s="86">
        <f t="shared" si="18"/>
        <v>0.95547777777777776</v>
      </c>
      <c r="Q521" s="65"/>
      <c r="R521" s="65"/>
      <c r="S521" s="66"/>
      <c r="T521" s="66"/>
      <c r="U521" s="66"/>
      <c r="V521" s="66"/>
      <c r="W521" s="66"/>
      <c r="X521" s="67"/>
    </row>
    <row r="522" spans="1:24" ht="14.4" x14ac:dyDescent="0.2">
      <c r="A522" s="47" t="s">
        <v>698</v>
      </c>
      <c r="B522" s="47" t="s">
        <v>699</v>
      </c>
      <c r="C522" s="82" t="str">
        <f t="shared" si="17"/>
        <v>21375105 MUSEO DR. RAFAEL ANGEL CALDERON GUARDIA</v>
      </c>
      <c r="D522" s="47" t="s">
        <v>686</v>
      </c>
      <c r="E522" s="47" t="s">
        <v>198</v>
      </c>
      <c r="F522" s="47" t="s">
        <v>199</v>
      </c>
      <c r="G522" s="46">
        <v>1000000</v>
      </c>
      <c r="H522" s="46">
        <v>1000000</v>
      </c>
      <c r="I522" s="46">
        <v>821000</v>
      </c>
      <c r="J522" s="46">
        <v>0</v>
      </c>
      <c r="K522" s="46">
        <v>0</v>
      </c>
      <c r="L522" s="46">
        <v>0</v>
      </c>
      <c r="M522" s="46">
        <v>793115.93</v>
      </c>
      <c r="N522" s="46">
        <v>793115.93</v>
      </c>
      <c r="O522" s="46">
        <v>206884.07</v>
      </c>
      <c r="P522" s="86">
        <f t="shared" si="18"/>
        <v>0.79311593000000002</v>
      </c>
      <c r="Q522" s="65"/>
      <c r="R522" s="65"/>
      <c r="S522" s="66"/>
      <c r="T522" s="66"/>
      <c r="U522" s="66"/>
      <c r="V522" s="66"/>
      <c r="W522" s="66"/>
      <c r="X522" s="67"/>
    </row>
    <row r="523" spans="1:24" ht="14.4" x14ac:dyDescent="0.2">
      <c r="A523" s="47" t="s">
        <v>698</v>
      </c>
      <c r="B523" s="47" t="s">
        <v>699</v>
      </c>
      <c r="C523" s="82" t="str">
        <f t="shared" si="17"/>
        <v>21375105 MUSEO DR. RAFAEL ANGEL CALDERON GUARDIA</v>
      </c>
      <c r="D523" s="47" t="s">
        <v>686</v>
      </c>
      <c r="E523" s="47" t="s">
        <v>204</v>
      </c>
      <c r="F523" s="47" t="s">
        <v>205</v>
      </c>
      <c r="G523" s="46">
        <v>700000</v>
      </c>
      <c r="H523" s="46">
        <v>700000</v>
      </c>
      <c r="I523" s="46">
        <v>700000</v>
      </c>
      <c r="J523" s="46">
        <v>0</v>
      </c>
      <c r="K523" s="46">
        <v>0</v>
      </c>
      <c r="L523" s="46">
        <v>0</v>
      </c>
      <c r="M523" s="46">
        <v>431104.27</v>
      </c>
      <c r="N523" s="46">
        <v>431104.27</v>
      </c>
      <c r="O523" s="46">
        <v>268895.73</v>
      </c>
      <c r="P523" s="86">
        <f t="shared" si="18"/>
        <v>0.61586324285714289</v>
      </c>
      <c r="Q523" s="65"/>
      <c r="R523" s="65"/>
      <c r="S523" s="66"/>
      <c r="T523" s="66"/>
      <c r="U523" s="66"/>
      <c r="V523" s="66"/>
      <c r="W523" s="66"/>
      <c r="X523" s="67"/>
    </row>
    <row r="524" spans="1:24" ht="14.4" x14ac:dyDescent="0.2">
      <c r="A524" s="47" t="s">
        <v>698</v>
      </c>
      <c r="B524" s="47" t="s">
        <v>699</v>
      </c>
      <c r="C524" s="82" t="str">
        <f t="shared" si="17"/>
        <v>21375105 MUSEO DR. RAFAEL ANGEL CALDERON GUARDIA</v>
      </c>
      <c r="D524" s="47" t="s">
        <v>686</v>
      </c>
      <c r="E524" s="47" t="s">
        <v>206</v>
      </c>
      <c r="F524" s="47" t="s">
        <v>207</v>
      </c>
      <c r="G524" s="46">
        <v>60000</v>
      </c>
      <c r="H524" s="46">
        <v>60000</v>
      </c>
      <c r="I524" s="46">
        <v>57646.67</v>
      </c>
      <c r="J524" s="46">
        <v>0</v>
      </c>
      <c r="K524" s="46">
        <v>0</v>
      </c>
      <c r="L524" s="46">
        <v>0</v>
      </c>
      <c r="M524" s="46">
        <v>55288.639999999999</v>
      </c>
      <c r="N524" s="46">
        <v>55288.639999999999</v>
      </c>
      <c r="O524" s="46">
        <v>4711.3599999999997</v>
      </c>
      <c r="P524" s="86">
        <f t="shared" si="18"/>
        <v>0.92147733333333337</v>
      </c>
      <c r="Q524" s="65"/>
      <c r="R524" s="65"/>
      <c r="S524" s="66"/>
      <c r="T524" s="66"/>
      <c r="U524" s="66"/>
      <c r="V524" s="66"/>
      <c r="W524" s="66"/>
      <c r="X524" s="67"/>
    </row>
    <row r="525" spans="1:24" ht="14.4" x14ac:dyDescent="0.2">
      <c r="A525" s="47" t="s">
        <v>698</v>
      </c>
      <c r="B525" s="47" t="s">
        <v>699</v>
      </c>
      <c r="C525" s="82" t="str">
        <f t="shared" si="17"/>
        <v>21375105 MUSEO DR. RAFAEL ANGEL CALDERON GUARDIA</v>
      </c>
      <c r="D525" s="47" t="s">
        <v>686</v>
      </c>
      <c r="E525" s="47" t="s">
        <v>208</v>
      </c>
      <c r="F525" s="47" t="s">
        <v>209</v>
      </c>
      <c r="G525" s="46">
        <v>82308491</v>
      </c>
      <c r="H525" s="46">
        <v>82308491</v>
      </c>
      <c r="I525" s="46">
        <v>61731368.25</v>
      </c>
      <c r="J525" s="46">
        <v>0</v>
      </c>
      <c r="K525" s="46">
        <v>0</v>
      </c>
      <c r="L525" s="46">
        <v>0</v>
      </c>
      <c r="M525" s="46">
        <v>53485849.030000001</v>
      </c>
      <c r="N525" s="46">
        <v>48948006.93</v>
      </c>
      <c r="O525" s="46">
        <v>28822641.969999999</v>
      </c>
      <c r="P525" s="86">
        <f t="shared" si="18"/>
        <v>0.6498217666267263</v>
      </c>
      <c r="Q525" s="65"/>
      <c r="R525" s="65"/>
      <c r="S525" s="66"/>
      <c r="T525" s="66"/>
      <c r="U525" s="66"/>
      <c r="V525" s="66"/>
      <c r="W525" s="66"/>
      <c r="X525" s="67"/>
    </row>
    <row r="526" spans="1:24" ht="14.4" x14ac:dyDescent="0.2">
      <c r="A526" s="47" t="s">
        <v>698</v>
      </c>
      <c r="B526" s="47" t="s">
        <v>699</v>
      </c>
      <c r="C526" s="82" t="str">
        <f t="shared" si="17"/>
        <v>21375105 MUSEO DR. RAFAEL ANGEL CALDERON GUARDIA</v>
      </c>
      <c r="D526" s="47" t="s">
        <v>686</v>
      </c>
      <c r="E526" s="47" t="s">
        <v>220</v>
      </c>
      <c r="F526" s="47" t="s">
        <v>221</v>
      </c>
      <c r="G526" s="46">
        <v>82000000</v>
      </c>
      <c r="H526" s="46">
        <v>82000000</v>
      </c>
      <c r="I526" s="46">
        <v>61500000</v>
      </c>
      <c r="J526" s="46">
        <v>0</v>
      </c>
      <c r="K526" s="46">
        <v>0</v>
      </c>
      <c r="L526" s="46">
        <v>0</v>
      </c>
      <c r="M526" s="46">
        <v>53412399.030000001</v>
      </c>
      <c r="N526" s="46">
        <v>48874556.93</v>
      </c>
      <c r="O526" s="46">
        <v>28587600.969999999</v>
      </c>
      <c r="P526" s="86">
        <f t="shared" si="18"/>
        <v>0.65137071987804884</v>
      </c>
      <c r="Q526" s="65"/>
      <c r="R526" s="65"/>
      <c r="S526" s="66"/>
      <c r="T526" s="66"/>
      <c r="U526" s="66"/>
      <c r="V526" s="66"/>
      <c r="W526" s="66"/>
      <c r="X526" s="67"/>
    </row>
    <row r="527" spans="1:24" ht="14.4" x14ac:dyDescent="0.2">
      <c r="A527" s="47" t="s">
        <v>698</v>
      </c>
      <c r="B527" s="47" t="s">
        <v>699</v>
      </c>
      <c r="C527" s="82" t="str">
        <f t="shared" si="17"/>
        <v>21375105 MUSEO DR. RAFAEL ANGEL CALDERON GUARDIA</v>
      </c>
      <c r="D527" s="47" t="s">
        <v>686</v>
      </c>
      <c r="E527" s="47" t="s">
        <v>222</v>
      </c>
      <c r="F527" s="47" t="s">
        <v>223</v>
      </c>
      <c r="G527" s="46">
        <v>308491</v>
      </c>
      <c r="H527" s="46">
        <v>308491</v>
      </c>
      <c r="I527" s="46">
        <v>231368.25</v>
      </c>
      <c r="J527" s="46">
        <v>0</v>
      </c>
      <c r="K527" s="46">
        <v>0</v>
      </c>
      <c r="L527" s="46">
        <v>0</v>
      </c>
      <c r="M527" s="46">
        <v>73450</v>
      </c>
      <c r="N527" s="46">
        <v>73450</v>
      </c>
      <c r="O527" s="46">
        <v>235041</v>
      </c>
      <c r="P527" s="86">
        <f t="shared" si="18"/>
        <v>0.23809446628913</v>
      </c>
      <c r="Q527" s="65"/>
      <c r="R527" s="65"/>
      <c r="S527" s="66"/>
      <c r="T527" s="66"/>
      <c r="U527" s="66"/>
      <c r="V527" s="66"/>
      <c r="W527" s="66"/>
      <c r="X527" s="67"/>
    </row>
    <row r="528" spans="1:24" ht="14.4" x14ac:dyDescent="0.2">
      <c r="A528" s="47" t="s">
        <v>698</v>
      </c>
      <c r="B528" s="47" t="s">
        <v>699</v>
      </c>
      <c r="C528" s="82" t="str">
        <f t="shared" si="17"/>
        <v>21375105 MUSEO DR. RAFAEL ANGEL CALDERON GUARDIA</v>
      </c>
      <c r="D528" s="47" t="s">
        <v>686</v>
      </c>
      <c r="E528" s="47" t="s">
        <v>224</v>
      </c>
      <c r="F528" s="47" t="s">
        <v>225</v>
      </c>
      <c r="G528" s="46">
        <v>850000</v>
      </c>
      <c r="H528" s="46">
        <v>1150000</v>
      </c>
      <c r="I528" s="46">
        <v>1029900</v>
      </c>
      <c r="J528" s="46">
        <v>0</v>
      </c>
      <c r="K528" s="46">
        <v>0</v>
      </c>
      <c r="L528" s="46">
        <v>0</v>
      </c>
      <c r="M528" s="46">
        <v>1023771.89</v>
      </c>
      <c r="N528" s="46">
        <v>1023771.89</v>
      </c>
      <c r="O528" s="46">
        <v>126228.11</v>
      </c>
      <c r="P528" s="86">
        <f t="shared" si="18"/>
        <v>0.89023642608695652</v>
      </c>
      <c r="Q528" s="65"/>
      <c r="R528" s="65"/>
      <c r="S528" s="66"/>
      <c r="T528" s="66"/>
      <c r="U528" s="66"/>
      <c r="V528" s="66"/>
      <c r="W528" s="66"/>
      <c r="X528" s="67"/>
    </row>
    <row r="529" spans="1:24" ht="14.4" x14ac:dyDescent="0.2">
      <c r="A529" s="47" t="s">
        <v>698</v>
      </c>
      <c r="B529" s="47" t="s">
        <v>699</v>
      </c>
      <c r="C529" s="82" t="str">
        <f t="shared" si="17"/>
        <v>21375105 MUSEO DR. RAFAEL ANGEL CALDERON GUARDIA</v>
      </c>
      <c r="D529" s="47" t="s">
        <v>686</v>
      </c>
      <c r="E529" s="47" t="s">
        <v>226</v>
      </c>
      <c r="F529" s="47" t="s">
        <v>227</v>
      </c>
      <c r="G529" s="46">
        <v>50000</v>
      </c>
      <c r="H529" s="46">
        <v>50000</v>
      </c>
      <c r="I529" s="46">
        <v>37500</v>
      </c>
      <c r="J529" s="46">
        <v>0</v>
      </c>
      <c r="K529" s="46">
        <v>0</v>
      </c>
      <c r="L529" s="46">
        <v>0</v>
      </c>
      <c r="M529" s="46">
        <v>31371.89</v>
      </c>
      <c r="N529" s="46">
        <v>31371.89</v>
      </c>
      <c r="O529" s="46">
        <v>18628.11</v>
      </c>
      <c r="P529" s="86">
        <f t="shared" si="18"/>
        <v>0.62743779999999993</v>
      </c>
      <c r="Q529" s="65"/>
      <c r="R529" s="65"/>
      <c r="S529" s="66"/>
      <c r="T529" s="66"/>
      <c r="U529" s="66"/>
      <c r="V529" s="66"/>
      <c r="W529" s="66"/>
      <c r="X529" s="67"/>
    </row>
    <row r="530" spans="1:24" ht="14.4" x14ac:dyDescent="0.2">
      <c r="A530" s="47" t="s">
        <v>698</v>
      </c>
      <c r="B530" s="47" t="s">
        <v>699</v>
      </c>
      <c r="C530" s="82" t="str">
        <f t="shared" si="17"/>
        <v>21375105 MUSEO DR. RAFAEL ANGEL CALDERON GUARDIA</v>
      </c>
      <c r="D530" s="47" t="s">
        <v>686</v>
      </c>
      <c r="E530" s="47" t="s">
        <v>228</v>
      </c>
      <c r="F530" s="47" t="s">
        <v>229</v>
      </c>
      <c r="G530" s="46">
        <v>800000</v>
      </c>
      <c r="H530" s="46">
        <v>1100000</v>
      </c>
      <c r="I530" s="46">
        <v>992400</v>
      </c>
      <c r="J530" s="46">
        <v>0</v>
      </c>
      <c r="K530" s="46">
        <v>0</v>
      </c>
      <c r="L530" s="46">
        <v>0</v>
      </c>
      <c r="M530" s="46">
        <v>992400</v>
      </c>
      <c r="N530" s="46">
        <v>992400</v>
      </c>
      <c r="O530" s="46">
        <v>107600</v>
      </c>
      <c r="P530" s="86">
        <f t="shared" si="18"/>
        <v>0.9021818181818182</v>
      </c>
      <c r="Q530" s="65"/>
      <c r="R530" s="65"/>
      <c r="S530" s="66"/>
      <c r="T530" s="66"/>
      <c r="U530" s="66"/>
      <c r="V530" s="66"/>
      <c r="W530" s="66"/>
      <c r="X530" s="67"/>
    </row>
    <row r="531" spans="1:24" ht="14.4" x14ac:dyDescent="0.2">
      <c r="A531" s="47" t="s">
        <v>698</v>
      </c>
      <c r="B531" s="47" t="s">
        <v>699</v>
      </c>
      <c r="C531" s="82" t="str">
        <f t="shared" si="17"/>
        <v>21375105 MUSEO DR. RAFAEL ANGEL CALDERON GUARDIA</v>
      </c>
      <c r="D531" s="47" t="s">
        <v>686</v>
      </c>
      <c r="E531" s="47" t="s">
        <v>234</v>
      </c>
      <c r="F531" s="47" t="s">
        <v>235</v>
      </c>
      <c r="G531" s="46">
        <v>6000000</v>
      </c>
      <c r="H531" s="46">
        <v>5700000</v>
      </c>
      <c r="I531" s="46">
        <v>3880432.26</v>
      </c>
      <c r="J531" s="46">
        <v>0</v>
      </c>
      <c r="K531" s="46">
        <v>0</v>
      </c>
      <c r="L531" s="46">
        <v>0</v>
      </c>
      <c r="M531" s="46">
        <v>1162638</v>
      </c>
      <c r="N531" s="46">
        <v>1162638</v>
      </c>
      <c r="O531" s="46">
        <v>4537362</v>
      </c>
      <c r="P531" s="86">
        <f t="shared" si="18"/>
        <v>0.20397157894736842</v>
      </c>
      <c r="Q531" s="65"/>
      <c r="R531" s="65"/>
      <c r="S531" s="66"/>
      <c r="T531" s="66"/>
      <c r="U531" s="66"/>
      <c r="V531" s="66"/>
      <c r="W531" s="66"/>
      <c r="X531" s="67"/>
    </row>
    <row r="532" spans="1:24" ht="14.4" x14ac:dyDescent="0.2">
      <c r="A532" s="47" t="s">
        <v>698</v>
      </c>
      <c r="B532" s="47" t="s">
        <v>699</v>
      </c>
      <c r="C532" s="82" t="str">
        <f t="shared" si="17"/>
        <v>21375105 MUSEO DR. RAFAEL ANGEL CALDERON GUARDIA</v>
      </c>
      <c r="D532" s="47" t="s">
        <v>686</v>
      </c>
      <c r="E532" s="47" t="s">
        <v>236</v>
      </c>
      <c r="F532" s="47" t="s">
        <v>237</v>
      </c>
      <c r="G532" s="46">
        <v>6000000</v>
      </c>
      <c r="H532" s="46">
        <v>5700000</v>
      </c>
      <c r="I532" s="46">
        <v>3880432.26</v>
      </c>
      <c r="J532" s="46">
        <v>0</v>
      </c>
      <c r="K532" s="46">
        <v>0</v>
      </c>
      <c r="L532" s="46">
        <v>0</v>
      </c>
      <c r="M532" s="46">
        <v>1162638</v>
      </c>
      <c r="N532" s="46">
        <v>1162638</v>
      </c>
      <c r="O532" s="46">
        <v>4537362</v>
      </c>
      <c r="P532" s="86">
        <f t="shared" si="18"/>
        <v>0.20397157894736842</v>
      </c>
      <c r="Q532" s="65"/>
      <c r="R532" s="65"/>
      <c r="S532" s="66"/>
      <c r="T532" s="66"/>
      <c r="U532" s="66"/>
      <c r="V532" s="66"/>
      <c r="W532" s="66"/>
      <c r="X532" s="67"/>
    </row>
    <row r="533" spans="1:24" ht="14.4" x14ac:dyDescent="0.2">
      <c r="A533" s="47" t="s">
        <v>698</v>
      </c>
      <c r="B533" s="47" t="s">
        <v>699</v>
      </c>
      <c r="C533" s="82" t="str">
        <f t="shared" si="17"/>
        <v>21375105 MUSEO DR. RAFAEL ANGEL CALDERON GUARDIA</v>
      </c>
      <c r="D533" s="47" t="s">
        <v>686</v>
      </c>
      <c r="E533" s="47" t="s">
        <v>246</v>
      </c>
      <c r="F533" s="47" t="s">
        <v>247</v>
      </c>
      <c r="G533" s="46">
        <v>850000</v>
      </c>
      <c r="H533" s="46">
        <v>850000</v>
      </c>
      <c r="I533" s="46">
        <v>647022</v>
      </c>
      <c r="J533" s="46">
        <v>0</v>
      </c>
      <c r="K533" s="46">
        <v>0</v>
      </c>
      <c r="L533" s="46">
        <v>0</v>
      </c>
      <c r="M533" s="46">
        <v>609522</v>
      </c>
      <c r="N533" s="46">
        <v>609522</v>
      </c>
      <c r="O533" s="46">
        <v>240478</v>
      </c>
      <c r="P533" s="86">
        <f t="shared" si="18"/>
        <v>0.71708470588235296</v>
      </c>
      <c r="Q533" s="65"/>
      <c r="R533" s="65"/>
      <c r="S533" s="66"/>
      <c r="T533" s="66"/>
      <c r="U533" s="66"/>
      <c r="V533" s="66"/>
      <c r="W533" s="66"/>
      <c r="X533" s="67"/>
    </row>
    <row r="534" spans="1:24" ht="14.4" x14ac:dyDescent="0.2">
      <c r="A534" s="47" t="s">
        <v>698</v>
      </c>
      <c r="B534" s="47" t="s">
        <v>699</v>
      </c>
      <c r="C534" s="82" t="str">
        <f t="shared" si="17"/>
        <v>21375105 MUSEO DR. RAFAEL ANGEL CALDERON GUARDIA</v>
      </c>
      <c r="D534" s="47" t="s">
        <v>686</v>
      </c>
      <c r="E534" s="47" t="s">
        <v>254</v>
      </c>
      <c r="F534" s="47" t="s">
        <v>255</v>
      </c>
      <c r="G534" s="46">
        <v>800000</v>
      </c>
      <c r="H534" s="46">
        <v>800000</v>
      </c>
      <c r="I534" s="46">
        <v>609522</v>
      </c>
      <c r="J534" s="46">
        <v>0</v>
      </c>
      <c r="K534" s="46">
        <v>0</v>
      </c>
      <c r="L534" s="46">
        <v>0</v>
      </c>
      <c r="M534" s="46">
        <v>609522</v>
      </c>
      <c r="N534" s="46">
        <v>609522</v>
      </c>
      <c r="O534" s="46">
        <v>190478</v>
      </c>
      <c r="P534" s="86">
        <f t="shared" si="18"/>
        <v>0.76190250000000004</v>
      </c>
      <c r="Q534" s="65"/>
      <c r="R534" s="65"/>
      <c r="S534" s="66"/>
      <c r="T534" s="66"/>
      <c r="U534" s="66"/>
      <c r="V534" s="66"/>
      <c r="W534" s="66"/>
      <c r="X534" s="67"/>
    </row>
    <row r="535" spans="1:24" ht="14.4" x14ac:dyDescent="0.2">
      <c r="A535" s="47" t="s">
        <v>698</v>
      </c>
      <c r="B535" s="47" t="s">
        <v>699</v>
      </c>
      <c r="C535" s="82" t="str">
        <f t="shared" si="17"/>
        <v>21375105 MUSEO DR. RAFAEL ANGEL CALDERON GUARDIA</v>
      </c>
      <c r="D535" s="47" t="s">
        <v>686</v>
      </c>
      <c r="E535" s="47" t="s">
        <v>262</v>
      </c>
      <c r="F535" s="47" t="s">
        <v>263</v>
      </c>
      <c r="G535" s="46">
        <v>50000</v>
      </c>
      <c r="H535" s="46">
        <v>50000</v>
      </c>
      <c r="I535" s="46">
        <v>37500</v>
      </c>
      <c r="J535" s="46">
        <v>0</v>
      </c>
      <c r="K535" s="46">
        <v>0</v>
      </c>
      <c r="L535" s="46">
        <v>0</v>
      </c>
      <c r="M535" s="46">
        <v>0</v>
      </c>
      <c r="N535" s="46">
        <v>0</v>
      </c>
      <c r="O535" s="46">
        <v>50000</v>
      </c>
      <c r="P535" s="86">
        <f t="shared" si="18"/>
        <v>0</v>
      </c>
      <c r="Q535" s="65"/>
      <c r="R535" s="65"/>
      <c r="S535" s="66"/>
      <c r="T535" s="66"/>
      <c r="U535" s="66"/>
      <c r="V535" s="66"/>
      <c r="W535" s="66"/>
      <c r="X535" s="67"/>
    </row>
    <row r="536" spans="1:24" ht="14.4" x14ac:dyDescent="0.2">
      <c r="A536" s="47" t="s">
        <v>698</v>
      </c>
      <c r="B536" s="47" t="s">
        <v>699</v>
      </c>
      <c r="C536" s="82" t="str">
        <f t="shared" si="17"/>
        <v>21375105 MUSEO DR. RAFAEL ANGEL CALDERON GUARDIA</v>
      </c>
      <c r="D536" s="47" t="s">
        <v>686</v>
      </c>
      <c r="E536" s="47" t="s">
        <v>278</v>
      </c>
      <c r="F536" s="47" t="s">
        <v>279</v>
      </c>
      <c r="G536" s="46">
        <v>2471934</v>
      </c>
      <c r="H536" s="46">
        <v>2471934</v>
      </c>
      <c r="I536" s="46">
        <v>1951993.36</v>
      </c>
      <c r="J536" s="46">
        <v>0</v>
      </c>
      <c r="K536" s="46">
        <v>0</v>
      </c>
      <c r="L536" s="46">
        <v>0</v>
      </c>
      <c r="M536" s="46">
        <v>1882193.29</v>
      </c>
      <c r="N536" s="46">
        <v>1882193.29</v>
      </c>
      <c r="O536" s="46">
        <v>589740.71</v>
      </c>
      <c r="P536" s="86">
        <f t="shared" si="18"/>
        <v>0.7614253819074458</v>
      </c>
      <c r="Q536" s="65"/>
      <c r="R536" s="65"/>
      <c r="S536" s="66"/>
      <c r="T536" s="66"/>
      <c r="U536" s="66"/>
      <c r="V536" s="66"/>
      <c r="W536" s="66"/>
      <c r="X536" s="67"/>
    </row>
    <row r="537" spans="1:24" ht="14.4" x14ac:dyDescent="0.2">
      <c r="A537" s="47" t="s">
        <v>698</v>
      </c>
      <c r="B537" s="47" t="s">
        <v>699</v>
      </c>
      <c r="C537" s="82" t="str">
        <f t="shared" si="17"/>
        <v>21375105 MUSEO DR. RAFAEL ANGEL CALDERON GUARDIA</v>
      </c>
      <c r="D537" s="47" t="s">
        <v>686</v>
      </c>
      <c r="E537" s="47" t="s">
        <v>280</v>
      </c>
      <c r="F537" s="47" t="s">
        <v>281</v>
      </c>
      <c r="G537" s="46">
        <v>400000</v>
      </c>
      <c r="H537" s="46">
        <v>825000</v>
      </c>
      <c r="I537" s="46">
        <v>571529</v>
      </c>
      <c r="J537" s="46">
        <v>0</v>
      </c>
      <c r="K537" s="46">
        <v>0</v>
      </c>
      <c r="L537" s="46">
        <v>0</v>
      </c>
      <c r="M537" s="46">
        <v>524717</v>
      </c>
      <c r="N537" s="46">
        <v>524717</v>
      </c>
      <c r="O537" s="46">
        <v>300283</v>
      </c>
      <c r="P537" s="86">
        <f t="shared" si="18"/>
        <v>0.63602060606060606</v>
      </c>
      <c r="Q537" s="65"/>
      <c r="R537" s="65"/>
      <c r="S537" s="66"/>
      <c r="T537" s="66"/>
      <c r="U537" s="66"/>
      <c r="V537" s="66"/>
      <c r="W537" s="66"/>
      <c r="X537" s="67"/>
    </row>
    <row r="538" spans="1:24" ht="14.4" x14ac:dyDescent="0.2">
      <c r="A538" s="47" t="s">
        <v>698</v>
      </c>
      <c r="B538" s="47" t="s">
        <v>699</v>
      </c>
      <c r="C538" s="82" t="str">
        <f t="shared" si="17"/>
        <v>21375105 MUSEO DR. RAFAEL ANGEL CALDERON GUARDIA</v>
      </c>
      <c r="D538" s="47" t="s">
        <v>686</v>
      </c>
      <c r="E538" s="47" t="s">
        <v>282</v>
      </c>
      <c r="F538" s="47" t="s">
        <v>283</v>
      </c>
      <c r="G538" s="46">
        <v>400000</v>
      </c>
      <c r="H538" s="46">
        <v>400000</v>
      </c>
      <c r="I538" s="46">
        <v>300000</v>
      </c>
      <c r="J538" s="46">
        <v>0</v>
      </c>
      <c r="K538" s="46">
        <v>0</v>
      </c>
      <c r="L538" s="46">
        <v>0</v>
      </c>
      <c r="M538" s="46">
        <v>253188</v>
      </c>
      <c r="N538" s="46">
        <v>253188</v>
      </c>
      <c r="O538" s="46">
        <v>146812</v>
      </c>
      <c r="P538" s="86">
        <f t="shared" si="18"/>
        <v>0.63297000000000003</v>
      </c>
      <c r="Q538" s="65"/>
      <c r="R538" s="65"/>
      <c r="S538" s="66"/>
      <c r="T538" s="66"/>
      <c r="U538" s="66"/>
      <c r="V538" s="66"/>
      <c r="W538" s="66"/>
      <c r="X538" s="67"/>
    </row>
    <row r="539" spans="1:24" ht="14.4" x14ac:dyDescent="0.2">
      <c r="A539" s="47" t="s">
        <v>698</v>
      </c>
      <c r="B539" s="47" t="s">
        <v>699</v>
      </c>
      <c r="C539" s="82" t="str">
        <f t="shared" si="17"/>
        <v>21375105 MUSEO DR. RAFAEL ANGEL CALDERON GUARDIA</v>
      </c>
      <c r="D539" s="47" t="s">
        <v>686</v>
      </c>
      <c r="E539" s="47" t="s">
        <v>286</v>
      </c>
      <c r="F539" s="47" t="s">
        <v>287</v>
      </c>
      <c r="G539" s="46">
        <v>0</v>
      </c>
      <c r="H539" s="46">
        <v>425000</v>
      </c>
      <c r="I539" s="46">
        <v>271529</v>
      </c>
      <c r="J539" s="46">
        <v>0</v>
      </c>
      <c r="K539" s="46">
        <v>0</v>
      </c>
      <c r="L539" s="46">
        <v>0</v>
      </c>
      <c r="M539" s="46">
        <v>271529</v>
      </c>
      <c r="N539" s="46">
        <v>271529</v>
      </c>
      <c r="O539" s="46">
        <v>153471</v>
      </c>
      <c r="P539" s="86">
        <f t="shared" si="18"/>
        <v>0.63889176470588238</v>
      </c>
      <c r="Q539" s="65"/>
      <c r="R539" s="65"/>
      <c r="S539" s="66"/>
      <c r="T539" s="66"/>
      <c r="U539" s="66"/>
      <c r="V539" s="66"/>
      <c r="W539" s="66"/>
      <c r="X539" s="67"/>
    </row>
    <row r="540" spans="1:24" ht="14.4" x14ac:dyDescent="0.2">
      <c r="A540" s="47" t="s">
        <v>698</v>
      </c>
      <c r="B540" s="47" t="s">
        <v>699</v>
      </c>
      <c r="C540" s="82" t="str">
        <f t="shared" si="17"/>
        <v>21375105 MUSEO DR. RAFAEL ANGEL CALDERON GUARDIA</v>
      </c>
      <c r="D540" s="47" t="s">
        <v>686</v>
      </c>
      <c r="E540" s="47" t="s">
        <v>296</v>
      </c>
      <c r="F540" s="47" t="s">
        <v>297</v>
      </c>
      <c r="G540" s="46">
        <v>471934</v>
      </c>
      <c r="H540" s="46">
        <v>771934</v>
      </c>
      <c r="I540" s="46">
        <v>670937.16</v>
      </c>
      <c r="J540" s="46">
        <v>0</v>
      </c>
      <c r="K540" s="46">
        <v>0</v>
      </c>
      <c r="L540" s="46">
        <v>0</v>
      </c>
      <c r="M540" s="46">
        <v>670937.16</v>
      </c>
      <c r="N540" s="46">
        <v>670937.16</v>
      </c>
      <c r="O540" s="46">
        <v>100996.84</v>
      </c>
      <c r="P540" s="86">
        <f t="shared" si="18"/>
        <v>0.86916389224985557</v>
      </c>
      <c r="Q540" s="65"/>
      <c r="R540" s="65"/>
      <c r="S540" s="66"/>
      <c r="T540" s="66"/>
      <c r="U540" s="66"/>
      <c r="V540" s="66"/>
      <c r="W540" s="66"/>
      <c r="X540" s="67"/>
    </row>
    <row r="541" spans="1:24" ht="14.4" x14ac:dyDescent="0.2">
      <c r="A541" s="47" t="s">
        <v>698</v>
      </c>
      <c r="B541" s="47" t="s">
        <v>699</v>
      </c>
      <c r="C541" s="82" t="str">
        <f t="shared" si="17"/>
        <v>21375105 MUSEO DR. RAFAEL ANGEL CALDERON GUARDIA</v>
      </c>
      <c r="D541" s="47" t="s">
        <v>686</v>
      </c>
      <c r="E541" s="47" t="s">
        <v>304</v>
      </c>
      <c r="F541" s="47" t="s">
        <v>305</v>
      </c>
      <c r="G541" s="46">
        <v>321934</v>
      </c>
      <c r="H541" s="46">
        <v>621934</v>
      </c>
      <c r="I541" s="46">
        <v>521487.15</v>
      </c>
      <c r="J541" s="46">
        <v>0</v>
      </c>
      <c r="K541" s="46">
        <v>0</v>
      </c>
      <c r="L541" s="46">
        <v>0</v>
      </c>
      <c r="M541" s="46">
        <v>521487.15</v>
      </c>
      <c r="N541" s="46">
        <v>521487.15</v>
      </c>
      <c r="O541" s="46">
        <v>100446.85</v>
      </c>
      <c r="P541" s="86">
        <f t="shared" si="18"/>
        <v>0.83849275003456958</v>
      </c>
      <c r="Q541" s="65"/>
      <c r="R541" s="65"/>
      <c r="S541" s="66"/>
      <c r="T541" s="66"/>
      <c r="U541" s="66"/>
      <c r="V541" s="66"/>
      <c r="W541" s="66"/>
      <c r="X541" s="67"/>
    </row>
    <row r="542" spans="1:24" ht="14.4" x14ac:dyDescent="0.2">
      <c r="A542" s="47" t="s">
        <v>698</v>
      </c>
      <c r="B542" s="47" t="s">
        <v>699</v>
      </c>
      <c r="C542" s="82" t="str">
        <f t="shared" si="17"/>
        <v>21375105 MUSEO DR. RAFAEL ANGEL CALDERON GUARDIA</v>
      </c>
      <c r="D542" s="47" t="s">
        <v>686</v>
      </c>
      <c r="E542" s="47" t="s">
        <v>310</v>
      </c>
      <c r="F542" s="47" t="s">
        <v>311</v>
      </c>
      <c r="G542" s="46">
        <v>150000</v>
      </c>
      <c r="H542" s="46">
        <v>150000</v>
      </c>
      <c r="I542" s="46">
        <v>149450.01</v>
      </c>
      <c r="J542" s="46">
        <v>0</v>
      </c>
      <c r="K542" s="46">
        <v>0</v>
      </c>
      <c r="L542" s="46">
        <v>0</v>
      </c>
      <c r="M542" s="46">
        <v>149450.01</v>
      </c>
      <c r="N542" s="46">
        <v>149450.01</v>
      </c>
      <c r="O542" s="46">
        <v>549.99</v>
      </c>
      <c r="P542" s="86">
        <f t="shared" si="18"/>
        <v>0.99633340000000004</v>
      </c>
      <c r="Q542" s="65"/>
      <c r="R542" s="65"/>
      <c r="S542" s="66"/>
      <c r="T542" s="66"/>
      <c r="U542" s="66"/>
      <c r="V542" s="66"/>
      <c r="W542" s="66"/>
      <c r="X542" s="67"/>
    </row>
    <row r="543" spans="1:24" ht="14.4" x14ac:dyDescent="0.2">
      <c r="A543" s="47" t="s">
        <v>698</v>
      </c>
      <c r="B543" s="47" t="s">
        <v>699</v>
      </c>
      <c r="C543" s="82" t="str">
        <f t="shared" si="17"/>
        <v>21375105 MUSEO DR. RAFAEL ANGEL CALDERON GUARDIA</v>
      </c>
      <c r="D543" s="47" t="s">
        <v>686</v>
      </c>
      <c r="E543" s="47" t="s">
        <v>318</v>
      </c>
      <c r="F543" s="47" t="s">
        <v>319</v>
      </c>
      <c r="G543" s="46">
        <v>1600000</v>
      </c>
      <c r="H543" s="46">
        <v>875000</v>
      </c>
      <c r="I543" s="46">
        <v>709527.2</v>
      </c>
      <c r="J543" s="46">
        <v>0</v>
      </c>
      <c r="K543" s="46">
        <v>0</v>
      </c>
      <c r="L543" s="46">
        <v>0</v>
      </c>
      <c r="M543" s="46">
        <v>686539.13</v>
      </c>
      <c r="N543" s="46">
        <v>686539.13</v>
      </c>
      <c r="O543" s="46">
        <v>188460.87</v>
      </c>
      <c r="P543" s="86">
        <f t="shared" si="18"/>
        <v>0.78461614857142858</v>
      </c>
      <c r="Q543" s="65"/>
      <c r="R543" s="65"/>
      <c r="S543" s="66"/>
      <c r="T543" s="66"/>
      <c r="U543" s="66"/>
      <c r="V543" s="66"/>
      <c r="W543" s="66"/>
      <c r="X543" s="67"/>
    </row>
    <row r="544" spans="1:24" ht="14.4" x14ac:dyDescent="0.2">
      <c r="A544" s="47" t="s">
        <v>698</v>
      </c>
      <c r="B544" s="47" t="s">
        <v>699</v>
      </c>
      <c r="C544" s="82" t="str">
        <f t="shared" si="17"/>
        <v>21375105 MUSEO DR. RAFAEL ANGEL CALDERON GUARDIA</v>
      </c>
      <c r="D544" s="47" t="s">
        <v>686</v>
      </c>
      <c r="E544" s="47" t="s">
        <v>320</v>
      </c>
      <c r="F544" s="47" t="s">
        <v>321</v>
      </c>
      <c r="G544" s="46">
        <v>250000</v>
      </c>
      <c r="H544" s="46">
        <v>75000</v>
      </c>
      <c r="I544" s="46">
        <v>75000</v>
      </c>
      <c r="J544" s="46">
        <v>0</v>
      </c>
      <c r="K544" s="46">
        <v>0</v>
      </c>
      <c r="L544" s="46">
        <v>0</v>
      </c>
      <c r="M544" s="46">
        <v>52285.919999999998</v>
      </c>
      <c r="N544" s="46">
        <v>52285.919999999998</v>
      </c>
      <c r="O544" s="46">
        <v>22714.080000000002</v>
      </c>
      <c r="P544" s="86">
        <f t="shared" si="18"/>
        <v>0.69714560000000003</v>
      </c>
      <c r="Q544" s="65"/>
      <c r="R544" s="65"/>
      <c r="S544" s="66"/>
      <c r="T544" s="66"/>
      <c r="U544" s="66"/>
      <c r="V544" s="66"/>
      <c r="W544" s="66"/>
      <c r="X544" s="67"/>
    </row>
    <row r="545" spans="1:24" ht="14.4" x14ac:dyDescent="0.2">
      <c r="A545" s="47" t="s">
        <v>698</v>
      </c>
      <c r="B545" s="47" t="s">
        <v>699</v>
      </c>
      <c r="C545" s="83" t="str">
        <f t="shared" si="17"/>
        <v>21375105 MUSEO DR. RAFAEL ANGEL CALDERON GUARDIA</v>
      </c>
      <c r="D545" s="47" t="s">
        <v>686</v>
      </c>
      <c r="E545" s="47" t="s">
        <v>324</v>
      </c>
      <c r="F545" s="47" t="s">
        <v>325</v>
      </c>
      <c r="G545" s="46">
        <v>600000</v>
      </c>
      <c r="H545" s="46">
        <v>300000</v>
      </c>
      <c r="I545" s="46">
        <v>213699.99</v>
      </c>
      <c r="J545" s="46">
        <v>0</v>
      </c>
      <c r="K545" s="46">
        <v>0</v>
      </c>
      <c r="L545" s="46">
        <v>0</v>
      </c>
      <c r="M545" s="46">
        <v>213426</v>
      </c>
      <c r="N545" s="46">
        <v>213426</v>
      </c>
      <c r="O545" s="46">
        <v>86574</v>
      </c>
      <c r="P545" s="86">
        <f t="shared" si="18"/>
        <v>0.71142000000000005</v>
      </c>
      <c r="Q545" s="65"/>
      <c r="R545" s="65"/>
      <c r="S545" s="66"/>
      <c r="T545" s="66"/>
      <c r="U545" s="66"/>
      <c r="V545" s="66"/>
      <c r="W545" s="66"/>
      <c r="X545" s="67"/>
    </row>
    <row r="546" spans="1:24" ht="14.4" x14ac:dyDescent="0.2">
      <c r="A546" s="47" t="s">
        <v>698</v>
      </c>
      <c r="B546" s="47" t="s">
        <v>699</v>
      </c>
      <c r="C546" s="82" t="str">
        <f t="shared" si="17"/>
        <v>21375105 MUSEO DR. RAFAEL ANGEL CALDERON GUARDIA</v>
      </c>
      <c r="D546" s="47" t="s">
        <v>686</v>
      </c>
      <c r="E546" s="47" t="s">
        <v>328</v>
      </c>
      <c r="F546" s="47" t="s">
        <v>329</v>
      </c>
      <c r="G546" s="46">
        <v>750000</v>
      </c>
      <c r="H546" s="46">
        <v>500000</v>
      </c>
      <c r="I546" s="46">
        <v>420827.21</v>
      </c>
      <c r="J546" s="46">
        <v>0</v>
      </c>
      <c r="K546" s="46">
        <v>0</v>
      </c>
      <c r="L546" s="46">
        <v>0</v>
      </c>
      <c r="M546" s="46">
        <v>420827.21</v>
      </c>
      <c r="N546" s="46">
        <v>420827.21</v>
      </c>
      <c r="O546" s="46">
        <v>79172.789999999994</v>
      </c>
      <c r="P546" s="86">
        <f t="shared" si="18"/>
        <v>0.84165442000000001</v>
      </c>
      <c r="Q546" s="65"/>
      <c r="R546" s="65"/>
      <c r="S546" s="66"/>
      <c r="T546" s="66"/>
      <c r="U546" s="66"/>
      <c r="V546" s="66"/>
      <c r="W546" s="66"/>
      <c r="X546" s="67"/>
    </row>
    <row r="547" spans="1:24" ht="14.4" x14ac:dyDescent="0.2">
      <c r="A547" s="47" t="s">
        <v>698</v>
      </c>
      <c r="B547" s="47" t="s">
        <v>699</v>
      </c>
      <c r="C547" s="82" t="str">
        <f t="shared" si="17"/>
        <v>21375105 MUSEO DR. RAFAEL ANGEL CALDERON GUARDIA</v>
      </c>
      <c r="D547" s="47" t="s">
        <v>686</v>
      </c>
      <c r="E547" s="47" t="s">
        <v>372</v>
      </c>
      <c r="F547" s="47" t="s">
        <v>373</v>
      </c>
      <c r="G547" s="46">
        <v>3492297</v>
      </c>
      <c r="H547" s="46">
        <v>3492297</v>
      </c>
      <c r="I547" s="46">
        <v>3479358</v>
      </c>
      <c r="J547" s="46">
        <v>0</v>
      </c>
      <c r="K547" s="46">
        <v>0</v>
      </c>
      <c r="L547" s="46">
        <v>0</v>
      </c>
      <c r="M547" s="46">
        <v>2416639.75</v>
      </c>
      <c r="N547" s="46">
        <v>2416639.75</v>
      </c>
      <c r="O547" s="46">
        <v>1075657.25</v>
      </c>
      <c r="P547" s="86">
        <f t="shared" si="18"/>
        <v>0.69199147437918362</v>
      </c>
      <c r="Q547" s="65"/>
      <c r="R547" s="65"/>
      <c r="S547" s="66"/>
      <c r="T547" s="66"/>
      <c r="U547" s="66"/>
      <c r="V547" s="66"/>
      <c r="W547" s="66"/>
      <c r="X547" s="67"/>
    </row>
    <row r="548" spans="1:24" ht="14.4" x14ac:dyDescent="0.2">
      <c r="A548" s="47" t="s">
        <v>698</v>
      </c>
      <c r="B548" s="47" t="s">
        <v>699</v>
      </c>
      <c r="C548" s="82" t="str">
        <f t="shared" si="17"/>
        <v>21375105 MUSEO DR. RAFAEL ANGEL CALDERON GUARDIA</v>
      </c>
      <c r="D548" s="47" t="s">
        <v>686</v>
      </c>
      <c r="E548" s="47" t="s">
        <v>374</v>
      </c>
      <c r="F548" s="47" t="s">
        <v>375</v>
      </c>
      <c r="G548" s="46">
        <v>2992297</v>
      </c>
      <c r="H548" s="46">
        <v>2992297</v>
      </c>
      <c r="I548" s="46">
        <v>2979358</v>
      </c>
      <c r="J548" s="46">
        <v>0</v>
      </c>
      <c r="K548" s="46">
        <v>0</v>
      </c>
      <c r="L548" s="46">
        <v>0</v>
      </c>
      <c r="M548" s="46">
        <v>1925167.35</v>
      </c>
      <c r="N548" s="46">
        <v>1925167.35</v>
      </c>
      <c r="O548" s="46">
        <v>1067129.6499999999</v>
      </c>
      <c r="P548" s="86">
        <f t="shared" si="18"/>
        <v>0.64337442105512921</v>
      </c>
      <c r="Q548" s="65"/>
      <c r="R548" s="65"/>
      <c r="S548" s="66"/>
      <c r="T548" s="66"/>
      <c r="U548" s="66"/>
      <c r="V548" s="66"/>
      <c r="W548" s="66"/>
      <c r="X548" s="67"/>
    </row>
    <row r="549" spans="1:24" ht="14.4" x14ac:dyDescent="0.2">
      <c r="A549" s="47" t="s">
        <v>698</v>
      </c>
      <c r="B549" s="47" t="s">
        <v>699</v>
      </c>
      <c r="C549" s="82" t="str">
        <f t="shared" si="17"/>
        <v>21375105 MUSEO DR. RAFAEL ANGEL CALDERON GUARDIA</v>
      </c>
      <c r="D549" s="47" t="s">
        <v>686</v>
      </c>
      <c r="E549" s="47" t="s">
        <v>382</v>
      </c>
      <c r="F549" s="47" t="s">
        <v>377</v>
      </c>
      <c r="G549" s="46">
        <v>2581267</v>
      </c>
      <c r="H549" s="46">
        <v>2581267</v>
      </c>
      <c r="I549" s="46">
        <v>2570105</v>
      </c>
      <c r="J549" s="46">
        <v>0</v>
      </c>
      <c r="K549" s="46">
        <v>0</v>
      </c>
      <c r="L549" s="46">
        <v>0</v>
      </c>
      <c r="M549" s="46">
        <v>1635231.01</v>
      </c>
      <c r="N549" s="46">
        <v>1635231.01</v>
      </c>
      <c r="O549" s="46">
        <v>946035.99</v>
      </c>
      <c r="P549" s="86">
        <f t="shared" si="18"/>
        <v>0.63349936678383134</v>
      </c>
      <c r="Q549" s="65"/>
      <c r="R549" s="65"/>
      <c r="S549" s="66"/>
      <c r="T549" s="66"/>
      <c r="U549" s="66"/>
      <c r="V549" s="66"/>
      <c r="W549" s="66"/>
      <c r="X549" s="67"/>
    </row>
    <row r="550" spans="1:24" ht="14.4" x14ac:dyDescent="0.2">
      <c r="A550" s="47" t="s">
        <v>698</v>
      </c>
      <c r="B550" s="47" t="s">
        <v>699</v>
      </c>
      <c r="C550" s="82" t="str">
        <f t="shared" si="17"/>
        <v>21375105 MUSEO DR. RAFAEL ANGEL CALDERON GUARDIA</v>
      </c>
      <c r="D550" s="47" t="s">
        <v>686</v>
      </c>
      <c r="E550" s="47" t="s">
        <v>403</v>
      </c>
      <c r="F550" s="47" t="s">
        <v>398</v>
      </c>
      <c r="G550" s="46">
        <v>411030</v>
      </c>
      <c r="H550" s="46">
        <v>411030</v>
      </c>
      <c r="I550" s="46">
        <v>409253</v>
      </c>
      <c r="J550" s="46">
        <v>0</v>
      </c>
      <c r="K550" s="46">
        <v>0</v>
      </c>
      <c r="L550" s="46">
        <v>0</v>
      </c>
      <c r="M550" s="46">
        <v>289936.34000000003</v>
      </c>
      <c r="N550" s="46">
        <v>289936.34000000003</v>
      </c>
      <c r="O550" s="46">
        <v>121093.66</v>
      </c>
      <c r="P550" s="86">
        <f t="shared" si="18"/>
        <v>0.70538972824368062</v>
      </c>
      <c r="Q550" s="65"/>
      <c r="R550" s="65"/>
      <c r="S550" s="66"/>
      <c r="T550" s="66"/>
      <c r="U550" s="66"/>
      <c r="V550" s="66"/>
      <c r="W550" s="66"/>
      <c r="X550" s="67"/>
    </row>
    <row r="551" spans="1:24" ht="14.4" x14ac:dyDescent="0.2">
      <c r="A551" s="47" t="s">
        <v>698</v>
      </c>
      <c r="B551" s="47" t="s">
        <v>699</v>
      </c>
      <c r="C551" s="82" t="str">
        <f t="shared" si="17"/>
        <v>21375105 MUSEO DR. RAFAEL ANGEL CALDERON GUARDIA</v>
      </c>
      <c r="D551" s="47" t="s">
        <v>686</v>
      </c>
      <c r="E551" s="47" t="s">
        <v>608</v>
      </c>
      <c r="F551" s="47" t="s">
        <v>609</v>
      </c>
      <c r="G551" s="46">
        <v>500000</v>
      </c>
      <c r="H551" s="46">
        <v>500000</v>
      </c>
      <c r="I551" s="46">
        <v>500000</v>
      </c>
      <c r="J551" s="46">
        <v>0</v>
      </c>
      <c r="K551" s="46">
        <v>0</v>
      </c>
      <c r="L551" s="46">
        <v>0</v>
      </c>
      <c r="M551" s="46">
        <v>491472.4</v>
      </c>
      <c r="N551" s="46">
        <v>491472.4</v>
      </c>
      <c r="O551" s="46">
        <v>8527.6</v>
      </c>
      <c r="P551" s="86">
        <f t="shared" si="18"/>
        <v>0.98294480000000006</v>
      </c>
      <c r="Q551" s="65"/>
      <c r="R551" s="65"/>
      <c r="S551" s="66"/>
      <c r="T551" s="66"/>
      <c r="U551" s="66"/>
      <c r="V551" s="66"/>
      <c r="W551" s="66"/>
      <c r="X551" s="67"/>
    </row>
    <row r="552" spans="1:24" ht="14.4" x14ac:dyDescent="0.2">
      <c r="A552" s="47" t="s">
        <v>698</v>
      </c>
      <c r="B552" s="47" t="s">
        <v>699</v>
      </c>
      <c r="C552" s="82" t="str">
        <f t="shared" si="17"/>
        <v>21375105 MUSEO DR. RAFAEL ANGEL CALDERON GUARDIA</v>
      </c>
      <c r="D552" s="47" t="s">
        <v>686</v>
      </c>
      <c r="E552" s="47" t="s">
        <v>612</v>
      </c>
      <c r="F552" s="47" t="s">
        <v>613</v>
      </c>
      <c r="G552" s="46">
        <v>500000</v>
      </c>
      <c r="H552" s="46">
        <v>500000</v>
      </c>
      <c r="I552" s="46">
        <v>500000</v>
      </c>
      <c r="J552" s="46">
        <v>0</v>
      </c>
      <c r="K552" s="46">
        <v>0</v>
      </c>
      <c r="L552" s="46">
        <v>0</v>
      </c>
      <c r="M552" s="46">
        <v>491472.4</v>
      </c>
      <c r="N552" s="46">
        <v>491472.4</v>
      </c>
      <c r="O552" s="46">
        <v>8527.6</v>
      </c>
      <c r="P552" s="86">
        <f t="shared" si="18"/>
        <v>0.98294480000000006</v>
      </c>
      <c r="Q552" s="65"/>
      <c r="R552" s="65"/>
      <c r="S552" s="66"/>
      <c r="T552" s="66"/>
      <c r="U552" s="66"/>
      <c r="V552" s="66"/>
      <c r="W552" s="66"/>
      <c r="X552" s="67"/>
    </row>
    <row r="553" spans="1:24" ht="14.4" x14ac:dyDescent="0.2">
      <c r="A553" s="47" t="s">
        <v>698</v>
      </c>
      <c r="B553" s="47" t="s">
        <v>699</v>
      </c>
      <c r="C553" s="82" t="str">
        <f t="shared" si="17"/>
        <v>21375105 MUSEO DR. RAFAEL ANGEL CALDERON GUARDIA</v>
      </c>
      <c r="D553" s="47" t="s">
        <v>690</v>
      </c>
      <c r="E553" s="47" t="s">
        <v>336</v>
      </c>
      <c r="F553" s="47" t="s">
        <v>337</v>
      </c>
      <c r="G553" s="46">
        <v>35000000</v>
      </c>
      <c r="H553" s="46">
        <v>35000000</v>
      </c>
      <c r="I553" s="46">
        <v>35000000</v>
      </c>
      <c r="J553" s="46">
        <v>0</v>
      </c>
      <c r="K553" s="46">
        <v>0</v>
      </c>
      <c r="L553" s="46">
        <v>0</v>
      </c>
      <c r="M553" s="46">
        <v>2189586.29</v>
      </c>
      <c r="N553" s="46">
        <v>2170444.09</v>
      </c>
      <c r="O553" s="46">
        <v>32810413.710000001</v>
      </c>
      <c r="P553" s="86">
        <f t="shared" si="18"/>
        <v>6.2559608285714288E-2</v>
      </c>
      <c r="Q553" s="65"/>
      <c r="R553" s="65"/>
      <c r="S553" s="66"/>
      <c r="T553" s="66"/>
      <c r="U553" s="66"/>
      <c r="V553" s="66"/>
      <c r="W553" s="66"/>
      <c r="X553" s="67"/>
    </row>
    <row r="554" spans="1:24" ht="14.4" x14ac:dyDescent="0.2">
      <c r="A554" s="47" t="s">
        <v>698</v>
      </c>
      <c r="B554" s="47" t="s">
        <v>699</v>
      </c>
      <c r="C554" s="82" t="str">
        <f t="shared" si="17"/>
        <v>21375105 MUSEO DR. RAFAEL ANGEL CALDERON GUARDIA</v>
      </c>
      <c r="D554" s="47" t="s">
        <v>690</v>
      </c>
      <c r="E554" s="47" t="s">
        <v>338</v>
      </c>
      <c r="F554" s="47" t="s">
        <v>339</v>
      </c>
      <c r="G554" s="46">
        <v>35000000</v>
      </c>
      <c r="H554" s="46">
        <v>26000000</v>
      </c>
      <c r="I554" s="46">
        <v>26000000</v>
      </c>
      <c r="J554" s="46">
        <v>0</v>
      </c>
      <c r="K554" s="46">
        <v>0</v>
      </c>
      <c r="L554" s="46">
        <v>0</v>
      </c>
      <c r="M554" s="46">
        <v>1108051.99</v>
      </c>
      <c r="N554" s="46">
        <v>1108051.99</v>
      </c>
      <c r="O554" s="46">
        <v>24891948.010000002</v>
      </c>
      <c r="P554" s="86">
        <f t="shared" si="18"/>
        <v>4.2617384230769231E-2</v>
      </c>
      <c r="Q554" s="65"/>
      <c r="R554" s="65"/>
      <c r="S554" s="66"/>
      <c r="T554" s="66"/>
      <c r="U554" s="66"/>
      <c r="V554" s="66"/>
      <c r="W554" s="66"/>
      <c r="X554" s="67"/>
    </row>
    <row r="555" spans="1:24" ht="14.4" x14ac:dyDescent="0.2">
      <c r="A555" s="47" t="s">
        <v>698</v>
      </c>
      <c r="B555" s="47" t="s">
        <v>699</v>
      </c>
      <c r="C555" s="83" t="str">
        <f t="shared" si="17"/>
        <v>21375105 MUSEO DR. RAFAEL ANGEL CALDERON GUARDIA</v>
      </c>
      <c r="D555" s="47" t="s">
        <v>690</v>
      </c>
      <c r="E555" s="47" t="s">
        <v>344</v>
      </c>
      <c r="F555" s="47" t="s">
        <v>345</v>
      </c>
      <c r="G555" s="46">
        <v>35000000</v>
      </c>
      <c r="H555" s="46">
        <v>26000000</v>
      </c>
      <c r="I555" s="46">
        <v>26000000</v>
      </c>
      <c r="J555" s="46">
        <v>0</v>
      </c>
      <c r="K555" s="46">
        <v>0</v>
      </c>
      <c r="L555" s="46">
        <v>0</v>
      </c>
      <c r="M555" s="46">
        <v>1108051.99</v>
      </c>
      <c r="N555" s="46">
        <v>1108051.99</v>
      </c>
      <c r="O555" s="46">
        <v>24891948.010000002</v>
      </c>
      <c r="P555" s="88">
        <f t="shared" si="18"/>
        <v>4.2617384230769231E-2</v>
      </c>
      <c r="Q555" s="65"/>
      <c r="R555" s="65"/>
      <c r="S555" s="66"/>
      <c r="T555" s="66"/>
      <c r="U555" s="66"/>
      <c r="V555" s="66"/>
      <c r="W555" s="66"/>
      <c r="X555" s="67"/>
    </row>
    <row r="556" spans="1:24" ht="14.4" x14ac:dyDescent="0.2">
      <c r="A556" s="47" t="s">
        <v>698</v>
      </c>
      <c r="B556" s="47" t="s">
        <v>699</v>
      </c>
      <c r="C556" s="82" t="str">
        <f t="shared" si="17"/>
        <v>21375105 MUSEO DR. RAFAEL ANGEL CALDERON GUARDIA</v>
      </c>
      <c r="D556" s="47" t="s">
        <v>690</v>
      </c>
      <c r="E556" s="47" t="s">
        <v>364</v>
      </c>
      <c r="F556" s="47" t="s">
        <v>365</v>
      </c>
      <c r="G556" s="46">
        <v>0</v>
      </c>
      <c r="H556" s="46">
        <v>9000000</v>
      </c>
      <c r="I556" s="46">
        <v>9000000</v>
      </c>
      <c r="J556" s="46">
        <v>0</v>
      </c>
      <c r="K556" s="46">
        <v>0</v>
      </c>
      <c r="L556" s="46">
        <v>0</v>
      </c>
      <c r="M556" s="46">
        <v>1081534.3</v>
      </c>
      <c r="N556" s="46">
        <v>1062392.1000000001</v>
      </c>
      <c r="O556" s="46">
        <v>7918465.7000000002</v>
      </c>
      <c r="P556" s="87">
        <f t="shared" si="18"/>
        <v>0.12017047777777778</v>
      </c>
      <c r="Q556" s="65"/>
      <c r="R556" s="65"/>
      <c r="S556" s="66"/>
      <c r="T556" s="66"/>
      <c r="U556" s="66"/>
      <c r="V556" s="66"/>
      <c r="W556" s="66"/>
      <c r="X556" s="67"/>
    </row>
    <row r="557" spans="1:24" ht="14.4" x14ac:dyDescent="0.2">
      <c r="A557" s="47" t="s">
        <v>698</v>
      </c>
      <c r="B557" s="47" t="s">
        <v>699</v>
      </c>
      <c r="C557" s="82" t="str">
        <f t="shared" si="17"/>
        <v>21375105 MUSEO DR. RAFAEL ANGEL CALDERON GUARDIA</v>
      </c>
      <c r="D557" s="47" t="s">
        <v>690</v>
      </c>
      <c r="E557" s="47" t="s">
        <v>366</v>
      </c>
      <c r="F557" s="47" t="s">
        <v>367</v>
      </c>
      <c r="G557" s="46">
        <v>0</v>
      </c>
      <c r="H557" s="46">
        <v>5000000</v>
      </c>
      <c r="I557" s="46">
        <v>5000000</v>
      </c>
      <c r="J557" s="46">
        <v>0</v>
      </c>
      <c r="K557" s="46">
        <v>0</v>
      </c>
      <c r="L557" s="46">
        <v>0</v>
      </c>
      <c r="M557" s="46">
        <v>0</v>
      </c>
      <c r="N557" s="46">
        <v>0</v>
      </c>
      <c r="O557" s="46">
        <v>5000000</v>
      </c>
      <c r="P557" s="86">
        <f t="shared" si="18"/>
        <v>0</v>
      </c>
      <c r="Q557" s="65"/>
      <c r="R557" s="65"/>
      <c r="S557" s="66"/>
      <c r="T557" s="66"/>
      <c r="U557" s="66"/>
      <c r="V557" s="66"/>
      <c r="W557" s="66"/>
      <c r="X557" s="67"/>
    </row>
    <row r="558" spans="1:24" ht="14.4" x14ac:dyDescent="0.2">
      <c r="A558" s="47" t="s">
        <v>698</v>
      </c>
      <c r="B558" s="47" t="s">
        <v>699</v>
      </c>
      <c r="C558" s="82" t="str">
        <f t="shared" si="17"/>
        <v>21375105 MUSEO DR. RAFAEL ANGEL CALDERON GUARDIA</v>
      </c>
      <c r="D558" s="47" t="s">
        <v>690</v>
      </c>
      <c r="E558" s="47" t="s">
        <v>368</v>
      </c>
      <c r="F558" s="47" t="s">
        <v>369</v>
      </c>
      <c r="G558" s="46">
        <v>0</v>
      </c>
      <c r="H558" s="46">
        <v>2500000</v>
      </c>
      <c r="I558" s="46">
        <v>2500000</v>
      </c>
      <c r="J558" s="46">
        <v>0</v>
      </c>
      <c r="K558" s="46">
        <v>0</v>
      </c>
      <c r="L558" s="46">
        <v>0</v>
      </c>
      <c r="M558" s="46">
        <v>0</v>
      </c>
      <c r="N558" s="46">
        <v>0</v>
      </c>
      <c r="O558" s="46">
        <v>2500000</v>
      </c>
      <c r="P558" s="86">
        <f t="shared" si="18"/>
        <v>0</v>
      </c>
      <c r="Q558" s="65"/>
      <c r="R558" s="65"/>
      <c r="S558" s="66"/>
      <c r="T558" s="66"/>
      <c r="U558" s="66"/>
      <c r="V558" s="66"/>
      <c r="W558" s="66"/>
      <c r="X558" s="67"/>
    </row>
    <row r="559" spans="1:24" ht="14.4" x14ac:dyDescent="0.2">
      <c r="A559" s="47" t="s">
        <v>698</v>
      </c>
      <c r="B559" s="47" t="s">
        <v>699</v>
      </c>
      <c r="C559" s="107" t="str">
        <f t="shared" si="17"/>
        <v>21375105 MUSEO DR. RAFAEL ANGEL CALDERON GUARDIA</v>
      </c>
      <c r="D559" s="47" t="s">
        <v>690</v>
      </c>
      <c r="E559" s="47" t="s">
        <v>370</v>
      </c>
      <c r="F559" s="47" t="s">
        <v>371</v>
      </c>
      <c r="G559" s="46">
        <v>0</v>
      </c>
      <c r="H559" s="46">
        <v>1500000</v>
      </c>
      <c r="I559" s="46">
        <v>1500000</v>
      </c>
      <c r="J559" s="46">
        <v>0</v>
      </c>
      <c r="K559" s="46">
        <v>0</v>
      </c>
      <c r="L559" s="46">
        <v>0</v>
      </c>
      <c r="M559" s="46">
        <v>1081534.3</v>
      </c>
      <c r="N559" s="46">
        <v>1062392.1000000001</v>
      </c>
      <c r="O559" s="46">
        <v>418465.7</v>
      </c>
      <c r="P559" s="108">
        <f t="shared" si="18"/>
        <v>0.72102286666666671</v>
      </c>
      <c r="Q559" s="65"/>
      <c r="R559" s="65"/>
      <c r="S559" s="66"/>
      <c r="T559" s="66"/>
      <c r="U559" s="66"/>
      <c r="V559" s="66"/>
      <c r="W559" s="66"/>
      <c r="X559" s="67"/>
    </row>
    <row r="560" spans="1:24" ht="14.4" x14ac:dyDescent="0.2">
      <c r="A560" s="99" t="s">
        <v>700</v>
      </c>
      <c r="B560" s="99" t="s">
        <v>701</v>
      </c>
      <c r="C560" s="98" t="str">
        <f t="shared" si="17"/>
        <v>21375106 MUSEO DE ARTE Y DISEÑO CONTEMPORÁNEO</v>
      </c>
      <c r="D560" s="99" t="s">
        <v>686</v>
      </c>
      <c r="E560" s="99" t="s">
        <v>687</v>
      </c>
      <c r="F560" s="99" t="s">
        <v>687</v>
      </c>
      <c r="G560" s="100">
        <v>401995066</v>
      </c>
      <c r="H560" s="100">
        <v>402052739</v>
      </c>
      <c r="I560" s="46">
        <v>377165751</v>
      </c>
      <c r="J560" s="46">
        <v>0</v>
      </c>
      <c r="K560" s="46">
        <v>0</v>
      </c>
      <c r="L560" s="46">
        <v>0</v>
      </c>
      <c r="M560" s="100">
        <v>252895527.65000001</v>
      </c>
      <c r="N560" s="100">
        <v>247039638.81</v>
      </c>
      <c r="O560" s="100">
        <v>149157211.34999999</v>
      </c>
      <c r="P560" s="115">
        <f t="shared" si="18"/>
        <v>0.62901083146208836</v>
      </c>
      <c r="Q560" s="65"/>
      <c r="R560" s="65"/>
      <c r="S560" s="66"/>
      <c r="T560" s="66"/>
      <c r="U560" s="66"/>
      <c r="V560" s="66"/>
      <c r="W560" s="66"/>
      <c r="X560" s="67"/>
    </row>
    <row r="561" spans="1:24" ht="14.4" x14ac:dyDescent="0.2">
      <c r="A561" s="47" t="s">
        <v>700</v>
      </c>
      <c r="B561" s="47" t="s">
        <v>701</v>
      </c>
      <c r="C561" s="112" t="str">
        <f t="shared" si="17"/>
        <v>21375106 MUSEO DE ARTE Y DISEÑO CONTEMPORÁNEO</v>
      </c>
      <c r="D561" s="47" t="s">
        <v>686</v>
      </c>
      <c r="E561" s="47" t="s">
        <v>10</v>
      </c>
      <c r="F561" s="47" t="s">
        <v>11</v>
      </c>
      <c r="G561" s="46">
        <v>302349226</v>
      </c>
      <c r="H561" s="46">
        <v>325407206</v>
      </c>
      <c r="I561" s="46">
        <v>318716584</v>
      </c>
      <c r="J561" s="46">
        <v>0</v>
      </c>
      <c r="K561" s="46">
        <v>0</v>
      </c>
      <c r="L561" s="46">
        <v>0</v>
      </c>
      <c r="M561" s="46">
        <v>215174555.84999999</v>
      </c>
      <c r="N561" s="46">
        <v>209340901.78</v>
      </c>
      <c r="O561" s="46">
        <v>110232650.15000001</v>
      </c>
      <c r="P561" s="113">
        <f t="shared" si="18"/>
        <v>0.66124705256219796</v>
      </c>
      <c r="Q561" s="65"/>
      <c r="R561" s="65"/>
      <c r="S561" s="66"/>
      <c r="T561" s="66"/>
      <c r="U561" s="66"/>
      <c r="V561" s="66"/>
      <c r="W561" s="66"/>
      <c r="X561" s="67"/>
    </row>
    <row r="562" spans="1:24" ht="14.4" x14ac:dyDescent="0.2">
      <c r="A562" s="47" t="s">
        <v>700</v>
      </c>
      <c r="B562" s="47" t="s">
        <v>701</v>
      </c>
      <c r="C562" s="82" t="str">
        <f t="shared" si="17"/>
        <v>21375106 MUSEO DE ARTE Y DISEÑO CONTEMPORÁNEO</v>
      </c>
      <c r="D562" s="47" t="s">
        <v>686</v>
      </c>
      <c r="E562" s="47" t="s">
        <v>12</v>
      </c>
      <c r="F562" s="47" t="s">
        <v>13</v>
      </c>
      <c r="G562" s="46">
        <v>170075416</v>
      </c>
      <c r="H562" s="46">
        <v>182266837</v>
      </c>
      <c r="I562" s="46">
        <v>180348212</v>
      </c>
      <c r="J562" s="46">
        <v>0</v>
      </c>
      <c r="K562" s="46">
        <v>0</v>
      </c>
      <c r="L562" s="46">
        <v>0</v>
      </c>
      <c r="M562" s="46">
        <v>130433159.51000001</v>
      </c>
      <c r="N562" s="46">
        <v>128491769.56</v>
      </c>
      <c r="O562" s="46">
        <v>51833677.490000002</v>
      </c>
      <c r="P562" s="86">
        <f t="shared" si="18"/>
        <v>0.7156165194768811</v>
      </c>
      <c r="Q562" s="65"/>
      <c r="R562" s="65"/>
      <c r="S562" s="66"/>
      <c r="T562" s="66"/>
      <c r="U562" s="66"/>
      <c r="V562" s="66"/>
      <c r="W562" s="66"/>
      <c r="X562" s="67"/>
    </row>
    <row r="563" spans="1:24" ht="14.4" x14ac:dyDescent="0.2">
      <c r="A563" s="47" t="s">
        <v>700</v>
      </c>
      <c r="B563" s="47" t="s">
        <v>701</v>
      </c>
      <c r="C563" s="82" t="str">
        <f t="shared" si="17"/>
        <v>21375106 MUSEO DE ARTE Y DISEÑO CONTEMPORÁNEO</v>
      </c>
      <c r="D563" s="47" t="s">
        <v>686</v>
      </c>
      <c r="E563" s="47" t="s">
        <v>14</v>
      </c>
      <c r="F563" s="47" t="s">
        <v>15</v>
      </c>
      <c r="G563" s="46">
        <v>168180416</v>
      </c>
      <c r="H563" s="46">
        <v>173633072</v>
      </c>
      <c r="I563" s="46">
        <v>173633072</v>
      </c>
      <c r="J563" s="46">
        <v>0</v>
      </c>
      <c r="K563" s="46">
        <v>0</v>
      </c>
      <c r="L563" s="46">
        <v>0</v>
      </c>
      <c r="M563" s="46">
        <v>126979634.51000001</v>
      </c>
      <c r="N563" s="46">
        <v>125038244.56</v>
      </c>
      <c r="O563" s="46">
        <v>46653437.490000002</v>
      </c>
      <c r="P563" s="86">
        <f t="shared" si="18"/>
        <v>0.73131018790014846</v>
      </c>
      <c r="Q563" s="65"/>
      <c r="R563" s="65"/>
      <c r="S563" s="66"/>
      <c r="T563" s="66"/>
      <c r="U563" s="66"/>
      <c r="V563" s="66"/>
      <c r="W563" s="66"/>
      <c r="X563" s="67"/>
    </row>
    <row r="564" spans="1:24" ht="14.4" x14ac:dyDescent="0.2">
      <c r="A564" s="47" t="s">
        <v>700</v>
      </c>
      <c r="B564" s="47" t="s">
        <v>701</v>
      </c>
      <c r="C564" s="82" t="str">
        <f t="shared" si="17"/>
        <v>21375106 MUSEO DE ARTE Y DISEÑO CONTEMPORÁNEO</v>
      </c>
      <c r="D564" s="47" t="s">
        <v>686</v>
      </c>
      <c r="E564" s="47" t="s">
        <v>18</v>
      </c>
      <c r="F564" s="47" t="s">
        <v>19</v>
      </c>
      <c r="G564" s="46">
        <v>1895000</v>
      </c>
      <c r="H564" s="46">
        <v>8633765</v>
      </c>
      <c r="I564" s="46">
        <v>6715140</v>
      </c>
      <c r="J564" s="46">
        <v>0</v>
      </c>
      <c r="K564" s="46">
        <v>0</v>
      </c>
      <c r="L564" s="46">
        <v>0</v>
      </c>
      <c r="M564" s="46">
        <v>3453525</v>
      </c>
      <c r="N564" s="46">
        <v>3453525</v>
      </c>
      <c r="O564" s="46">
        <v>5180240</v>
      </c>
      <c r="P564" s="86">
        <f t="shared" si="18"/>
        <v>0.40000220066216768</v>
      </c>
      <c r="Q564" s="65"/>
      <c r="R564" s="65"/>
      <c r="S564" s="66"/>
      <c r="T564" s="66"/>
      <c r="U564" s="66"/>
      <c r="V564" s="66"/>
      <c r="W564" s="66"/>
      <c r="X564" s="67"/>
    </row>
    <row r="565" spans="1:24" ht="14.4" x14ac:dyDescent="0.2">
      <c r="A565" s="47" t="s">
        <v>700</v>
      </c>
      <c r="B565" s="47" t="s">
        <v>701</v>
      </c>
      <c r="C565" s="82" t="str">
        <f t="shared" si="17"/>
        <v>21375106 MUSEO DE ARTE Y DISEÑO CONTEMPORÁNEO</v>
      </c>
      <c r="D565" s="47" t="s">
        <v>686</v>
      </c>
      <c r="E565" s="47" t="s">
        <v>20</v>
      </c>
      <c r="F565" s="47" t="s">
        <v>21</v>
      </c>
      <c r="G565" s="46">
        <v>8200000</v>
      </c>
      <c r="H565" s="46">
        <v>7000000</v>
      </c>
      <c r="I565" s="46">
        <v>7000000</v>
      </c>
      <c r="J565" s="46">
        <v>0</v>
      </c>
      <c r="K565" s="46">
        <v>0</v>
      </c>
      <c r="L565" s="46">
        <v>0</v>
      </c>
      <c r="M565" s="46">
        <v>4349431.5999999996</v>
      </c>
      <c r="N565" s="46">
        <v>4322373.43</v>
      </c>
      <c r="O565" s="46">
        <v>2650568.4</v>
      </c>
      <c r="P565" s="86">
        <f t="shared" si="18"/>
        <v>0.62134737142857133</v>
      </c>
      <c r="Q565" s="65"/>
      <c r="R565" s="65"/>
      <c r="S565" s="66"/>
      <c r="T565" s="66"/>
      <c r="U565" s="66"/>
      <c r="V565" s="66"/>
      <c r="W565" s="66"/>
      <c r="X565" s="67"/>
    </row>
    <row r="566" spans="1:24" ht="14.4" x14ac:dyDescent="0.2">
      <c r="A566" s="47" t="s">
        <v>700</v>
      </c>
      <c r="B566" s="47" t="s">
        <v>701</v>
      </c>
      <c r="C566" s="82" t="str">
        <f t="shared" si="17"/>
        <v>21375106 MUSEO DE ARTE Y DISEÑO CONTEMPORÁNEO</v>
      </c>
      <c r="D566" s="47" t="s">
        <v>686</v>
      </c>
      <c r="E566" s="47" t="s">
        <v>22</v>
      </c>
      <c r="F566" s="47" t="s">
        <v>23</v>
      </c>
      <c r="G566" s="46">
        <v>8200000</v>
      </c>
      <c r="H566" s="46">
        <v>7000000</v>
      </c>
      <c r="I566" s="46">
        <v>7000000</v>
      </c>
      <c r="J566" s="46">
        <v>0</v>
      </c>
      <c r="K566" s="46">
        <v>0</v>
      </c>
      <c r="L566" s="46">
        <v>0</v>
      </c>
      <c r="M566" s="46">
        <v>4349431.5999999996</v>
      </c>
      <c r="N566" s="46">
        <v>4322373.43</v>
      </c>
      <c r="O566" s="46">
        <v>2650568.4</v>
      </c>
      <c r="P566" s="86">
        <f t="shared" si="18"/>
        <v>0.62134737142857133</v>
      </c>
      <c r="Q566" s="65"/>
      <c r="R566" s="65"/>
      <c r="S566" s="66"/>
      <c r="T566" s="66"/>
      <c r="U566" s="66"/>
      <c r="V566" s="66"/>
      <c r="W566" s="66"/>
      <c r="X566" s="67"/>
    </row>
    <row r="567" spans="1:24" ht="14.4" x14ac:dyDescent="0.2">
      <c r="A567" s="47" t="s">
        <v>700</v>
      </c>
      <c r="B567" s="47" t="s">
        <v>701</v>
      </c>
      <c r="C567" s="82" t="str">
        <f t="shared" si="17"/>
        <v>21375106 MUSEO DE ARTE Y DISEÑO CONTEMPORÁNEO</v>
      </c>
      <c r="D567" s="47" t="s">
        <v>686</v>
      </c>
      <c r="E567" s="47" t="s">
        <v>26</v>
      </c>
      <c r="F567" s="47" t="s">
        <v>27</v>
      </c>
      <c r="G567" s="46">
        <v>74185826</v>
      </c>
      <c r="H567" s="46">
        <v>80471986</v>
      </c>
      <c r="I567" s="46">
        <v>77384660</v>
      </c>
      <c r="J567" s="46">
        <v>0</v>
      </c>
      <c r="K567" s="46">
        <v>0</v>
      </c>
      <c r="L567" s="46">
        <v>0</v>
      </c>
      <c r="M567" s="46">
        <v>40593874.609999999</v>
      </c>
      <c r="N567" s="46">
        <v>40317124.659999996</v>
      </c>
      <c r="O567" s="46">
        <v>39878111.390000001</v>
      </c>
      <c r="P567" s="86">
        <f t="shared" si="18"/>
        <v>0.50444728193982935</v>
      </c>
      <c r="Q567" s="65"/>
      <c r="R567" s="65"/>
      <c r="S567" s="66"/>
      <c r="T567" s="66"/>
      <c r="U567" s="66"/>
      <c r="V567" s="66"/>
      <c r="W567" s="66"/>
      <c r="X567" s="67"/>
    </row>
    <row r="568" spans="1:24" ht="14.4" x14ac:dyDescent="0.2">
      <c r="A568" s="47" t="s">
        <v>700</v>
      </c>
      <c r="B568" s="47" t="s">
        <v>701</v>
      </c>
      <c r="C568" s="82" t="str">
        <f t="shared" si="17"/>
        <v>21375106 MUSEO DE ARTE Y DISEÑO CONTEMPORÁNEO</v>
      </c>
      <c r="D568" s="47" t="s">
        <v>686</v>
      </c>
      <c r="E568" s="47" t="s">
        <v>28</v>
      </c>
      <c r="F568" s="47" t="s">
        <v>29</v>
      </c>
      <c r="G568" s="46">
        <v>19300000</v>
      </c>
      <c r="H568" s="46">
        <v>18601004</v>
      </c>
      <c r="I568" s="46">
        <v>17910154</v>
      </c>
      <c r="J568" s="46">
        <v>0</v>
      </c>
      <c r="K568" s="46">
        <v>0</v>
      </c>
      <c r="L568" s="46">
        <v>0</v>
      </c>
      <c r="M568" s="46">
        <v>11364102.310000001</v>
      </c>
      <c r="N568" s="46">
        <v>11238552.050000001</v>
      </c>
      <c r="O568" s="46">
        <v>7236901.6900000004</v>
      </c>
      <c r="P568" s="86">
        <f t="shared" si="18"/>
        <v>0.61094026483731745</v>
      </c>
      <c r="Q568" s="65"/>
      <c r="R568" s="65"/>
      <c r="S568" s="66"/>
      <c r="T568" s="66"/>
      <c r="U568" s="66"/>
      <c r="V568" s="66"/>
      <c r="W568" s="66"/>
      <c r="X568" s="67"/>
    </row>
    <row r="569" spans="1:24" ht="14.4" x14ac:dyDescent="0.2">
      <c r="A569" s="47" t="s">
        <v>700</v>
      </c>
      <c r="B569" s="47" t="s">
        <v>701</v>
      </c>
      <c r="C569" s="82" t="str">
        <f t="shared" si="17"/>
        <v>21375106 MUSEO DE ARTE Y DISEÑO CONTEMPORÁNEO</v>
      </c>
      <c r="D569" s="47" t="s">
        <v>686</v>
      </c>
      <c r="E569" s="47" t="s">
        <v>30</v>
      </c>
      <c r="F569" s="47" t="s">
        <v>31</v>
      </c>
      <c r="G569" s="46">
        <v>16670670</v>
      </c>
      <c r="H569" s="46">
        <v>21405125</v>
      </c>
      <c r="I569" s="46">
        <v>19771979</v>
      </c>
      <c r="J569" s="46">
        <v>0</v>
      </c>
      <c r="K569" s="46">
        <v>0</v>
      </c>
      <c r="L569" s="46">
        <v>0</v>
      </c>
      <c r="M569" s="46">
        <v>12725659.369999999</v>
      </c>
      <c r="N569" s="46">
        <v>12596529.83</v>
      </c>
      <c r="O569" s="46">
        <v>8679465.6300000008</v>
      </c>
      <c r="P569" s="86">
        <f t="shared" si="18"/>
        <v>0.59451460199368134</v>
      </c>
      <c r="Q569" s="65"/>
      <c r="R569" s="65"/>
      <c r="S569" s="66"/>
      <c r="T569" s="66"/>
      <c r="U569" s="66"/>
      <c r="V569" s="66"/>
      <c r="W569" s="66"/>
      <c r="X569" s="67"/>
    </row>
    <row r="570" spans="1:24" ht="14.4" x14ac:dyDescent="0.2">
      <c r="A570" s="47" t="s">
        <v>700</v>
      </c>
      <c r="B570" s="47" t="s">
        <v>701</v>
      </c>
      <c r="C570" s="82" t="str">
        <f t="shared" si="17"/>
        <v>21375106 MUSEO DE ARTE Y DISEÑO CONTEMPORÁNEO</v>
      </c>
      <c r="D570" s="47" t="s">
        <v>686</v>
      </c>
      <c r="E570" s="47" t="s">
        <v>32</v>
      </c>
      <c r="F570" s="47" t="s">
        <v>33</v>
      </c>
      <c r="G570" s="46">
        <v>19172054</v>
      </c>
      <c r="H570" s="46">
        <v>22025412</v>
      </c>
      <c r="I570" s="46">
        <v>22025412</v>
      </c>
      <c r="J570" s="46">
        <v>0</v>
      </c>
      <c r="K570" s="46">
        <v>0</v>
      </c>
      <c r="L570" s="46">
        <v>0</v>
      </c>
      <c r="M570" s="46">
        <v>0</v>
      </c>
      <c r="N570" s="46">
        <v>0</v>
      </c>
      <c r="O570" s="46">
        <v>22025412</v>
      </c>
      <c r="P570" s="86">
        <f t="shared" si="18"/>
        <v>0</v>
      </c>
      <c r="Q570" s="65"/>
      <c r="R570" s="65"/>
      <c r="S570" s="66"/>
      <c r="T570" s="66"/>
      <c r="U570" s="66"/>
      <c r="V570" s="66"/>
      <c r="W570" s="66"/>
      <c r="X570" s="67"/>
    </row>
    <row r="571" spans="1:24" ht="14.4" x14ac:dyDescent="0.2">
      <c r="A571" s="47" t="s">
        <v>700</v>
      </c>
      <c r="B571" s="47" t="s">
        <v>701</v>
      </c>
      <c r="C571" s="82" t="str">
        <f t="shared" si="17"/>
        <v>21375106 MUSEO DE ARTE Y DISEÑO CONTEMPORÁNEO</v>
      </c>
      <c r="D571" s="47" t="s">
        <v>686</v>
      </c>
      <c r="E571" s="47" t="s">
        <v>34</v>
      </c>
      <c r="F571" s="47" t="s">
        <v>35</v>
      </c>
      <c r="G571" s="46">
        <v>15543102</v>
      </c>
      <c r="H571" s="46">
        <v>14463115</v>
      </c>
      <c r="I571" s="46">
        <v>14463115</v>
      </c>
      <c r="J571" s="46">
        <v>0</v>
      </c>
      <c r="K571" s="46">
        <v>0</v>
      </c>
      <c r="L571" s="46">
        <v>0</v>
      </c>
      <c r="M571" s="46">
        <v>14093198.470000001</v>
      </c>
      <c r="N571" s="46">
        <v>14093198.470000001</v>
      </c>
      <c r="O571" s="46">
        <v>369916.53</v>
      </c>
      <c r="P571" s="86">
        <f t="shared" si="18"/>
        <v>0.97442345373040318</v>
      </c>
      <c r="Q571" s="65"/>
      <c r="R571" s="65"/>
      <c r="S571" s="66"/>
      <c r="T571" s="66"/>
      <c r="U571" s="66"/>
      <c r="V571" s="66"/>
      <c r="W571" s="66"/>
      <c r="X571" s="67"/>
    </row>
    <row r="572" spans="1:24" ht="14.4" x14ac:dyDescent="0.2">
      <c r="A572" s="47" t="s">
        <v>700</v>
      </c>
      <c r="B572" s="47" t="s">
        <v>701</v>
      </c>
      <c r="C572" s="82" t="str">
        <f t="shared" si="17"/>
        <v>21375106 MUSEO DE ARTE Y DISEÑO CONTEMPORÁNEO</v>
      </c>
      <c r="D572" s="47" t="s">
        <v>686</v>
      </c>
      <c r="E572" s="47" t="s">
        <v>36</v>
      </c>
      <c r="F572" s="47" t="s">
        <v>37</v>
      </c>
      <c r="G572" s="46">
        <v>3500000</v>
      </c>
      <c r="H572" s="46">
        <v>3977330</v>
      </c>
      <c r="I572" s="46">
        <v>3214000</v>
      </c>
      <c r="J572" s="46">
        <v>0</v>
      </c>
      <c r="K572" s="46">
        <v>0</v>
      </c>
      <c r="L572" s="46">
        <v>0</v>
      </c>
      <c r="M572" s="46">
        <v>2410914.46</v>
      </c>
      <c r="N572" s="46">
        <v>2388844.31</v>
      </c>
      <c r="O572" s="46">
        <v>1566415.54</v>
      </c>
      <c r="P572" s="86">
        <f t="shared" si="18"/>
        <v>0.60616404975196925</v>
      </c>
      <c r="Q572" s="65"/>
      <c r="R572" s="65"/>
      <c r="S572" s="66"/>
      <c r="T572" s="66"/>
      <c r="U572" s="66"/>
      <c r="V572" s="66"/>
      <c r="W572" s="66"/>
      <c r="X572" s="67"/>
    </row>
    <row r="573" spans="1:24" ht="14.4" x14ac:dyDescent="0.2">
      <c r="A573" s="47" t="s">
        <v>700</v>
      </c>
      <c r="B573" s="47" t="s">
        <v>701</v>
      </c>
      <c r="C573" s="82" t="str">
        <f t="shared" si="17"/>
        <v>21375106 MUSEO DE ARTE Y DISEÑO CONTEMPORÁNEO</v>
      </c>
      <c r="D573" s="47" t="s">
        <v>686</v>
      </c>
      <c r="E573" s="47" t="s">
        <v>38</v>
      </c>
      <c r="F573" s="47" t="s">
        <v>39</v>
      </c>
      <c r="G573" s="46">
        <v>22745696</v>
      </c>
      <c r="H573" s="46">
        <v>26007460</v>
      </c>
      <c r="I573" s="46">
        <v>25519379</v>
      </c>
      <c r="J573" s="46">
        <v>0</v>
      </c>
      <c r="K573" s="46">
        <v>0</v>
      </c>
      <c r="L573" s="46">
        <v>0</v>
      </c>
      <c r="M573" s="46">
        <v>18846525</v>
      </c>
      <c r="N573" s="46">
        <v>17067804</v>
      </c>
      <c r="O573" s="46">
        <v>7160935</v>
      </c>
      <c r="P573" s="86">
        <f t="shared" si="18"/>
        <v>0.72465842492884736</v>
      </c>
      <c r="Q573" s="65"/>
      <c r="R573" s="65"/>
      <c r="S573" s="66"/>
      <c r="T573" s="66"/>
      <c r="U573" s="66"/>
      <c r="V573" s="66"/>
      <c r="W573" s="66"/>
      <c r="X573" s="67"/>
    </row>
    <row r="574" spans="1:24" ht="14.4" x14ac:dyDescent="0.2">
      <c r="A574" s="47" t="s">
        <v>700</v>
      </c>
      <c r="B574" s="47" t="s">
        <v>701</v>
      </c>
      <c r="C574" s="82" t="str">
        <f t="shared" si="17"/>
        <v>21375106 MUSEO DE ARTE Y DISEÑO CONTEMPORÁNEO</v>
      </c>
      <c r="D574" s="47" t="s">
        <v>686</v>
      </c>
      <c r="E574" s="47" t="s">
        <v>47</v>
      </c>
      <c r="F574" s="47" t="s">
        <v>41</v>
      </c>
      <c r="G574" s="46">
        <v>21579250</v>
      </c>
      <c r="H574" s="46">
        <v>24673744</v>
      </c>
      <c r="I574" s="46">
        <v>24210693</v>
      </c>
      <c r="J574" s="46">
        <v>0</v>
      </c>
      <c r="K574" s="46">
        <v>0</v>
      </c>
      <c r="L574" s="46">
        <v>0</v>
      </c>
      <c r="M574" s="46">
        <v>17882170</v>
      </c>
      <c r="N574" s="46">
        <v>16194666</v>
      </c>
      <c r="O574" s="46">
        <v>6791574</v>
      </c>
      <c r="P574" s="86">
        <f t="shared" si="18"/>
        <v>0.72474489481612514</v>
      </c>
      <c r="Q574" s="65"/>
      <c r="R574" s="65"/>
      <c r="S574" s="66"/>
      <c r="T574" s="66"/>
      <c r="U574" s="66"/>
      <c r="V574" s="66"/>
      <c r="W574" s="66"/>
      <c r="X574" s="67"/>
    </row>
    <row r="575" spans="1:24" ht="14.4" x14ac:dyDescent="0.2">
      <c r="A575" s="47" t="s">
        <v>700</v>
      </c>
      <c r="B575" s="47" t="s">
        <v>701</v>
      </c>
      <c r="C575" s="82" t="str">
        <f t="shared" si="17"/>
        <v>21375106 MUSEO DE ARTE Y DISEÑO CONTEMPORÁNEO</v>
      </c>
      <c r="D575" s="47" t="s">
        <v>686</v>
      </c>
      <c r="E575" s="47" t="s">
        <v>68</v>
      </c>
      <c r="F575" s="47" t="s">
        <v>62</v>
      </c>
      <c r="G575" s="46">
        <v>1166446</v>
      </c>
      <c r="H575" s="46">
        <v>1333716</v>
      </c>
      <c r="I575" s="46">
        <v>1308686</v>
      </c>
      <c r="J575" s="46">
        <v>0</v>
      </c>
      <c r="K575" s="46">
        <v>0</v>
      </c>
      <c r="L575" s="46">
        <v>0</v>
      </c>
      <c r="M575" s="46">
        <v>964355</v>
      </c>
      <c r="N575" s="46">
        <v>873138</v>
      </c>
      <c r="O575" s="46">
        <v>369361</v>
      </c>
      <c r="P575" s="86">
        <f t="shared" si="18"/>
        <v>0.72305873214387473</v>
      </c>
      <c r="Q575" s="65"/>
      <c r="R575" s="65"/>
      <c r="S575" s="66"/>
      <c r="T575" s="66"/>
      <c r="U575" s="66"/>
      <c r="V575" s="66"/>
      <c r="W575" s="66"/>
      <c r="X575" s="67"/>
    </row>
    <row r="576" spans="1:24" ht="14.4" x14ac:dyDescent="0.2">
      <c r="A576" s="47" t="s">
        <v>700</v>
      </c>
      <c r="B576" s="47" t="s">
        <v>701</v>
      </c>
      <c r="C576" s="82" t="str">
        <f t="shared" si="17"/>
        <v>21375106 MUSEO DE ARTE Y DISEÑO CONTEMPORÁNEO</v>
      </c>
      <c r="D576" s="47" t="s">
        <v>686</v>
      </c>
      <c r="E576" s="47" t="s">
        <v>83</v>
      </c>
      <c r="F576" s="47" t="s">
        <v>84</v>
      </c>
      <c r="G576" s="46">
        <v>27142288</v>
      </c>
      <c r="H576" s="46">
        <v>29660923</v>
      </c>
      <c r="I576" s="46">
        <v>28464333</v>
      </c>
      <c r="J576" s="46">
        <v>0</v>
      </c>
      <c r="K576" s="46">
        <v>0</v>
      </c>
      <c r="L576" s="46">
        <v>0</v>
      </c>
      <c r="M576" s="46">
        <v>20951565.129999999</v>
      </c>
      <c r="N576" s="46">
        <v>19141830.129999999</v>
      </c>
      <c r="O576" s="46">
        <v>8709357.8699999992</v>
      </c>
      <c r="P576" s="86">
        <f t="shared" si="18"/>
        <v>0.70636929032855789</v>
      </c>
      <c r="Q576" s="65"/>
      <c r="R576" s="65"/>
      <c r="S576" s="66"/>
      <c r="T576" s="66"/>
      <c r="U576" s="66"/>
      <c r="V576" s="66"/>
      <c r="W576" s="66"/>
      <c r="X576" s="67"/>
    </row>
    <row r="577" spans="1:24" ht="14.4" x14ac:dyDescent="0.2">
      <c r="A577" s="47" t="s">
        <v>700</v>
      </c>
      <c r="B577" s="47" t="s">
        <v>701</v>
      </c>
      <c r="C577" s="82" t="str">
        <f t="shared" si="17"/>
        <v>21375106 MUSEO DE ARTE Y DISEÑO CONTEMPORÁNEO</v>
      </c>
      <c r="D577" s="47" t="s">
        <v>686</v>
      </c>
      <c r="E577" s="47" t="s">
        <v>92</v>
      </c>
      <c r="F577" s="47" t="s">
        <v>86</v>
      </c>
      <c r="G577" s="46">
        <v>12644274</v>
      </c>
      <c r="H577" s="46">
        <v>14457480</v>
      </c>
      <c r="I577" s="46">
        <v>14186158</v>
      </c>
      <c r="J577" s="46">
        <v>0</v>
      </c>
      <c r="K577" s="46">
        <v>0</v>
      </c>
      <c r="L577" s="46">
        <v>0</v>
      </c>
      <c r="M577" s="46">
        <v>10475617</v>
      </c>
      <c r="N577" s="46">
        <v>9486831</v>
      </c>
      <c r="O577" s="46">
        <v>3981863</v>
      </c>
      <c r="P577" s="86">
        <f t="shared" si="18"/>
        <v>0.72458111648779733</v>
      </c>
      <c r="Q577" s="65"/>
      <c r="R577" s="65"/>
      <c r="S577" s="66"/>
      <c r="T577" s="66"/>
      <c r="U577" s="66"/>
      <c r="V577" s="66"/>
      <c r="W577" s="66"/>
      <c r="X577" s="67"/>
    </row>
    <row r="578" spans="1:24" ht="14.4" x14ac:dyDescent="0.2">
      <c r="A578" s="47" t="s">
        <v>700</v>
      </c>
      <c r="B578" s="47" t="s">
        <v>701</v>
      </c>
      <c r="C578" s="82" t="str">
        <f t="shared" si="17"/>
        <v>21375106 MUSEO DE ARTE Y DISEÑO CONTEMPORÁNEO</v>
      </c>
      <c r="D578" s="47" t="s">
        <v>686</v>
      </c>
      <c r="E578" s="47" t="s">
        <v>113</v>
      </c>
      <c r="F578" s="47" t="s">
        <v>107</v>
      </c>
      <c r="G578" s="46">
        <v>6998676</v>
      </c>
      <c r="H578" s="46">
        <v>8002295</v>
      </c>
      <c r="I578" s="46">
        <v>7852116</v>
      </c>
      <c r="J578" s="46">
        <v>0</v>
      </c>
      <c r="K578" s="46">
        <v>0</v>
      </c>
      <c r="L578" s="46">
        <v>0</v>
      </c>
      <c r="M578" s="46">
        <v>5786157</v>
      </c>
      <c r="N578" s="46">
        <v>5238858</v>
      </c>
      <c r="O578" s="46">
        <v>2216138</v>
      </c>
      <c r="P578" s="86">
        <f t="shared" si="18"/>
        <v>0.72306219653236981</v>
      </c>
      <c r="Q578" s="65"/>
      <c r="R578" s="65"/>
      <c r="S578" s="66"/>
      <c r="T578" s="66"/>
      <c r="U578" s="66"/>
      <c r="V578" s="66"/>
      <c r="W578" s="66"/>
      <c r="X578" s="67"/>
    </row>
    <row r="579" spans="1:24" ht="14.4" x14ac:dyDescent="0.2">
      <c r="A579" s="47" t="s">
        <v>700</v>
      </c>
      <c r="B579" s="47" t="s">
        <v>701</v>
      </c>
      <c r="C579" s="82" t="str">
        <f t="shared" si="17"/>
        <v>21375106 MUSEO DE ARTE Y DISEÑO CONTEMPORÁNEO</v>
      </c>
      <c r="D579" s="47" t="s">
        <v>686</v>
      </c>
      <c r="E579" s="47" t="s">
        <v>134</v>
      </c>
      <c r="F579" s="47" t="s">
        <v>128</v>
      </c>
      <c r="G579" s="46">
        <v>3499338</v>
      </c>
      <c r="H579" s="46">
        <v>4001148</v>
      </c>
      <c r="I579" s="46">
        <v>3926059</v>
      </c>
      <c r="J579" s="46">
        <v>0</v>
      </c>
      <c r="K579" s="46">
        <v>0</v>
      </c>
      <c r="L579" s="46">
        <v>0</v>
      </c>
      <c r="M579" s="46">
        <v>2893086</v>
      </c>
      <c r="N579" s="46">
        <v>2619436</v>
      </c>
      <c r="O579" s="46">
        <v>1108062</v>
      </c>
      <c r="P579" s="86">
        <f t="shared" si="18"/>
        <v>0.72306398063755706</v>
      </c>
      <c r="Q579" s="65"/>
      <c r="R579" s="65"/>
      <c r="S579" s="66"/>
      <c r="T579" s="66"/>
      <c r="U579" s="66"/>
      <c r="V579" s="66"/>
      <c r="W579" s="66"/>
      <c r="X579" s="67"/>
    </row>
    <row r="580" spans="1:24" ht="14.4" x14ac:dyDescent="0.2">
      <c r="A580" s="47" t="s">
        <v>700</v>
      </c>
      <c r="B580" s="47" t="s">
        <v>701</v>
      </c>
      <c r="C580" s="82" t="str">
        <f t="shared" si="17"/>
        <v>21375106 MUSEO DE ARTE Y DISEÑO CONTEMPORÁNEO</v>
      </c>
      <c r="D580" s="47" t="s">
        <v>686</v>
      </c>
      <c r="E580" s="47" t="s">
        <v>154</v>
      </c>
      <c r="F580" s="47" t="s">
        <v>149</v>
      </c>
      <c r="G580" s="46">
        <v>4000000</v>
      </c>
      <c r="H580" s="46">
        <v>3200000</v>
      </c>
      <c r="I580" s="46">
        <v>2500000</v>
      </c>
      <c r="J580" s="46">
        <v>0</v>
      </c>
      <c r="K580" s="46">
        <v>0</v>
      </c>
      <c r="L580" s="46">
        <v>0</v>
      </c>
      <c r="M580" s="46">
        <v>1796705.13</v>
      </c>
      <c r="N580" s="46">
        <v>1796705.13</v>
      </c>
      <c r="O580" s="46">
        <v>1403294.87</v>
      </c>
      <c r="P580" s="86">
        <f t="shared" si="18"/>
        <v>0.56147035312499993</v>
      </c>
      <c r="Q580" s="65"/>
      <c r="R580" s="65"/>
      <c r="S580" s="66"/>
      <c r="T580" s="66"/>
      <c r="U580" s="66"/>
      <c r="V580" s="66"/>
      <c r="W580" s="66"/>
      <c r="X580" s="67"/>
    </row>
    <row r="581" spans="1:24" ht="14.4" x14ac:dyDescent="0.2">
      <c r="A581" s="47" t="s">
        <v>700</v>
      </c>
      <c r="B581" s="47" t="s">
        <v>701</v>
      </c>
      <c r="C581" s="82" t="str">
        <f t="shared" si="17"/>
        <v>21375106 MUSEO DE ARTE Y DISEÑO CONTEMPORÁNEO</v>
      </c>
      <c r="D581" s="47" t="s">
        <v>686</v>
      </c>
      <c r="E581" s="47" t="s">
        <v>166</v>
      </c>
      <c r="F581" s="47" t="s">
        <v>167</v>
      </c>
      <c r="G581" s="46">
        <v>72316977</v>
      </c>
      <c r="H581" s="46">
        <v>48707807</v>
      </c>
      <c r="I581" s="46">
        <v>32851900.66</v>
      </c>
      <c r="J581" s="46">
        <v>0</v>
      </c>
      <c r="K581" s="46">
        <v>0</v>
      </c>
      <c r="L581" s="46">
        <v>0</v>
      </c>
      <c r="M581" s="46">
        <v>26603882.48</v>
      </c>
      <c r="N581" s="46">
        <v>26581647.710000001</v>
      </c>
      <c r="O581" s="46">
        <v>22103924.52</v>
      </c>
      <c r="P581" s="86">
        <f t="shared" si="18"/>
        <v>0.54619339523949417</v>
      </c>
      <c r="Q581" s="65"/>
      <c r="R581" s="65"/>
      <c r="S581" s="66"/>
      <c r="T581" s="66"/>
      <c r="U581" s="66"/>
      <c r="V581" s="66"/>
      <c r="W581" s="66"/>
      <c r="X581" s="67"/>
    </row>
    <row r="582" spans="1:24" ht="14.4" x14ac:dyDescent="0.2">
      <c r="A582" s="47" t="s">
        <v>700</v>
      </c>
      <c r="B582" s="47" t="s">
        <v>701</v>
      </c>
      <c r="C582" s="82" t="str">
        <f t="shared" ref="C582:C645" si="19">+CONCATENATE(A582," ",B582)</f>
        <v>21375106 MUSEO DE ARTE Y DISEÑO CONTEMPORÁNEO</v>
      </c>
      <c r="D582" s="47" t="s">
        <v>686</v>
      </c>
      <c r="E582" s="47" t="s">
        <v>180</v>
      </c>
      <c r="F582" s="47" t="s">
        <v>181</v>
      </c>
      <c r="G582" s="46">
        <v>9250000</v>
      </c>
      <c r="H582" s="46">
        <v>9000000</v>
      </c>
      <c r="I582" s="46">
        <v>6787400</v>
      </c>
      <c r="J582" s="46">
        <v>0</v>
      </c>
      <c r="K582" s="46">
        <v>0</v>
      </c>
      <c r="L582" s="46">
        <v>0</v>
      </c>
      <c r="M582" s="46">
        <v>6991425.29</v>
      </c>
      <c r="N582" s="46">
        <v>6991425.29</v>
      </c>
      <c r="O582" s="46">
        <v>2008574.71</v>
      </c>
      <c r="P582" s="86">
        <f t="shared" ref="P582:P645" si="20">+IFERROR(M582/H582,0)</f>
        <v>0.77682503222222221</v>
      </c>
      <c r="Q582" s="65"/>
      <c r="R582" s="65"/>
      <c r="S582" s="66"/>
      <c r="T582" s="66"/>
      <c r="U582" s="66"/>
      <c r="V582" s="66"/>
      <c r="W582" s="66"/>
      <c r="X582" s="67"/>
    </row>
    <row r="583" spans="1:24" ht="14.4" x14ac:dyDescent="0.2">
      <c r="A583" s="47" t="s">
        <v>700</v>
      </c>
      <c r="B583" s="47" t="s">
        <v>701</v>
      </c>
      <c r="C583" s="82" t="str">
        <f t="shared" si="19"/>
        <v>21375106 MUSEO DE ARTE Y DISEÑO CONTEMPORÁNEO</v>
      </c>
      <c r="D583" s="47" t="s">
        <v>686</v>
      </c>
      <c r="E583" s="47" t="s">
        <v>184</v>
      </c>
      <c r="F583" s="47" t="s">
        <v>185</v>
      </c>
      <c r="G583" s="46">
        <v>6200000</v>
      </c>
      <c r="H583" s="46">
        <v>6200000</v>
      </c>
      <c r="I583" s="46">
        <v>4869700</v>
      </c>
      <c r="J583" s="46">
        <v>0</v>
      </c>
      <c r="K583" s="46">
        <v>0</v>
      </c>
      <c r="L583" s="46">
        <v>0</v>
      </c>
      <c r="M583" s="46">
        <v>5290275.45</v>
      </c>
      <c r="N583" s="46">
        <v>5290275.45</v>
      </c>
      <c r="O583" s="46">
        <v>909724.55</v>
      </c>
      <c r="P583" s="86">
        <f t="shared" si="20"/>
        <v>0.85327023387096779</v>
      </c>
      <c r="Q583" s="65"/>
      <c r="R583" s="65"/>
      <c r="S583" s="66"/>
      <c r="T583" s="66"/>
      <c r="U583" s="66"/>
      <c r="V583" s="66"/>
      <c r="W583" s="66"/>
      <c r="X583" s="67"/>
    </row>
    <row r="584" spans="1:24" ht="14.4" x14ac:dyDescent="0.2">
      <c r="A584" s="47" t="s">
        <v>700</v>
      </c>
      <c r="B584" s="47" t="s">
        <v>701</v>
      </c>
      <c r="C584" s="82" t="str">
        <f t="shared" si="19"/>
        <v>21375106 MUSEO DE ARTE Y DISEÑO CONTEMPORÁNEO</v>
      </c>
      <c r="D584" s="47" t="s">
        <v>686</v>
      </c>
      <c r="E584" s="47" t="s">
        <v>186</v>
      </c>
      <c r="F584" s="47" t="s">
        <v>187</v>
      </c>
      <c r="G584" s="46">
        <v>300000</v>
      </c>
      <c r="H584" s="46">
        <v>300000</v>
      </c>
      <c r="I584" s="46">
        <v>0</v>
      </c>
      <c r="J584" s="46">
        <v>0</v>
      </c>
      <c r="K584" s="46">
        <v>0</v>
      </c>
      <c r="L584" s="46">
        <v>0</v>
      </c>
      <c r="M584" s="46">
        <v>0</v>
      </c>
      <c r="N584" s="46">
        <v>0</v>
      </c>
      <c r="O584" s="46">
        <v>300000</v>
      </c>
      <c r="P584" s="86">
        <f t="shared" si="20"/>
        <v>0</v>
      </c>
      <c r="Q584" s="65"/>
      <c r="R584" s="65"/>
      <c r="S584" s="66"/>
      <c r="T584" s="66"/>
      <c r="U584" s="66"/>
      <c r="V584" s="66"/>
      <c r="W584" s="66"/>
      <c r="X584" s="67"/>
    </row>
    <row r="585" spans="1:24" ht="14.4" x14ac:dyDescent="0.2">
      <c r="A585" s="47" t="s">
        <v>700</v>
      </c>
      <c r="B585" s="47" t="s">
        <v>701</v>
      </c>
      <c r="C585" s="82" t="str">
        <f t="shared" si="19"/>
        <v>21375106 MUSEO DE ARTE Y DISEÑO CONTEMPORÁNEO</v>
      </c>
      <c r="D585" s="47" t="s">
        <v>686</v>
      </c>
      <c r="E585" s="47" t="s">
        <v>188</v>
      </c>
      <c r="F585" s="47" t="s">
        <v>189</v>
      </c>
      <c r="G585" s="46">
        <v>2500000</v>
      </c>
      <c r="H585" s="46">
        <v>2500000</v>
      </c>
      <c r="I585" s="46">
        <v>1917700</v>
      </c>
      <c r="J585" s="46">
        <v>0</v>
      </c>
      <c r="K585" s="46">
        <v>0</v>
      </c>
      <c r="L585" s="46">
        <v>0</v>
      </c>
      <c r="M585" s="46">
        <v>1701149.84</v>
      </c>
      <c r="N585" s="46">
        <v>1701149.84</v>
      </c>
      <c r="O585" s="46">
        <v>798850.16</v>
      </c>
      <c r="P585" s="86">
        <f t="shared" si="20"/>
        <v>0.68045993599999999</v>
      </c>
      <c r="Q585" s="65"/>
      <c r="R585" s="65"/>
      <c r="S585" s="66"/>
      <c r="T585" s="66"/>
      <c r="U585" s="66"/>
      <c r="V585" s="66"/>
      <c r="W585" s="66"/>
      <c r="X585" s="67"/>
    </row>
    <row r="586" spans="1:24" ht="14.4" x14ac:dyDescent="0.2">
      <c r="A586" s="47" t="s">
        <v>700</v>
      </c>
      <c r="B586" s="47" t="s">
        <v>701</v>
      </c>
      <c r="C586" s="82" t="str">
        <f t="shared" si="19"/>
        <v>21375106 MUSEO DE ARTE Y DISEÑO CONTEMPORÁNEO</v>
      </c>
      <c r="D586" s="47" t="s">
        <v>686</v>
      </c>
      <c r="E586" s="47" t="s">
        <v>190</v>
      </c>
      <c r="F586" s="47" t="s">
        <v>191</v>
      </c>
      <c r="G586" s="46">
        <v>250000</v>
      </c>
      <c r="H586" s="46">
        <v>0</v>
      </c>
      <c r="I586" s="46">
        <v>0</v>
      </c>
      <c r="J586" s="46">
        <v>0</v>
      </c>
      <c r="K586" s="46">
        <v>0</v>
      </c>
      <c r="L586" s="46">
        <v>0</v>
      </c>
      <c r="M586" s="46">
        <v>0</v>
      </c>
      <c r="N586" s="46">
        <v>0</v>
      </c>
      <c r="O586" s="46">
        <v>0</v>
      </c>
      <c r="P586" s="86">
        <f t="shared" si="20"/>
        <v>0</v>
      </c>
      <c r="Q586" s="65"/>
      <c r="R586" s="65"/>
      <c r="S586" s="66"/>
      <c r="T586" s="66"/>
      <c r="U586" s="66"/>
      <c r="V586" s="66"/>
      <c r="W586" s="66"/>
      <c r="X586" s="67"/>
    </row>
    <row r="587" spans="1:24" ht="14.4" x14ac:dyDescent="0.2">
      <c r="A587" s="47" t="s">
        <v>700</v>
      </c>
      <c r="B587" s="47" t="s">
        <v>701</v>
      </c>
      <c r="C587" s="82" t="str">
        <f t="shared" si="19"/>
        <v>21375106 MUSEO DE ARTE Y DISEÑO CONTEMPORÁNEO</v>
      </c>
      <c r="D587" s="47" t="s">
        <v>686</v>
      </c>
      <c r="E587" s="47" t="s">
        <v>192</v>
      </c>
      <c r="F587" s="47" t="s">
        <v>193</v>
      </c>
      <c r="G587" s="46">
        <v>19497540</v>
      </c>
      <c r="H587" s="46">
        <v>10196819</v>
      </c>
      <c r="I587" s="46">
        <v>6251356</v>
      </c>
      <c r="J587" s="46">
        <v>0</v>
      </c>
      <c r="K587" s="46">
        <v>0</v>
      </c>
      <c r="L587" s="46">
        <v>0</v>
      </c>
      <c r="M587" s="46">
        <v>4042813.33</v>
      </c>
      <c r="N587" s="46">
        <v>4042813.33</v>
      </c>
      <c r="O587" s="46">
        <v>6154005.6699999999</v>
      </c>
      <c r="P587" s="86">
        <f t="shared" si="20"/>
        <v>0.39647789472383493</v>
      </c>
      <c r="Q587" s="65"/>
      <c r="R587" s="65"/>
      <c r="S587" s="66"/>
      <c r="T587" s="66"/>
      <c r="U587" s="66"/>
      <c r="V587" s="66"/>
      <c r="W587" s="66"/>
      <c r="X587" s="67"/>
    </row>
    <row r="588" spans="1:24" ht="14.4" x14ac:dyDescent="0.2">
      <c r="A588" s="47" t="s">
        <v>700</v>
      </c>
      <c r="B588" s="47" t="s">
        <v>701</v>
      </c>
      <c r="C588" s="82" t="str">
        <f t="shared" si="19"/>
        <v>21375106 MUSEO DE ARTE Y DISEÑO CONTEMPORÁNEO</v>
      </c>
      <c r="D588" s="47" t="s">
        <v>686</v>
      </c>
      <c r="E588" s="47" t="s">
        <v>194</v>
      </c>
      <c r="F588" s="47" t="s">
        <v>195</v>
      </c>
      <c r="G588" s="46">
        <v>70000</v>
      </c>
      <c r="H588" s="46">
        <v>70000</v>
      </c>
      <c r="I588" s="46">
        <v>52500</v>
      </c>
      <c r="J588" s="46">
        <v>0</v>
      </c>
      <c r="K588" s="46">
        <v>0</v>
      </c>
      <c r="L588" s="46">
        <v>0</v>
      </c>
      <c r="M588" s="46">
        <v>62613.3</v>
      </c>
      <c r="N588" s="46">
        <v>62613.3</v>
      </c>
      <c r="O588" s="46">
        <v>7386.7</v>
      </c>
      <c r="P588" s="86">
        <f t="shared" si="20"/>
        <v>0.89447571428571437</v>
      </c>
      <c r="Q588" s="65"/>
      <c r="R588" s="65"/>
      <c r="S588" s="66"/>
      <c r="T588" s="66"/>
      <c r="U588" s="66"/>
      <c r="V588" s="66"/>
      <c r="W588" s="66"/>
      <c r="X588" s="67"/>
    </row>
    <row r="589" spans="1:24" ht="14.4" x14ac:dyDescent="0.2">
      <c r="A589" s="47" t="s">
        <v>700</v>
      </c>
      <c r="B589" s="47" t="s">
        <v>701</v>
      </c>
      <c r="C589" s="82" t="str">
        <f t="shared" si="19"/>
        <v>21375106 MUSEO DE ARTE Y DISEÑO CONTEMPORÁNEO</v>
      </c>
      <c r="D589" s="47" t="s">
        <v>686</v>
      </c>
      <c r="E589" s="47" t="s">
        <v>198</v>
      </c>
      <c r="F589" s="47" t="s">
        <v>199</v>
      </c>
      <c r="G589" s="46">
        <v>5000000</v>
      </c>
      <c r="H589" s="46">
        <v>4997500</v>
      </c>
      <c r="I589" s="46">
        <v>2748750</v>
      </c>
      <c r="J589" s="46">
        <v>0</v>
      </c>
      <c r="K589" s="46">
        <v>0</v>
      </c>
      <c r="L589" s="46">
        <v>0</v>
      </c>
      <c r="M589" s="46">
        <v>591493.98</v>
      </c>
      <c r="N589" s="46">
        <v>591493.98</v>
      </c>
      <c r="O589" s="46">
        <v>4406006.0199999996</v>
      </c>
      <c r="P589" s="86">
        <f t="shared" si="20"/>
        <v>0.11835797498749374</v>
      </c>
      <c r="Q589" s="65"/>
      <c r="R589" s="65"/>
      <c r="S589" s="66"/>
      <c r="T589" s="66"/>
      <c r="U589" s="66"/>
      <c r="V589" s="66"/>
      <c r="W589" s="66"/>
      <c r="X589" s="67"/>
    </row>
    <row r="590" spans="1:24" ht="14.4" x14ac:dyDescent="0.2">
      <c r="A590" s="47" t="s">
        <v>700</v>
      </c>
      <c r="B590" s="47" t="s">
        <v>701</v>
      </c>
      <c r="C590" s="82" t="str">
        <f t="shared" si="19"/>
        <v>21375106 MUSEO DE ARTE Y DISEÑO CONTEMPORÁNEO</v>
      </c>
      <c r="D590" s="47" t="s">
        <v>686</v>
      </c>
      <c r="E590" s="47" t="s">
        <v>204</v>
      </c>
      <c r="F590" s="47" t="s">
        <v>205</v>
      </c>
      <c r="G590" s="46">
        <v>1579000</v>
      </c>
      <c r="H590" s="46">
        <v>1879000</v>
      </c>
      <c r="I590" s="46">
        <v>1449000</v>
      </c>
      <c r="J590" s="46">
        <v>0</v>
      </c>
      <c r="K590" s="46">
        <v>0</v>
      </c>
      <c r="L590" s="46">
        <v>0</v>
      </c>
      <c r="M590" s="46">
        <v>1105156.05</v>
      </c>
      <c r="N590" s="46">
        <v>1105156.05</v>
      </c>
      <c r="O590" s="46">
        <v>773843.95</v>
      </c>
      <c r="P590" s="86">
        <f t="shared" si="20"/>
        <v>0.58816181479510377</v>
      </c>
      <c r="Q590" s="65"/>
      <c r="R590" s="65"/>
      <c r="S590" s="66"/>
      <c r="T590" s="66"/>
      <c r="U590" s="66"/>
      <c r="V590" s="66"/>
      <c r="W590" s="66"/>
      <c r="X590" s="67"/>
    </row>
    <row r="591" spans="1:24" ht="14.4" x14ac:dyDescent="0.2">
      <c r="A591" s="47" t="s">
        <v>700</v>
      </c>
      <c r="B591" s="47" t="s">
        <v>701</v>
      </c>
      <c r="C591" s="82" t="str">
        <f t="shared" si="19"/>
        <v>21375106 MUSEO DE ARTE Y DISEÑO CONTEMPORÁNEO</v>
      </c>
      <c r="D591" s="47" t="s">
        <v>686</v>
      </c>
      <c r="E591" s="47" t="s">
        <v>206</v>
      </c>
      <c r="F591" s="47" t="s">
        <v>207</v>
      </c>
      <c r="G591" s="46">
        <v>12848540</v>
      </c>
      <c r="H591" s="46">
        <v>3250319</v>
      </c>
      <c r="I591" s="46">
        <v>2001106</v>
      </c>
      <c r="J591" s="46">
        <v>0</v>
      </c>
      <c r="K591" s="46">
        <v>0</v>
      </c>
      <c r="L591" s="46">
        <v>0</v>
      </c>
      <c r="M591" s="46">
        <v>2283550</v>
      </c>
      <c r="N591" s="46">
        <v>2283550</v>
      </c>
      <c r="O591" s="46">
        <v>966769</v>
      </c>
      <c r="P591" s="86">
        <f t="shared" si="20"/>
        <v>0.7025618100869484</v>
      </c>
      <c r="Q591" s="65"/>
      <c r="R591" s="65"/>
      <c r="S591" s="66"/>
      <c r="T591" s="66"/>
      <c r="U591" s="66"/>
      <c r="V591" s="66"/>
      <c r="W591" s="66"/>
      <c r="X591" s="67"/>
    </row>
    <row r="592" spans="1:24" ht="14.4" x14ac:dyDescent="0.2">
      <c r="A592" s="47" t="s">
        <v>700</v>
      </c>
      <c r="B592" s="47" t="s">
        <v>701</v>
      </c>
      <c r="C592" s="82" t="str">
        <f t="shared" si="19"/>
        <v>21375106 MUSEO DE ARTE Y DISEÑO CONTEMPORÁNEO</v>
      </c>
      <c r="D592" s="47" t="s">
        <v>686</v>
      </c>
      <c r="E592" s="47" t="s">
        <v>208</v>
      </c>
      <c r="F592" s="47" t="s">
        <v>209</v>
      </c>
      <c r="G592" s="46">
        <v>18561000</v>
      </c>
      <c r="H592" s="46">
        <v>18323988</v>
      </c>
      <c r="I592" s="46">
        <v>13543488</v>
      </c>
      <c r="J592" s="46">
        <v>0</v>
      </c>
      <c r="K592" s="46">
        <v>0</v>
      </c>
      <c r="L592" s="46">
        <v>0</v>
      </c>
      <c r="M592" s="46">
        <v>8785398.0800000001</v>
      </c>
      <c r="N592" s="46">
        <v>8774640.9700000007</v>
      </c>
      <c r="O592" s="46">
        <v>9538589.9199999999</v>
      </c>
      <c r="P592" s="86">
        <f t="shared" si="20"/>
        <v>0.47944792803837244</v>
      </c>
      <c r="Q592" s="65"/>
      <c r="R592" s="65"/>
      <c r="S592" s="66"/>
      <c r="T592" s="66"/>
      <c r="U592" s="66"/>
      <c r="V592" s="66"/>
      <c r="W592" s="66"/>
      <c r="X592" s="67"/>
    </row>
    <row r="593" spans="1:24" ht="14.4" x14ac:dyDescent="0.2">
      <c r="A593" s="47" t="s">
        <v>700</v>
      </c>
      <c r="B593" s="47" t="s">
        <v>701</v>
      </c>
      <c r="C593" s="82" t="str">
        <f t="shared" si="19"/>
        <v>21375106 MUSEO DE ARTE Y DISEÑO CONTEMPORÁNEO</v>
      </c>
      <c r="D593" s="47" t="s">
        <v>686</v>
      </c>
      <c r="E593" s="47" t="s">
        <v>220</v>
      </c>
      <c r="F593" s="47" t="s">
        <v>221</v>
      </c>
      <c r="G593" s="46">
        <v>12239000</v>
      </c>
      <c r="H593" s="46">
        <v>5601988</v>
      </c>
      <c r="I593" s="46">
        <v>5601988</v>
      </c>
      <c r="J593" s="46">
        <v>0</v>
      </c>
      <c r="K593" s="46">
        <v>0</v>
      </c>
      <c r="L593" s="46">
        <v>0</v>
      </c>
      <c r="M593" s="46">
        <v>3320810.14</v>
      </c>
      <c r="N593" s="46">
        <v>3310053.03</v>
      </c>
      <c r="O593" s="46">
        <v>2281177.86</v>
      </c>
      <c r="P593" s="86">
        <f t="shared" si="20"/>
        <v>0.5927913697780145</v>
      </c>
      <c r="Q593" s="65"/>
      <c r="R593" s="65"/>
      <c r="S593" s="66"/>
      <c r="T593" s="66"/>
      <c r="U593" s="66"/>
      <c r="V593" s="66"/>
      <c r="W593" s="66"/>
      <c r="X593" s="67"/>
    </row>
    <row r="594" spans="1:24" ht="14.4" x14ac:dyDescent="0.2">
      <c r="A594" s="47" t="s">
        <v>700</v>
      </c>
      <c r="B594" s="47" t="s">
        <v>701</v>
      </c>
      <c r="C594" s="82" t="str">
        <f t="shared" si="19"/>
        <v>21375106 MUSEO DE ARTE Y DISEÑO CONTEMPORÁNEO</v>
      </c>
      <c r="D594" s="47" t="s">
        <v>686</v>
      </c>
      <c r="E594" s="47" t="s">
        <v>222</v>
      </c>
      <c r="F594" s="47" t="s">
        <v>223</v>
      </c>
      <c r="G594" s="46">
        <v>6322000</v>
      </c>
      <c r="H594" s="46">
        <v>12722000</v>
      </c>
      <c r="I594" s="46">
        <v>7941500</v>
      </c>
      <c r="J594" s="46">
        <v>0</v>
      </c>
      <c r="K594" s="46">
        <v>0</v>
      </c>
      <c r="L594" s="46">
        <v>0</v>
      </c>
      <c r="M594" s="46">
        <v>5464587.9400000004</v>
      </c>
      <c r="N594" s="46">
        <v>5464587.9400000004</v>
      </c>
      <c r="O594" s="46">
        <v>7257412.0599999996</v>
      </c>
      <c r="P594" s="86">
        <f t="shared" si="20"/>
        <v>0.42953843263637798</v>
      </c>
      <c r="Q594" s="65"/>
      <c r="R594" s="65"/>
      <c r="S594" s="66"/>
      <c r="T594" s="66"/>
      <c r="U594" s="66"/>
      <c r="V594" s="66"/>
      <c r="W594" s="66"/>
      <c r="X594" s="67"/>
    </row>
    <row r="595" spans="1:24" ht="14.4" x14ac:dyDescent="0.2">
      <c r="A595" s="47" t="s">
        <v>700</v>
      </c>
      <c r="B595" s="47" t="s">
        <v>701</v>
      </c>
      <c r="C595" s="82" t="str">
        <f t="shared" si="19"/>
        <v>21375106 MUSEO DE ARTE Y DISEÑO CONTEMPORÁNEO</v>
      </c>
      <c r="D595" s="47" t="s">
        <v>686</v>
      </c>
      <c r="E595" s="47" t="s">
        <v>234</v>
      </c>
      <c r="F595" s="47" t="s">
        <v>235</v>
      </c>
      <c r="G595" s="46">
        <v>9000000</v>
      </c>
      <c r="H595" s="46">
        <v>9000000</v>
      </c>
      <c r="I595" s="46">
        <v>4537298.66</v>
      </c>
      <c r="J595" s="46">
        <v>0</v>
      </c>
      <c r="K595" s="46">
        <v>0</v>
      </c>
      <c r="L595" s="46">
        <v>0</v>
      </c>
      <c r="M595" s="46">
        <v>6015394.5599999996</v>
      </c>
      <c r="N595" s="46">
        <v>6003916.9000000004</v>
      </c>
      <c r="O595" s="46">
        <v>2984605.44</v>
      </c>
      <c r="P595" s="86">
        <f t="shared" si="20"/>
        <v>0.66837717333333324</v>
      </c>
      <c r="Q595" s="65"/>
      <c r="R595" s="65"/>
      <c r="S595" s="66"/>
      <c r="T595" s="66"/>
      <c r="U595" s="66"/>
      <c r="V595" s="66"/>
      <c r="W595" s="66"/>
      <c r="X595" s="67"/>
    </row>
    <row r="596" spans="1:24" ht="14.4" x14ac:dyDescent="0.2">
      <c r="A596" s="47" t="s">
        <v>700</v>
      </c>
      <c r="B596" s="47" t="s">
        <v>701</v>
      </c>
      <c r="C596" s="82" t="str">
        <f t="shared" si="19"/>
        <v>21375106 MUSEO DE ARTE Y DISEÑO CONTEMPORÁNEO</v>
      </c>
      <c r="D596" s="47" t="s">
        <v>686</v>
      </c>
      <c r="E596" s="47" t="s">
        <v>236</v>
      </c>
      <c r="F596" s="47" t="s">
        <v>237</v>
      </c>
      <c r="G596" s="46">
        <v>9000000</v>
      </c>
      <c r="H596" s="46">
        <v>9000000</v>
      </c>
      <c r="I596" s="46">
        <v>4537298.66</v>
      </c>
      <c r="J596" s="46">
        <v>0</v>
      </c>
      <c r="K596" s="46">
        <v>0</v>
      </c>
      <c r="L596" s="46">
        <v>0</v>
      </c>
      <c r="M596" s="46">
        <v>6015394.5599999996</v>
      </c>
      <c r="N596" s="46">
        <v>6003916.9000000004</v>
      </c>
      <c r="O596" s="46">
        <v>2984605.44</v>
      </c>
      <c r="P596" s="86">
        <f t="shared" si="20"/>
        <v>0.66837717333333324</v>
      </c>
      <c r="Q596" s="65"/>
      <c r="R596" s="65"/>
      <c r="S596" s="66"/>
      <c r="T596" s="66"/>
      <c r="U596" s="66"/>
      <c r="V596" s="66"/>
      <c r="W596" s="66"/>
      <c r="X596" s="67"/>
    </row>
    <row r="597" spans="1:24" ht="14.4" x14ac:dyDescent="0.2">
      <c r="A597" s="47" t="s">
        <v>700</v>
      </c>
      <c r="B597" s="47" t="s">
        <v>701</v>
      </c>
      <c r="C597" s="82" t="str">
        <f t="shared" si="19"/>
        <v>21375106 MUSEO DE ARTE Y DISEÑO CONTEMPORÁNEO</v>
      </c>
      <c r="D597" s="47" t="s">
        <v>686</v>
      </c>
      <c r="E597" s="47" t="s">
        <v>246</v>
      </c>
      <c r="F597" s="47" t="s">
        <v>247</v>
      </c>
      <c r="G597" s="46">
        <v>15528437</v>
      </c>
      <c r="H597" s="46">
        <v>1886767</v>
      </c>
      <c r="I597" s="46">
        <v>1507125</v>
      </c>
      <c r="J597" s="46">
        <v>0</v>
      </c>
      <c r="K597" s="46">
        <v>0</v>
      </c>
      <c r="L597" s="46">
        <v>0</v>
      </c>
      <c r="M597" s="46">
        <v>768618.22</v>
      </c>
      <c r="N597" s="46">
        <v>768618.22</v>
      </c>
      <c r="O597" s="46">
        <v>1118148.78</v>
      </c>
      <c r="P597" s="86">
        <f t="shared" si="20"/>
        <v>0.40737315206382135</v>
      </c>
      <c r="Q597" s="65"/>
      <c r="R597" s="65"/>
      <c r="S597" s="66"/>
      <c r="T597" s="66"/>
      <c r="U597" s="66"/>
      <c r="V597" s="66"/>
      <c r="W597" s="66"/>
      <c r="X597" s="67"/>
    </row>
    <row r="598" spans="1:24" ht="14.4" x14ac:dyDescent="0.2">
      <c r="A598" s="47" t="s">
        <v>700</v>
      </c>
      <c r="B598" s="47" t="s">
        <v>701</v>
      </c>
      <c r="C598" s="82" t="str">
        <f t="shared" si="19"/>
        <v>21375106 MUSEO DE ARTE Y DISEÑO CONTEMPORÁNEO</v>
      </c>
      <c r="D598" s="47" t="s">
        <v>686</v>
      </c>
      <c r="E598" s="47" t="s">
        <v>248</v>
      </c>
      <c r="F598" s="47" t="s">
        <v>249</v>
      </c>
      <c r="G598" s="46">
        <v>13123937</v>
      </c>
      <c r="H598" s="46">
        <v>282267</v>
      </c>
      <c r="I598" s="46">
        <v>141250</v>
      </c>
      <c r="J598" s="46">
        <v>0</v>
      </c>
      <c r="K598" s="46">
        <v>0</v>
      </c>
      <c r="L598" s="46">
        <v>0</v>
      </c>
      <c r="M598" s="46">
        <v>141250</v>
      </c>
      <c r="N598" s="46">
        <v>141250</v>
      </c>
      <c r="O598" s="46">
        <v>141017</v>
      </c>
      <c r="P598" s="86">
        <f t="shared" si="20"/>
        <v>0.50041272979129692</v>
      </c>
      <c r="Q598" s="65"/>
      <c r="R598" s="65"/>
      <c r="S598" s="66"/>
      <c r="T598" s="66"/>
      <c r="U598" s="66"/>
      <c r="V598" s="66"/>
      <c r="W598" s="66"/>
      <c r="X598" s="67"/>
    </row>
    <row r="599" spans="1:24" ht="14.4" x14ac:dyDescent="0.2">
      <c r="A599" s="47" t="s">
        <v>700</v>
      </c>
      <c r="B599" s="47" t="s">
        <v>701</v>
      </c>
      <c r="C599" s="82" t="str">
        <f t="shared" si="19"/>
        <v>21375106 MUSEO DE ARTE Y DISEÑO CONTEMPORÁNEO</v>
      </c>
      <c r="D599" s="47" t="s">
        <v>686</v>
      </c>
      <c r="E599" s="47" t="s">
        <v>254</v>
      </c>
      <c r="F599" s="47" t="s">
        <v>255</v>
      </c>
      <c r="G599" s="46">
        <v>1497500</v>
      </c>
      <c r="H599" s="46">
        <v>847500</v>
      </c>
      <c r="I599" s="46">
        <v>798125</v>
      </c>
      <c r="J599" s="46">
        <v>0</v>
      </c>
      <c r="K599" s="46">
        <v>0</v>
      </c>
      <c r="L599" s="46">
        <v>0</v>
      </c>
      <c r="M599" s="46">
        <v>423750</v>
      </c>
      <c r="N599" s="46">
        <v>423750</v>
      </c>
      <c r="O599" s="46">
        <v>423750</v>
      </c>
      <c r="P599" s="86">
        <f t="shared" si="20"/>
        <v>0.5</v>
      </c>
      <c r="Q599" s="65"/>
      <c r="R599" s="65"/>
      <c r="S599" s="66"/>
      <c r="T599" s="66"/>
      <c r="U599" s="66"/>
      <c r="V599" s="66"/>
      <c r="W599" s="66"/>
      <c r="X599" s="67"/>
    </row>
    <row r="600" spans="1:24" ht="14.4" x14ac:dyDescent="0.2">
      <c r="A600" s="47" t="s">
        <v>700</v>
      </c>
      <c r="B600" s="47" t="s">
        <v>701</v>
      </c>
      <c r="C600" s="82" t="str">
        <f t="shared" si="19"/>
        <v>21375106 MUSEO DE ARTE Y DISEÑO CONTEMPORÁNEO</v>
      </c>
      <c r="D600" s="47" t="s">
        <v>686</v>
      </c>
      <c r="E600" s="47" t="s">
        <v>258</v>
      </c>
      <c r="F600" s="47" t="s">
        <v>259</v>
      </c>
      <c r="G600" s="46">
        <v>300000</v>
      </c>
      <c r="H600" s="46">
        <v>300000</v>
      </c>
      <c r="I600" s="46">
        <v>225000</v>
      </c>
      <c r="J600" s="46">
        <v>0</v>
      </c>
      <c r="K600" s="46">
        <v>0</v>
      </c>
      <c r="L600" s="46">
        <v>0</v>
      </c>
      <c r="M600" s="46">
        <v>118787.86</v>
      </c>
      <c r="N600" s="46">
        <v>118787.86</v>
      </c>
      <c r="O600" s="46">
        <v>181212.14</v>
      </c>
      <c r="P600" s="86">
        <f t="shared" si="20"/>
        <v>0.39595953333333334</v>
      </c>
      <c r="Q600" s="65"/>
      <c r="R600" s="65"/>
      <c r="S600" s="66"/>
      <c r="T600" s="66"/>
      <c r="U600" s="66"/>
      <c r="V600" s="66"/>
      <c r="W600" s="66"/>
      <c r="X600" s="67"/>
    </row>
    <row r="601" spans="1:24" ht="14.4" x14ac:dyDescent="0.2">
      <c r="A601" s="47" t="s">
        <v>700</v>
      </c>
      <c r="B601" s="47" t="s">
        <v>701</v>
      </c>
      <c r="C601" s="82" t="str">
        <f t="shared" si="19"/>
        <v>21375106 MUSEO DE ARTE Y DISEÑO CONTEMPORÁNEO</v>
      </c>
      <c r="D601" s="47" t="s">
        <v>686</v>
      </c>
      <c r="E601" s="47" t="s">
        <v>260</v>
      </c>
      <c r="F601" s="47" t="s">
        <v>261</v>
      </c>
      <c r="G601" s="46">
        <v>150000</v>
      </c>
      <c r="H601" s="46">
        <v>0</v>
      </c>
      <c r="I601" s="46">
        <v>0</v>
      </c>
      <c r="J601" s="46">
        <v>0</v>
      </c>
      <c r="K601" s="46">
        <v>0</v>
      </c>
      <c r="L601" s="46">
        <v>0</v>
      </c>
      <c r="M601" s="46">
        <v>0</v>
      </c>
      <c r="N601" s="46">
        <v>0</v>
      </c>
      <c r="O601" s="46">
        <v>0</v>
      </c>
      <c r="P601" s="86">
        <f t="shared" si="20"/>
        <v>0</v>
      </c>
      <c r="Q601" s="65"/>
      <c r="R601" s="65"/>
      <c r="S601" s="66"/>
      <c r="T601" s="66"/>
      <c r="U601" s="66"/>
      <c r="V601" s="66"/>
      <c r="W601" s="66"/>
      <c r="X601" s="67"/>
    </row>
    <row r="602" spans="1:24" ht="14.4" x14ac:dyDescent="0.2">
      <c r="A602" s="47" t="s">
        <v>700</v>
      </c>
      <c r="B602" s="47" t="s">
        <v>701</v>
      </c>
      <c r="C602" s="82" t="str">
        <f t="shared" si="19"/>
        <v>21375106 MUSEO DE ARTE Y DISEÑO CONTEMPORÁNEO</v>
      </c>
      <c r="D602" s="47" t="s">
        <v>686</v>
      </c>
      <c r="E602" s="47" t="s">
        <v>262</v>
      </c>
      <c r="F602" s="47" t="s">
        <v>263</v>
      </c>
      <c r="G602" s="46">
        <v>457000</v>
      </c>
      <c r="H602" s="46">
        <v>457000</v>
      </c>
      <c r="I602" s="46">
        <v>342750</v>
      </c>
      <c r="J602" s="46">
        <v>0</v>
      </c>
      <c r="K602" s="46">
        <v>0</v>
      </c>
      <c r="L602" s="46">
        <v>0</v>
      </c>
      <c r="M602" s="46">
        <v>84830.36</v>
      </c>
      <c r="N602" s="46">
        <v>84830.36</v>
      </c>
      <c r="O602" s="46">
        <v>372169.64</v>
      </c>
      <c r="P602" s="86">
        <f t="shared" si="20"/>
        <v>0.18562442013129102</v>
      </c>
      <c r="Q602" s="65"/>
      <c r="R602" s="65"/>
      <c r="S602" s="66"/>
      <c r="T602" s="66"/>
      <c r="U602" s="66"/>
      <c r="V602" s="66"/>
      <c r="W602" s="66"/>
      <c r="X602" s="67"/>
    </row>
    <row r="603" spans="1:24" ht="14.4" x14ac:dyDescent="0.2">
      <c r="A603" s="47" t="s">
        <v>700</v>
      </c>
      <c r="B603" s="47" t="s">
        <v>701</v>
      </c>
      <c r="C603" s="82" t="str">
        <f t="shared" si="19"/>
        <v>21375106 MUSEO DE ARTE Y DISEÑO CONTEMPORÁNEO</v>
      </c>
      <c r="D603" s="47" t="s">
        <v>686</v>
      </c>
      <c r="E603" s="47" t="s">
        <v>264</v>
      </c>
      <c r="F603" s="47" t="s">
        <v>265</v>
      </c>
      <c r="G603" s="46">
        <v>300000</v>
      </c>
      <c r="H603" s="46">
        <v>300000</v>
      </c>
      <c r="I603" s="46">
        <v>225000</v>
      </c>
      <c r="J603" s="46">
        <v>0</v>
      </c>
      <c r="K603" s="46">
        <v>0</v>
      </c>
      <c r="L603" s="46">
        <v>0</v>
      </c>
      <c r="M603" s="46">
        <v>0</v>
      </c>
      <c r="N603" s="46">
        <v>0</v>
      </c>
      <c r="O603" s="46">
        <v>300000</v>
      </c>
      <c r="P603" s="86">
        <f t="shared" si="20"/>
        <v>0</v>
      </c>
      <c r="Q603" s="65"/>
      <c r="R603" s="65"/>
      <c r="S603" s="66"/>
      <c r="T603" s="66"/>
      <c r="U603" s="66"/>
      <c r="V603" s="66"/>
      <c r="W603" s="66"/>
      <c r="X603" s="67"/>
    </row>
    <row r="604" spans="1:24" ht="14.4" x14ac:dyDescent="0.2">
      <c r="A604" s="47" t="s">
        <v>700</v>
      </c>
      <c r="B604" s="47" t="s">
        <v>701</v>
      </c>
      <c r="C604" s="82" t="str">
        <f t="shared" si="19"/>
        <v>21375106 MUSEO DE ARTE Y DISEÑO CONTEMPORÁNEO</v>
      </c>
      <c r="D604" s="47" t="s">
        <v>686</v>
      </c>
      <c r="E604" s="47" t="s">
        <v>268</v>
      </c>
      <c r="F604" s="47" t="s">
        <v>269</v>
      </c>
      <c r="G604" s="46">
        <v>300000</v>
      </c>
      <c r="H604" s="46">
        <v>300000</v>
      </c>
      <c r="I604" s="46">
        <v>225000</v>
      </c>
      <c r="J604" s="46">
        <v>0</v>
      </c>
      <c r="K604" s="46">
        <v>0</v>
      </c>
      <c r="L604" s="46">
        <v>0</v>
      </c>
      <c r="M604" s="46">
        <v>0</v>
      </c>
      <c r="N604" s="46">
        <v>0</v>
      </c>
      <c r="O604" s="46">
        <v>300000</v>
      </c>
      <c r="P604" s="86">
        <f t="shared" si="20"/>
        <v>0</v>
      </c>
      <c r="Q604" s="65"/>
      <c r="R604" s="65"/>
      <c r="S604" s="66"/>
      <c r="T604" s="66"/>
      <c r="U604" s="66"/>
      <c r="V604" s="66"/>
      <c r="W604" s="66"/>
      <c r="X604" s="67"/>
    </row>
    <row r="605" spans="1:24" ht="14.4" x14ac:dyDescent="0.2">
      <c r="A605" s="47" t="s">
        <v>700</v>
      </c>
      <c r="B605" s="47" t="s">
        <v>701</v>
      </c>
      <c r="C605" s="82" t="str">
        <f t="shared" si="19"/>
        <v>21375106 MUSEO DE ARTE Y DISEÑO CONTEMPORÁNEO</v>
      </c>
      <c r="D605" s="47" t="s">
        <v>686</v>
      </c>
      <c r="E605" s="47" t="s">
        <v>270</v>
      </c>
      <c r="F605" s="47" t="s">
        <v>271</v>
      </c>
      <c r="G605" s="46">
        <v>180000</v>
      </c>
      <c r="H605" s="46">
        <v>233</v>
      </c>
      <c r="I605" s="46">
        <v>233</v>
      </c>
      <c r="J605" s="46">
        <v>0</v>
      </c>
      <c r="K605" s="46">
        <v>0</v>
      </c>
      <c r="L605" s="46">
        <v>0</v>
      </c>
      <c r="M605" s="46">
        <v>233</v>
      </c>
      <c r="N605" s="46">
        <v>233</v>
      </c>
      <c r="O605" s="46">
        <v>0</v>
      </c>
      <c r="P605" s="86">
        <f t="shared" si="20"/>
        <v>1</v>
      </c>
      <c r="Q605" s="65"/>
      <c r="R605" s="65"/>
      <c r="S605" s="66"/>
      <c r="T605" s="66"/>
      <c r="U605" s="66"/>
      <c r="V605" s="66"/>
      <c r="W605" s="66"/>
      <c r="X605" s="67"/>
    </row>
    <row r="606" spans="1:24" ht="14.4" x14ac:dyDescent="0.2">
      <c r="A606" s="47" t="s">
        <v>700</v>
      </c>
      <c r="B606" s="47" t="s">
        <v>701</v>
      </c>
      <c r="C606" s="82" t="str">
        <f t="shared" si="19"/>
        <v>21375106 MUSEO DE ARTE Y DISEÑO CONTEMPORÁNEO</v>
      </c>
      <c r="D606" s="47" t="s">
        <v>686</v>
      </c>
      <c r="E606" s="47" t="s">
        <v>272</v>
      </c>
      <c r="F606" s="47" t="s">
        <v>273</v>
      </c>
      <c r="G606" s="46">
        <v>30000</v>
      </c>
      <c r="H606" s="46">
        <v>233</v>
      </c>
      <c r="I606" s="46">
        <v>233</v>
      </c>
      <c r="J606" s="46">
        <v>0</v>
      </c>
      <c r="K606" s="46">
        <v>0</v>
      </c>
      <c r="L606" s="46">
        <v>0</v>
      </c>
      <c r="M606" s="46">
        <v>233</v>
      </c>
      <c r="N606" s="46">
        <v>233</v>
      </c>
      <c r="O606" s="46">
        <v>0</v>
      </c>
      <c r="P606" s="86">
        <f t="shared" si="20"/>
        <v>1</v>
      </c>
      <c r="Q606" s="65"/>
      <c r="R606" s="65"/>
      <c r="S606" s="66"/>
      <c r="T606" s="66"/>
      <c r="U606" s="66"/>
      <c r="V606" s="66"/>
      <c r="W606" s="66"/>
      <c r="X606" s="67"/>
    </row>
    <row r="607" spans="1:24" ht="14.4" x14ac:dyDescent="0.2">
      <c r="A607" s="47" t="s">
        <v>700</v>
      </c>
      <c r="B607" s="47" t="s">
        <v>701</v>
      </c>
      <c r="C607" s="82" t="str">
        <f t="shared" si="19"/>
        <v>21375106 MUSEO DE ARTE Y DISEÑO CONTEMPORÁNEO</v>
      </c>
      <c r="D607" s="47" t="s">
        <v>686</v>
      </c>
      <c r="E607" s="47" t="s">
        <v>274</v>
      </c>
      <c r="F607" s="47" t="s">
        <v>275</v>
      </c>
      <c r="G607" s="46">
        <v>150000</v>
      </c>
      <c r="H607" s="46">
        <v>0</v>
      </c>
      <c r="I607" s="46">
        <v>0</v>
      </c>
      <c r="J607" s="46">
        <v>0</v>
      </c>
      <c r="K607" s="46">
        <v>0</v>
      </c>
      <c r="L607" s="46">
        <v>0</v>
      </c>
      <c r="M607" s="46">
        <v>0</v>
      </c>
      <c r="N607" s="46">
        <v>0</v>
      </c>
      <c r="O607" s="46">
        <v>0</v>
      </c>
      <c r="P607" s="86">
        <f t="shared" si="20"/>
        <v>0</v>
      </c>
      <c r="Q607" s="65"/>
      <c r="R607" s="65"/>
      <c r="S607" s="66"/>
      <c r="T607" s="66"/>
      <c r="U607" s="66"/>
      <c r="V607" s="66"/>
      <c r="W607" s="66"/>
      <c r="X607" s="67"/>
    </row>
    <row r="608" spans="1:24" ht="14.4" x14ac:dyDescent="0.2">
      <c r="A608" s="47" t="s">
        <v>700</v>
      </c>
      <c r="B608" s="47" t="s">
        <v>701</v>
      </c>
      <c r="C608" s="82" t="str">
        <f t="shared" si="19"/>
        <v>21375106 MUSEO DE ARTE Y DISEÑO CONTEMPORÁNEO</v>
      </c>
      <c r="D608" s="47" t="s">
        <v>686</v>
      </c>
      <c r="E608" s="47" t="s">
        <v>278</v>
      </c>
      <c r="F608" s="47" t="s">
        <v>279</v>
      </c>
      <c r="G608" s="46">
        <v>3883000</v>
      </c>
      <c r="H608" s="46">
        <v>3883000</v>
      </c>
      <c r="I608" s="46">
        <v>2995583.34</v>
      </c>
      <c r="J608" s="46">
        <v>0</v>
      </c>
      <c r="K608" s="46">
        <v>0</v>
      </c>
      <c r="L608" s="46">
        <v>0</v>
      </c>
      <c r="M608" s="46">
        <v>1282531.83</v>
      </c>
      <c r="N608" s="46">
        <v>1282531.83</v>
      </c>
      <c r="O608" s="46">
        <v>2600468.17</v>
      </c>
      <c r="P608" s="86">
        <f t="shared" si="20"/>
        <v>0.33029405871748652</v>
      </c>
      <c r="Q608" s="65"/>
      <c r="R608" s="65"/>
      <c r="S608" s="66"/>
      <c r="T608" s="66"/>
      <c r="U608" s="66"/>
      <c r="V608" s="66"/>
      <c r="W608" s="66"/>
      <c r="X608" s="67"/>
    </row>
    <row r="609" spans="1:24" ht="14.4" x14ac:dyDescent="0.2">
      <c r="A609" s="47" t="s">
        <v>700</v>
      </c>
      <c r="B609" s="47" t="s">
        <v>701</v>
      </c>
      <c r="C609" s="82" t="str">
        <f t="shared" si="19"/>
        <v>21375106 MUSEO DE ARTE Y DISEÑO CONTEMPORÁNEO</v>
      </c>
      <c r="D609" s="47" t="s">
        <v>686</v>
      </c>
      <c r="E609" s="47" t="s">
        <v>280</v>
      </c>
      <c r="F609" s="47" t="s">
        <v>281</v>
      </c>
      <c r="G609" s="46">
        <v>1433000</v>
      </c>
      <c r="H609" s="46">
        <v>1433000</v>
      </c>
      <c r="I609" s="46">
        <v>1074750</v>
      </c>
      <c r="J609" s="46">
        <v>0</v>
      </c>
      <c r="K609" s="46">
        <v>0</v>
      </c>
      <c r="L609" s="46">
        <v>0</v>
      </c>
      <c r="M609" s="46">
        <v>796264.93</v>
      </c>
      <c r="N609" s="46">
        <v>796264.93</v>
      </c>
      <c r="O609" s="46">
        <v>636735.06999999995</v>
      </c>
      <c r="P609" s="86">
        <f t="shared" si="20"/>
        <v>0.55566289602233077</v>
      </c>
      <c r="Q609" s="65"/>
      <c r="R609" s="65"/>
      <c r="S609" s="66"/>
      <c r="T609" s="66"/>
      <c r="U609" s="66"/>
      <c r="V609" s="66"/>
      <c r="W609" s="66"/>
      <c r="X609" s="67"/>
    </row>
    <row r="610" spans="1:24" ht="14.4" x14ac:dyDescent="0.2">
      <c r="A610" s="47" t="s">
        <v>700</v>
      </c>
      <c r="B610" s="47" t="s">
        <v>701</v>
      </c>
      <c r="C610" s="82" t="str">
        <f t="shared" si="19"/>
        <v>21375106 MUSEO DE ARTE Y DISEÑO CONTEMPORÁNEO</v>
      </c>
      <c r="D610" s="47" t="s">
        <v>686</v>
      </c>
      <c r="E610" s="47" t="s">
        <v>282</v>
      </c>
      <c r="F610" s="47" t="s">
        <v>283</v>
      </c>
      <c r="G610" s="46">
        <v>480000</v>
      </c>
      <c r="H610" s="46">
        <v>480000</v>
      </c>
      <c r="I610" s="46">
        <v>360000</v>
      </c>
      <c r="J610" s="46">
        <v>0</v>
      </c>
      <c r="K610" s="46">
        <v>0</v>
      </c>
      <c r="L610" s="46">
        <v>0</v>
      </c>
      <c r="M610" s="46">
        <v>100046</v>
      </c>
      <c r="N610" s="46">
        <v>100046</v>
      </c>
      <c r="O610" s="46">
        <v>379954</v>
      </c>
      <c r="P610" s="86">
        <f t="shared" si="20"/>
        <v>0.20842916666666667</v>
      </c>
      <c r="Q610" s="65"/>
      <c r="R610" s="65"/>
      <c r="S610" s="66"/>
      <c r="T610" s="66"/>
      <c r="U610" s="66"/>
      <c r="V610" s="66"/>
      <c r="W610" s="66"/>
      <c r="X610" s="67"/>
    </row>
    <row r="611" spans="1:24" ht="14.4" x14ac:dyDescent="0.2">
      <c r="A611" s="47" t="s">
        <v>700</v>
      </c>
      <c r="B611" s="47" t="s">
        <v>701</v>
      </c>
      <c r="C611" s="82" t="str">
        <f t="shared" si="19"/>
        <v>21375106 MUSEO DE ARTE Y DISEÑO CONTEMPORÁNEO</v>
      </c>
      <c r="D611" s="47" t="s">
        <v>686</v>
      </c>
      <c r="E611" s="47" t="s">
        <v>286</v>
      </c>
      <c r="F611" s="47" t="s">
        <v>287</v>
      </c>
      <c r="G611" s="46">
        <v>953000</v>
      </c>
      <c r="H611" s="46">
        <v>953000</v>
      </c>
      <c r="I611" s="46">
        <v>714750</v>
      </c>
      <c r="J611" s="46">
        <v>0</v>
      </c>
      <c r="K611" s="46">
        <v>0</v>
      </c>
      <c r="L611" s="46">
        <v>0</v>
      </c>
      <c r="M611" s="46">
        <v>696218.93</v>
      </c>
      <c r="N611" s="46">
        <v>696218.93</v>
      </c>
      <c r="O611" s="46">
        <v>256781.07</v>
      </c>
      <c r="P611" s="86">
        <f t="shared" si="20"/>
        <v>0.73055501573976922</v>
      </c>
      <c r="Q611" s="65"/>
      <c r="R611" s="65"/>
      <c r="S611" s="66"/>
      <c r="T611" s="66"/>
      <c r="U611" s="66"/>
      <c r="V611" s="66"/>
      <c r="W611" s="66"/>
      <c r="X611" s="67"/>
    </row>
    <row r="612" spans="1:24" ht="14.4" x14ac:dyDescent="0.2">
      <c r="A612" s="47" t="s">
        <v>700</v>
      </c>
      <c r="B612" s="47" t="s">
        <v>701</v>
      </c>
      <c r="C612" s="82" t="str">
        <f t="shared" si="19"/>
        <v>21375106 MUSEO DE ARTE Y DISEÑO CONTEMPORÁNEO</v>
      </c>
      <c r="D612" s="47" t="s">
        <v>686</v>
      </c>
      <c r="E612" s="47" t="s">
        <v>296</v>
      </c>
      <c r="F612" s="47" t="s">
        <v>297</v>
      </c>
      <c r="G612" s="46">
        <v>1450000</v>
      </c>
      <c r="H612" s="46">
        <v>1450000</v>
      </c>
      <c r="I612" s="46">
        <v>1180833.3400000001</v>
      </c>
      <c r="J612" s="46">
        <v>0</v>
      </c>
      <c r="K612" s="46">
        <v>0</v>
      </c>
      <c r="L612" s="46">
        <v>0</v>
      </c>
      <c r="M612" s="46">
        <v>264492.59000000003</v>
      </c>
      <c r="N612" s="46">
        <v>264492.59000000003</v>
      </c>
      <c r="O612" s="46">
        <v>1185507.4099999999</v>
      </c>
      <c r="P612" s="86">
        <f t="shared" si="20"/>
        <v>0.18240868275862071</v>
      </c>
      <c r="Q612" s="65"/>
      <c r="R612" s="65"/>
      <c r="S612" s="66"/>
      <c r="T612" s="66"/>
      <c r="U612" s="66"/>
      <c r="V612" s="66"/>
      <c r="W612" s="66"/>
      <c r="X612" s="67"/>
    </row>
    <row r="613" spans="1:24" ht="14.4" x14ac:dyDescent="0.2">
      <c r="A613" s="47" t="s">
        <v>700</v>
      </c>
      <c r="B613" s="47" t="s">
        <v>701</v>
      </c>
      <c r="C613" s="82" t="str">
        <f t="shared" si="19"/>
        <v>21375106 MUSEO DE ARTE Y DISEÑO CONTEMPORÁNEO</v>
      </c>
      <c r="D613" s="47" t="s">
        <v>686</v>
      </c>
      <c r="E613" s="47" t="s">
        <v>298</v>
      </c>
      <c r="F613" s="47" t="s">
        <v>299</v>
      </c>
      <c r="G613" s="46">
        <v>300000</v>
      </c>
      <c r="H613" s="46">
        <v>300000</v>
      </c>
      <c r="I613" s="46">
        <v>225000</v>
      </c>
      <c r="J613" s="46">
        <v>0</v>
      </c>
      <c r="K613" s="46">
        <v>0</v>
      </c>
      <c r="L613" s="46">
        <v>0</v>
      </c>
      <c r="M613" s="46">
        <v>0</v>
      </c>
      <c r="N613" s="46">
        <v>0</v>
      </c>
      <c r="O613" s="46">
        <v>300000</v>
      </c>
      <c r="P613" s="86">
        <f t="shared" si="20"/>
        <v>0</v>
      </c>
      <c r="Q613" s="65"/>
      <c r="R613" s="65"/>
      <c r="S613" s="66"/>
      <c r="T613" s="66"/>
      <c r="U613" s="66"/>
      <c r="V613" s="66"/>
      <c r="W613" s="66"/>
      <c r="X613" s="67"/>
    </row>
    <row r="614" spans="1:24" ht="14.4" x14ac:dyDescent="0.2">
      <c r="A614" s="47" t="s">
        <v>700</v>
      </c>
      <c r="B614" s="47" t="s">
        <v>701</v>
      </c>
      <c r="C614" s="82" t="str">
        <f t="shared" si="19"/>
        <v>21375106 MUSEO DE ARTE Y DISEÑO CONTEMPORÁNEO</v>
      </c>
      <c r="D614" s="47" t="s">
        <v>686</v>
      </c>
      <c r="E614" s="47" t="s">
        <v>302</v>
      </c>
      <c r="F614" s="47" t="s">
        <v>303</v>
      </c>
      <c r="G614" s="46">
        <v>300000</v>
      </c>
      <c r="H614" s="46">
        <v>300000</v>
      </c>
      <c r="I614" s="46">
        <v>225000</v>
      </c>
      <c r="J614" s="46">
        <v>0</v>
      </c>
      <c r="K614" s="46">
        <v>0</v>
      </c>
      <c r="L614" s="46">
        <v>0</v>
      </c>
      <c r="M614" s="46">
        <v>0</v>
      </c>
      <c r="N614" s="46">
        <v>0</v>
      </c>
      <c r="O614" s="46">
        <v>300000</v>
      </c>
      <c r="P614" s="86">
        <f t="shared" si="20"/>
        <v>0</v>
      </c>
      <c r="Q614" s="65"/>
      <c r="R614" s="65"/>
      <c r="S614" s="66"/>
      <c r="T614" s="66"/>
      <c r="U614" s="66"/>
      <c r="V614" s="66"/>
      <c r="W614" s="66"/>
      <c r="X614" s="67"/>
    </row>
    <row r="615" spans="1:24" ht="14.4" x14ac:dyDescent="0.2">
      <c r="A615" s="47" t="s">
        <v>700</v>
      </c>
      <c r="B615" s="47" t="s">
        <v>701</v>
      </c>
      <c r="C615" s="82" t="str">
        <f t="shared" si="19"/>
        <v>21375106 MUSEO DE ARTE Y DISEÑO CONTEMPORÁNEO</v>
      </c>
      <c r="D615" s="47" t="s">
        <v>686</v>
      </c>
      <c r="E615" s="47" t="s">
        <v>304</v>
      </c>
      <c r="F615" s="47" t="s">
        <v>305</v>
      </c>
      <c r="G615" s="46">
        <v>400000</v>
      </c>
      <c r="H615" s="46">
        <v>400000</v>
      </c>
      <c r="I615" s="46">
        <v>393333.34</v>
      </c>
      <c r="J615" s="46">
        <v>0</v>
      </c>
      <c r="K615" s="46">
        <v>0</v>
      </c>
      <c r="L615" s="46">
        <v>0</v>
      </c>
      <c r="M615" s="46">
        <v>256670.87</v>
      </c>
      <c r="N615" s="46">
        <v>256670.87</v>
      </c>
      <c r="O615" s="46">
        <v>143329.13</v>
      </c>
      <c r="P615" s="86">
        <f t="shared" si="20"/>
        <v>0.64167717499999999</v>
      </c>
      <c r="Q615" s="65"/>
      <c r="R615" s="65"/>
      <c r="S615" s="66"/>
      <c r="T615" s="66"/>
      <c r="U615" s="66"/>
      <c r="V615" s="66"/>
      <c r="W615" s="66"/>
      <c r="X615" s="67"/>
    </row>
    <row r="616" spans="1:24" ht="14.4" x14ac:dyDescent="0.2">
      <c r="A616" s="47" t="s">
        <v>700</v>
      </c>
      <c r="B616" s="47" t="s">
        <v>701</v>
      </c>
      <c r="C616" s="82" t="str">
        <f t="shared" si="19"/>
        <v>21375106 MUSEO DE ARTE Y DISEÑO CONTEMPORÁNEO</v>
      </c>
      <c r="D616" s="47" t="s">
        <v>686</v>
      </c>
      <c r="E616" s="47" t="s">
        <v>308</v>
      </c>
      <c r="F616" s="47" t="s">
        <v>309</v>
      </c>
      <c r="G616" s="46">
        <v>150000</v>
      </c>
      <c r="H616" s="46">
        <v>150000</v>
      </c>
      <c r="I616" s="46">
        <v>112500</v>
      </c>
      <c r="J616" s="46">
        <v>0</v>
      </c>
      <c r="K616" s="46">
        <v>0</v>
      </c>
      <c r="L616" s="46">
        <v>0</v>
      </c>
      <c r="M616" s="46">
        <v>0</v>
      </c>
      <c r="N616" s="46">
        <v>0</v>
      </c>
      <c r="O616" s="46">
        <v>150000</v>
      </c>
      <c r="P616" s="86">
        <f t="shared" si="20"/>
        <v>0</v>
      </c>
      <c r="Q616" s="65"/>
      <c r="R616" s="65"/>
      <c r="S616" s="66"/>
      <c r="T616" s="66"/>
      <c r="U616" s="66"/>
      <c r="V616" s="66"/>
      <c r="W616" s="66"/>
      <c r="X616" s="67"/>
    </row>
    <row r="617" spans="1:24" ht="14.4" x14ac:dyDescent="0.2">
      <c r="A617" s="47" t="s">
        <v>700</v>
      </c>
      <c r="B617" s="47" t="s">
        <v>701</v>
      </c>
      <c r="C617" s="82" t="str">
        <f t="shared" si="19"/>
        <v>21375106 MUSEO DE ARTE Y DISEÑO CONTEMPORÁNEO</v>
      </c>
      <c r="D617" s="47" t="s">
        <v>686</v>
      </c>
      <c r="E617" s="47" t="s">
        <v>310</v>
      </c>
      <c r="F617" s="47" t="s">
        <v>311</v>
      </c>
      <c r="G617" s="46">
        <v>300000</v>
      </c>
      <c r="H617" s="46">
        <v>300000</v>
      </c>
      <c r="I617" s="46">
        <v>225000</v>
      </c>
      <c r="J617" s="46">
        <v>0</v>
      </c>
      <c r="K617" s="46">
        <v>0</v>
      </c>
      <c r="L617" s="46">
        <v>0</v>
      </c>
      <c r="M617" s="46">
        <v>7821.72</v>
      </c>
      <c r="N617" s="46">
        <v>7821.72</v>
      </c>
      <c r="O617" s="46">
        <v>292178.28000000003</v>
      </c>
      <c r="P617" s="86">
        <f t="shared" si="20"/>
        <v>2.6072400000000003E-2</v>
      </c>
      <c r="Q617" s="65"/>
      <c r="R617" s="65"/>
      <c r="S617" s="66"/>
      <c r="T617" s="66"/>
      <c r="U617" s="66"/>
      <c r="V617" s="66"/>
      <c r="W617" s="66"/>
      <c r="X617" s="67"/>
    </row>
    <row r="618" spans="1:24" ht="14.4" x14ac:dyDescent="0.2">
      <c r="A618" s="47" t="s">
        <v>700</v>
      </c>
      <c r="B618" s="47" t="s">
        <v>701</v>
      </c>
      <c r="C618" s="82" t="str">
        <f t="shared" si="19"/>
        <v>21375106 MUSEO DE ARTE Y DISEÑO CONTEMPORÁNEO</v>
      </c>
      <c r="D618" s="47" t="s">
        <v>686</v>
      </c>
      <c r="E618" s="47" t="s">
        <v>312</v>
      </c>
      <c r="F618" s="47" t="s">
        <v>313</v>
      </c>
      <c r="G618" s="46">
        <v>250000</v>
      </c>
      <c r="H618" s="46">
        <v>250000</v>
      </c>
      <c r="I618" s="46">
        <v>187500</v>
      </c>
      <c r="J618" s="46">
        <v>0</v>
      </c>
      <c r="K618" s="46">
        <v>0</v>
      </c>
      <c r="L618" s="46">
        <v>0</v>
      </c>
      <c r="M618" s="46">
        <v>92400.01</v>
      </c>
      <c r="N618" s="46">
        <v>92400.01</v>
      </c>
      <c r="O618" s="46">
        <v>157599.99</v>
      </c>
      <c r="P618" s="86">
        <f t="shared" si="20"/>
        <v>0.36960003999999996</v>
      </c>
      <c r="Q618" s="65"/>
      <c r="R618" s="65"/>
      <c r="S618" s="66"/>
      <c r="T618" s="66"/>
      <c r="U618" s="66"/>
      <c r="V618" s="66"/>
      <c r="W618" s="66"/>
      <c r="X618" s="67"/>
    </row>
    <row r="619" spans="1:24" ht="14.4" x14ac:dyDescent="0.2">
      <c r="A619" s="47" t="s">
        <v>700</v>
      </c>
      <c r="B619" s="47" t="s">
        <v>701</v>
      </c>
      <c r="C619" s="82" t="str">
        <f t="shared" si="19"/>
        <v>21375106 MUSEO DE ARTE Y DISEÑO CONTEMPORÁNEO</v>
      </c>
      <c r="D619" s="47" t="s">
        <v>686</v>
      </c>
      <c r="E619" s="47" t="s">
        <v>316</v>
      </c>
      <c r="F619" s="47" t="s">
        <v>317</v>
      </c>
      <c r="G619" s="46">
        <v>250000</v>
      </c>
      <c r="H619" s="46">
        <v>250000</v>
      </c>
      <c r="I619" s="46">
        <v>187500</v>
      </c>
      <c r="J619" s="46">
        <v>0</v>
      </c>
      <c r="K619" s="46">
        <v>0</v>
      </c>
      <c r="L619" s="46">
        <v>0</v>
      </c>
      <c r="M619" s="46">
        <v>92400.01</v>
      </c>
      <c r="N619" s="46">
        <v>92400.01</v>
      </c>
      <c r="O619" s="46">
        <v>157599.99</v>
      </c>
      <c r="P619" s="86">
        <f t="shared" si="20"/>
        <v>0.36960003999999996</v>
      </c>
      <c r="Q619" s="65"/>
      <c r="R619" s="65"/>
      <c r="S619" s="66"/>
      <c r="T619" s="66"/>
      <c r="U619" s="66"/>
      <c r="V619" s="66"/>
      <c r="W619" s="66"/>
      <c r="X619" s="67"/>
    </row>
    <row r="620" spans="1:24" ht="14.4" x14ac:dyDescent="0.2">
      <c r="A620" s="47" t="s">
        <v>700</v>
      </c>
      <c r="B620" s="47" t="s">
        <v>701</v>
      </c>
      <c r="C620" s="82" t="str">
        <f t="shared" si="19"/>
        <v>21375106 MUSEO DE ARTE Y DISEÑO CONTEMPORÁNEO</v>
      </c>
      <c r="D620" s="47" t="s">
        <v>686</v>
      </c>
      <c r="E620" s="47" t="s">
        <v>318</v>
      </c>
      <c r="F620" s="47" t="s">
        <v>319</v>
      </c>
      <c r="G620" s="46">
        <v>750000</v>
      </c>
      <c r="H620" s="46">
        <v>750000</v>
      </c>
      <c r="I620" s="46">
        <v>552500</v>
      </c>
      <c r="J620" s="46">
        <v>0</v>
      </c>
      <c r="K620" s="46">
        <v>0</v>
      </c>
      <c r="L620" s="46">
        <v>0</v>
      </c>
      <c r="M620" s="46">
        <v>129374.3</v>
      </c>
      <c r="N620" s="46">
        <v>129374.3</v>
      </c>
      <c r="O620" s="46">
        <v>620625.69999999995</v>
      </c>
      <c r="P620" s="86">
        <f t="shared" si="20"/>
        <v>0.17249906666666667</v>
      </c>
      <c r="Q620" s="65"/>
      <c r="R620" s="65"/>
      <c r="S620" s="66"/>
      <c r="T620" s="66"/>
      <c r="U620" s="66"/>
      <c r="V620" s="66"/>
      <c r="W620" s="66"/>
      <c r="X620" s="67"/>
    </row>
    <row r="621" spans="1:24" ht="14.4" x14ac:dyDescent="0.2">
      <c r="A621" s="47" t="s">
        <v>700</v>
      </c>
      <c r="B621" s="47" t="s">
        <v>701</v>
      </c>
      <c r="C621" s="82" t="str">
        <f t="shared" si="19"/>
        <v>21375106 MUSEO DE ARTE Y DISEÑO CONTEMPORÁNEO</v>
      </c>
      <c r="D621" s="47" t="s">
        <v>686</v>
      </c>
      <c r="E621" s="47" t="s">
        <v>320</v>
      </c>
      <c r="F621" s="47" t="s">
        <v>321</v>
      </c>
      <c r="G621" s="46">
        <v>0</v>
      </c>
      <c r="H621" s="46">
        <v>70000</v>
      </c>
      <c r="I621" s="46">
        <v>35000</v>
      </c>
      <c r="J621" s="46">
        <v>0</v>
      </c>
      <c r="K621" s="46">
        <v>0</v>
      </c>
      <c r="L621" s="46">
        <v>0</v>
      </c>
      <c r="M621" s="46">
        <v>0</v>
      </c>
      <c r="N621" s="46">
        <v>0</v>
      </c>
      <c r="O621" s="46">
        <v>70000</v>
      </c>
      <c r="P621" s="86">
        <f t="shared" si="20"/>
        <v>0</v>
      </c>
      <c r="Q621" s="65"/>
      <c r="R621" s="65"/>
      <c r="S621" s="66"/>
      <c r="T621" s="66"/>
      <c r="U621" s="66"/>
      <c r="V621" s="66"/>
      <c r="W621" s="66"/>
      <c r="X621" s="67"/>
    </row>
    <row r="622" spans="1:24" ht="14.4" x14ac:dyDescent="0.2">
      <c r="A622" s="47" t="s">
        <v>700</v>
      </c>
      <c r="B622" s="47" t="s">
        <v>701</v>
      </c>
      <c r="C622" s="82" t="str">
        <f t="shared" si="19"/>
        <v>21375106 MUSEO DE ARTE Y DISEÑO CONTEMPORÁNEO</v>
      </c>
      <c r="D622" s="47" t="s">
        <v>686</v>
      </c>
      <c r="E622" s="47" t="s">
        <v>324</v>
      </c>
      <c r="F622" s="47" t="s">
        <v>325</v>
      </c>
      <c r="G622" s="46">
        <v>20000</v>
      </c>
      <c r="H622" s="46">
        <v>20000</v>
      </c>
      <c r="I622" s="46">
        <v>15000</v>
      </c>
      <c r="J622" s="46">
        <v>0</v>
      </c>
      <c r="K622" s="46">
        <v>0</v>
      </c>
      <c r="L622" s="46">
        <v>0</v>
      </c>
      <c r="M622" s="46">
        <v>0</v>
      </c>
      <c r="N622" s="46">
        <v>0</v>
      </c>
      <c r="O622" s="46">
        <v>20000</v>
      </c>
      <c r="P622" s="86">
        <f t="shared" si="20"/>
        <v>0</v>
      </c>
      <c r="Q622" s="65"/>
      <c r="R622" s="65"/>
      <c r="S622" s="66"/>
      <c r="T622" s="66"/>
      <c r="U622" s="66"/>
      <c r="V622" s="66"/>
      <c r="W622" s="66"/>
      <c r="X622" s="67"/>
    </row>
    <row r="623" spans="1:24" ht="14.4" x14ac:dyDescent="0.2">
      <c r="A623" s="47" t="s">
        <v>700</v>
      </c>
      <c r="B623" s="47" t="s">
        <v>701</v>
      </c>
      <c r="C623" s="82" t="str">
        <f t="shared" si="19"/>
        <v>21375106 MUSEO DE ARTE Y DISEÑO CONTEMPORÁNEO</v>
      </c>
      <c r="D623" s="47" t="s">
        <v>686</v>
      </c>
      <c r="E623" s="47" t="s">
        <v>326</v>
      </c>
      <c r="F623" s="47" t="s">
        <v>327</v>
      </c>
      <c r="G623" s="46">
        <v>100000</v>
      </c>
      <c r="H623" s="46">
        <v>30000</v>
      </c>
      <c r="I623" s="46">
        <v>30000</v>
      </c>
      <c r="J623" s="46">
        <v>0</v>
      </c>
      <c r="K623" s="46">
        <v>0</v>
      </c>
      <c r="L623" s="46">
        <v>0</v>
      </c>
      <c r="M623" s="46">
        <v>0</v>
      </c>
      <c r="N623" s="46">
        <v>0</v>
      </c>
      <c r="O623" s="46">
        <v>30000</v>
      </c>
      <c r="P623" s="86">
        <f t="shared" si="20"/>
        <v>0</v>
      </c>
      <c r="Q623" s="65"/>
      <c r="R623" s="65"/>
      <c r="S623" s="66"/>
      <c r="T623" s="66"/>
      <c r="U623" s="66"/>
      <c r="V623" s="66"/>
      <c r="W623" s="66"/>
      <c r="X623" s="67"/>
    </row>
    <row r="624" spans="1:24" ht="14.4" x14ac:dyDescent="0.2">
      <c r="A624" s="47" t="s">
        <v>700</v>
      </c>
      <c r="B624" s="47" t="s">
        <v>701</v>
      </c>
      <c r="C624" s="82" t="str">
        <f t="shared" si="19"/>
        <v>21375106 MUSEO DE ARTE Y DISEÑO CONTEMPORÁNEO</v>
      </c>
      <c r="D624" s="47" t="s">
        <v>686</v>
      </c>
      <c r="E624" s="47" t="s">
        <v>328</v>
      </c>
      <c r="F624" s="47" t="s">
        <v>329</v>
      </c>
      <c r="G624" s="46">
        <v>130000</v>
      </c>
      <c r="H624" s="46">
        <v>130000</v>
      </c>
      <c r="I624" s="46">
        <v>129687.15</v>
      </c>
      <c r="J624" s="46">
        <v>0</v>
      </c>
      <c r="K624" s="46">
        <v>0</v>
      </c>
      <c r="L624" s="46">
        <v>0</v>
      </c>
      <c r="M624" s="46">
        <v>129374.3</v>
      </c>
      <c r="N624" s="46">
        <v>129374.3</v>
      </c>
      <c r="O624" s="46">
        <v>625.70000000000005</v>
      </c>
      <c r="P624" s="86">
        <f t="shared" si="20"/>
        <v>0.99518692307692314</v>
      </c>
      <c r="Q624" s="65"/>
      <c r="R624" s="65"/>
      <c r="S624" s="66"/>
      <c r="T624" s="66"/>
      <c r="U624" s="66"/>
      <c r="V624" s="66"/>
      <c r="W624" s="66"/>
      <c r="X624" s="67"/>
    </row>
    <row r="625" spans="1:24" ht="14.4" x14ac:dyDescent="0.2">
      <c r="A625" s="47" t="s">
        <v>700</v>
      </c>
      <c r="B625" s="47" t="s">
        <v>701</v>
      </c>
      <c r="C625" s="82" t="str">
        <f t="shared" si="19"/>
        <v>21375106 MUSEO DE ARTE Y DISEÑO CONTEMPORÁNEO</v>
      </c>
      <c r="D625" s="47" t="s">
        <v>686</v>
      </c>
      <c r="E625" s="47" t="s">
        <v>330</v>
      </c>
      <c r="F625" s="47" t="s">
        <v>331</v>
      </c>
      <c r="G625" s="46">
        <v>500000</v>
      </c>
      <c r="H625" s="46">
        <v>500000</v>
      </c>
      <c r="I625" s="46">
        <v>342812.85</v>
      </c>
      <c r="J625" s="46">
        <v>0</v>
      </c>
      <c r="K625" s="46">
        <v>0</v>
      </c>
      <c r="L625" s="46">
        <v>0</v>
      </c>
      <c r="M625" s="46">
        <v>0</v>
      </c>
      <c r="N625" s="46">
        <v>0</v>
      </c>
      <c r="O625" s="46">
        <v>500000</v>
      </c>
      <c r="P625" s="86">
        <f t="shared" si="20"/>
        <v>0</v>
      </c>
      <c r="Q625" s="65"/>
      <c r="R625" s="65"/>
      <c r="S625" s="66"/>
      <c r="T625" s="66"/>
      <c r="U625" s="66"/>
      <c r="V625" s="66"/>
      <c r="W625" s="66"/>
      <c r="X625" s="67"/>
    </row>
    <row r="626" spans="1:24" ht="14.4" x14ac:dyDescent="0.2">
      <c r="A626" s="47" t="s">
        <v>700</v>
      </c>
      <c r="B626" s="47" t="s">
        <v>701</v>
      </c>
      <c r="C626" s="83" t="str">
        <f t="shared" si="19"/>
        <v>21375106 MUSEO DE ARTE Y DISEÑO CONTEMPORÁNEO</v>
      </c>
      <c r="D626" s="47" t="s">
        <v>686</v>
      </c>
      <c r="E626" s="47" t="s">
        <v>372</v>
      </c>
      <c r="F626" s="47" t="s">
        <v>373</v>
      </c>
      <c r="G626" s="46">
        <v>11445863</v>
      </c>
      <c r="H626" s="46">
        <v>12054726</v>
      </c>
      <c r="I626" s="46">
        <v>10601683</v>
      </c>
      <c r="J626" s="46">
        <v>0</v>
      </c>
      <c r="K626" s="46">
        <v>0</v>
      </c>
      <c r="L626" s="46">
        <v>0</v>
      </c>
      <c r="M626" s="46">
        <v>8448363.9299999997</v>
      </c>
      <c r="N626" s="46">
        <v>8448363.9299999997</v>
      </c>
      <c r="O626" s="46">
        <v>3606362.07</v>
      </c>
      <c r="P626" s="86">
        <f t="shared" si="20"/>
        <v>0.70083417325288022</v>
      </c>
      <c r="Q626" s="65"/>
      <c r="R626" s="65"/>
      <c r="S626" s="66"/>
      <c r="T626" s="66"/>
      <c r="U626" s="66"/>
      <c r="V626" s="66"/>
      <c r="W626" s="66"/>
      <c r="X626" s="67"/>
    </row>
    <row r="627" spans="1:24" ht="14.4" x14ac:dyDescent="0.2">
      <c r="A627" s="47" t="s">
        <v>700</v>
      </c>
      <c r="B627" s="47" t="s">
        <v>701</v>
      </c>
      <c r="C627" s="82" t="str">
        <f t="shared" si="19"/>
        <v>21375106 MUSEO DE ARTE Y DISEÑO CONTEMPORÁNEO</v>
      </c>
      <c r="D627" s="47" t="s">
        <v>686</v>
      </c>
      <c r="E627" s="47" t="s">
        <v>374</v>
      </c>
      <c r="F627" s="47" t="s">
        <v>375</v>
      </c>
      <c r="G627" s="46">
        <v>4245863</v>
      </c>
      <c r="H627" s="46">
        <v>4854726</v>
      </c>
      <c r="I627" s="46">
        <v>4801683</v>
      </c>
      <c r="J627" s="46">
        <v>0</v>
      </c>
      <c r="K627" s="46">
        <v>0</v>
      </c>
      <c r="L627" s="46">
        <v>0</v>
      </c>
      <c r="M627" s="46">
        <v>2946475.01</v>
      </c>
      <c r="N627" s="46">
        <v>2946475.01</v>
      </c>
      <c r="O627" s="46">
        <v>1908250.99</v>
      </c>
      <c r="P627" s="86">
        <f t="shared" si="20"/>
        <v>0.60692920877511924</v>
      </c>
      <c r="Q627" s="65"/>
      <c r="R627" s="65"/>
      <c r="S627" s="66"/>
      <c r="T627" s="66"/>
      <c r="U627" s="66"/>
      <c r="V627" s="66"/>
      <c r="W627" s="66"/>
      <c r="X627" s="67"/>
    </row>
    <row r="628" spans="1:24" ht="14.4" x14ac:dyDescent="0.2">
      <c r="A628" s="47" t="s">
        <v>700</v>
      </c>
      <c r="B628" s="47" t="s">
        <v>701</v>
      </c>
      <c r="C628" s="82" t="str">
        <f t="shared" si="19"/>
        <v>21375106 MUSEO DE ARTE Y DISEÑO CONTEMPORÁNEO</v>
      </c>
      <c r="D628" s="47" t="s">
        <v>686</v>
      </c>
      <c r="E628" s="47" t="s">
        <v>383</v>
      </c>
      <c r="F628" s="47" t="s">
        <v>377</v>
      </c>
      <c r="G628" s="46">
        <v>3662640</v>
      </c>
      <c r="H628" s="46">
        <v>4187868</v>
      </c>
      <c r="I628" s="46">
        <v>4142111</v>
      </c>
      <c r="J628" s="46">
        <v>0</v>
      </c>
      <c r="K628" s="46">
        <v>0</v>
      </c>
      <c r="L628" s="46">
        <v>0</v>
      </c>
      <c r="M628" s="46">
        <v>2541739.4300000002</v>
      </c>
      <c r="N628" s="46">
        <v>2541739.4300000002</v>
      </c>
      <c r="O628" s="46">
        <v>1646128.57</v>
      </c>
      <c r="P628" s="86">
        <f t="shared" si="20"/>
        <v>0.6069292131461641</v>
      </c>
      <c r="Q628" s="65"/>
      <c r="R628" s="65"/>
      <c r="S628" s="66"/>
      <c r="T628" s="66"/>
      <c r="U628" s="66"/>
      <c r="V628" s="66"/>
      <c r="W628" s="66"/>
      <c r="X628" s="67"/>
    </row>
    <row r="629" spans="1:24" ht="14.4" x14ac:dyDescent="0.2">
      <c r="A629" s="47" t="s">
        <v>700</v>
      </c>
      <c r="B629" s="47" t="s">
        <v>701</v>
      </c>
      <c r="C629" s="82" t="str">
        <f t="shared" si="19"/>
        <v>21375106 MUSEO DE ARTE Y DISEÑO CONTEMPORÁNEO</v>
      </c>
      <c r="D629" s="47" t="s">
        <v>686</v>
      </c>
      <c r="E629" s="47" t="s">
        <v>404</v>
      </c>
      <c r="F629" s="47" t="s">
        <v>398</v>
      </c>
      <c r="G629" s="46">
        <v>583223</v>
      </c>
      <c r="H629" s="46">
        <v>666858</v>
      </c>
      <c r="I629" s="46">
        <v>659572</v>
      </c>
      <c r="J629" s="46">
        <v>0</v>
      </c>
      <c r="K629" s="46">
        <v>0</v>
      </c>
      <c r="L629" s="46">
        <v>0</v>
      </c>
      <c r="M629" s="46">
        <v>404735.58</v>
      </c>
      <c r="N629" s="46">
        <v>404735.58</v>
      </c>
      <c r="O629" s="46">
        <v>262122.42</v>
      </c>
      <c r="P629" s="86">
        <f t="shared" si="20"/>
        <v>0.60692918132495977</v>
      </c>
      <c r="Q629" s="65"/>
      <c r="R629" s="65"/>
      <c r="S629" s="66"/>
      <c r="T629" s="66"/>
      <c r="U629" s="66"/>
      <c r="V629" s="66"/>
      <c r="W629" s="66"/>
      <c r="X629" s="67"/>
    </row>
    <row r="630" spans="1:24" ht="14.4" x14ac:dyDescent="0.2">
      <c r="A630" s="47" t="s">
        <v>700</v>
      </c>
      <c r="B630" s="47" t="s">
        <v>701</v>
      </c>
      <c r="C630" s="82" t="str">
        <f t="shared" si="19"/>
        <v>21375106 MUSEO DE ARTE Y DISEÑO CONTEMPORÁNEO</v>
      </c>
      <c r="D630" s="47" t="s">
        <v>686</v>
      </c>
      <c r="E630" s="47" t="s">
        <v>602</v>
      </c>
      <c r="F630" s="47" t="s">
        <v>603</v>
      </c>
      <c r="G630" s="46">
        <v>5600000</v>
      </c>
      <c r="H630" s="46">
        <v>5600000</v>
      </c>
      <c r="I630" s="46">
        <v>4200000</v>
      </c>
      <c r="J630" s="46">
        <v>0</v>
      </c>
      <c r="K630" s="46">
        <v>0</v>
      </c>
      <c r="L630" s="46">
        <v>0</v>
      </c>
      <c r="M630" s="46">
        <v>3960000</v>
      </c>
      <c r="N630" s="46">
        <v>3960000</v>
      </c>
      <c r="O630" s="46">
        <v>1640000</v>
      </c>
      <c r="P630" s="86">
        <f t="shared" si="20"/>
        <v>0.70714285714285718</v>
      </c>
      <c r="Q630" s="65"/>
      <c r="R630" s="65"/>
      <c r="S630" s="66"/>
      <c r="T630" s="66"/>
      <c r="U630" s="66"/>
      <c r="V630" s="66"/>
      <c r="W630" s="66"/>
      <c r="X630" s="67"/>
    </row>
    <row r="631" spans="1:24" ht="14.4" x14ac:dyDescent="0.2">
      <c r="A631" s="47" t="s">
        <v>700</v>
      </c>
      <c r="B631" s="47" t="s">
        <v>701</v>
      </c>
      <c r="C631" s="82" t="str">
        <f t="shared" si="19"/>
        <v>21375106 MUSEO DE ARTE Y DISEÑO CONTEMPORÁNEO</v>
      </c>
      <c r="D631" s="47" t="s">
        <v>686</v>
      </c>
      <c r="E631" s="47" t="s">
        <v>606</v>
      </c>
      <c r="F631" s="47" t="s">
        <v>607</v>
      </c>
      <c r="G631" s="46">
        <v>5600000</v>
      </c>
      <c r="H631" s="46">
        <v>5600000</v>
      </c>
      <c r="I631" s="46">
        <v>4200000</v>
      </c>
      <c r="J631" s="46">
        <v>0</v>
      </c>
      <c r="K631" s="46">
        <v>0</v>
      </c>
      <c r="L631" s="46">
        <v>0</v>
      </c>
      <c r="M631" s="46">
        <v>3960000</v>
      </c>
      <c r="N631" s="46">
        <v>3960000</v>
      </c>
      <c r="O631" s="46">
        <v>1640000</v>
      </c>
      <c r="P631" s="86">
        <f t="shared" si="20"/>
        <v>0.70714285714285718</v>
      </c>
      <c r="Q631" s="65"/>
      <c r="R631" s="65"/>
      <c r="S631" s="66"/>
      <c r="T631" s="66"/>
      <c r="U631" s="66"/>
      <c r="V631" s="66"/>
      <c r="W631" s="66"/>
      <c r="X631" s="67"/>
    </row>
    <row r="632" spans="1:24" ht="14.4" x14ac:dyDescent="0.2">
      <c r="A632" s="47" t="s">
        <v>700</v>
      </c>
      <c r="B632" s="47" t="s">
        <v>701</v>
      </c>
      <c r="C632" s="82" t="str">
        <f t="shared" si="19"/>
        <v>21375106 MUSEO DE ARTE Y DISEÑO CONTEMPORÁNEO</v>
      </c>
      <c r="D632" s="47" t="s">
        <v>686</v>
      </c>
      <c r="E632" s="47" t="s">
        <v>608</v>
      </c>
      <c r="F632" s="47" t="s">
        <v>609</v>
      </c>
      <c r="G632" s="46">
        <v>1600000</v>
      </c>
      <c r="H632" s="46">
        <v>1600000</v>
      </c>
      <c r="I632" s="46">
        <v>1600000</v>
      </c>
      <c r="J632" s="46">
        <v>0</v>
      </c>
      <c r="K632" s="46">
        <v>0</v>
      </c>
      <c r="L632" s="46">
        <v>0</v>
      </c>
      <c r="M632" s="46">
        <v>1541888.92</v>
      </c>
      <c r="N632" s="46">
        <v>1541888.92</v>
      </c>
      <c r="O632" s="46">
        <v>58111.08</v>
      </c>
      <c r="P632" s="86">
        <f t="shared" si="20"/>
        <v>0.96368057499999993</v>
      </c>
      <c r="Q632" s="65"/>
      <c r="R632" s="65"/>
      <c r="S632" s="66"/>
      <c r="T632" s="66"/>
      <c r="U632" s="66"/>
      <c r="V632" s="66"/>
      <c r="W632" s="66"/>
      <c r="X632" s="67"/>
    </row>
    <row r="633" spans="1:24" ht="14.4" x14ac:dyDescent="0.2">
      <c r="A633" s="47" t="s">
        <v>700</v>
      </c>
      <c r="B633" s="47" t="s">
        <v>701</v>
      </c>
      <c r="C633" s="82" t="str">
        <f t="shared" si="19"/>
        <v>21375106 MUSEO DE ARTE Y DISEÑO CONTEMPORÁNEO</v>
      </c>
      <c r="D633" s="47" t="s">
        <v>686</v>
      </c>
      <c r="E633" s="47" t="s">
        <v>610</v>
      </c>
      <c r="F633" s="47" t="s">
        <v>611</v>
      </c>
      <c r="G633" s="46">
        <v>0</v>
      </c>
      <c r="H633" s="46">
        <v>0</v>
      </c>
      <c r="I633" s="46">
        <v>0</v>
      </c>
      <c r="J633" s="46">
        <v>0</v>
      </c>
      <c r="K633" s="46">
        <v>0</v>
      </c>
      <c r="L633" s="46">
        <v>0</v>
      </c>
      <c r="M633" s="46">
        <v>0</v>
      </c>
      <c r="N633" s="46">
        <v>0</v>
      </c>
      <c r="O633" s="46">
        <v>0</v>
      </c>
      <c r="P633" s="86">
        <f t="shared" si="20"/>
        <v>0</v>
      </c>
      <c r="Q633" s="65"/>
      <c r="R633" s="65"/>
      <c r="S633" s="66"/>
      <c r="T633" s="66"/>
      <c r="U633" s="66"/>
      <c r="V633" s="66"/>
      <c r="W633" s="66"/>
      <c r="X633" s="67"/>
    </row>
    <row r="634" spans="1:24" ht="14.4" x14ac:dyDescent="0.2">
      <c r="A634" s="47" t="s">
        <v>700</v>
      </c>
      <c r="B634" s="47" t="s">
        <v>701</v>
      </c>
      <c r="C634" s="82" t="str">
        <f t="shared" si="19"/>
        <v>21375106 MUSEO DE ARTE Y DISEÑO CONTEMPORÁNEO</v>
      </c>
      <c r="D634" s="47" t="s">
        <v>686</v>
      </c>
      <c r="E634" s="47" t="s">
        <v>612</v>
      </c>
      <c r="F634" s="47" t="s">
        <v>613</v>
      </c>
      <c r="G634" s="46">
        <v>1600000</v>
      </c>
      <c r="H634" s="46">
        <v>1600000</v>
      </c>
      <c r="I634" s="46">
        <v>1600000</v>
      </c>
      <c r="J634" s="46">
        <v>0</v>
      </c>
      <c r="K634" s="46">
        <v>0</v>
      </c>
      <c r="L634" s="46">
        <v>0</v>
      </c>
      <c r="M634" s="46">
        <v>1541888.92</v>
      </c>
      <c r="N634" s="46">
        <v>1541888.92</v>
      </c>
      <c r="O634" s="46">
        <v>58111.08</v>
      </c>
      <c r="P634" s="86">
        <f t="shared" si="20"/>
        <v>0.96368057499999993</v>
      </c>
      <c r="Q634" s="65"/>
      <c r="R634" s="65"/>
      <c r="S634" s="66"/>
      <c r="T634" s="66"/>
      <c r="U634" s="66"/>
      <c r="V634" s="66"/>
      <c r="W634" s="66"/>
      <c r="X634" s="67"/>
    </row>
    <row r="635" spans="1:24" ht="14.4" x14ac:dyDescent="0.2">
      <c r="A635" s="47" t="s">
        <v>700</v>
      </c>
      <c r="B635" s="47" t="s">
        <v>701</v>
      </c>
      <c r="C635" s="82" t="str">
        <f t="shared" si="19"/>
        <v>21375106 MUSEO DE ARTE Y DISEÑO CONTEMPORÁNEO</v>
      </c>
      <c r="D635" s="47" t="s">
        <v>690</v>
      </c>
      <c r="E635" s="47" t="s">
        <v>336</v>
      </c>
      <c r="F635" s="47" t="s">
        <v>337</v>
      </c>
      <c r="G635" s="46">
        <v>12000000</v>
      </c>
      <c r="H635" s="46">
        <v>12000000</v>
      </c>
      <c r="I635" s="46">
        <v>12000000</v>
      </c>
      <c r="J635" s="46">
        <v>0</v>
      </c>
      <c r="K635" s="46">
        <v>0</v>
      </c>
      <c r="L635" s="46">
        <v>0</v>
      </c>
      <c r="M635" s="46">
        <v>1386193.56</v>
      </c>
      <c r="N635" s="46">
        <v>1386193.56</v>
      </c>
      <c r="O635" s="46">
        <v>10613806.439999999</v>
      </c>
      <c r="P635" s="86">
        <f t="shared" si="20"/>
        <v>0.11551613000000001</v>
      </c>
      <c r="Q635" s="65"/>
      <c r="R635" s="65"/>
      <c r="S635" s="66"/>
      <c r="T635" s="66"/>
      <c r="U635" s="66"/>
      <c r="V635" s="66"/>
      <c r="W635" s="66"/>
      <c r="X635" s="67"/>
    </row>
    <row r="636" spans="1:24" ht="14.4" x14ac:dyDescent="0.2">
      <c r="A636" s="47" t="s">
        <v>700</v>
      </c>
      <c r="B636" s="47" t="s">
        <v>701</v>
      </c>
      <c r="C636" s="83" t="str">
        <f t="shared" si="19"/>
        <v>21375106 MUSEO DE ARTE Y DISEÑO CONTEMPORÁNEO</v>
      </c>
      <c r="D636" s="47" t="s">
        <v>690</v>
      </c>
      <c r="E636" s="47" t="s">
        <v>338</v>
      </c>
      <c r="F636" s="47" t="s">
        <v>339</v>
      </c>
      <c r="G636" s="46">
        <v>8200000</v>
      </c>
      <c r="H636" s="46">
        <v>6246542</v>
      </c>
      <c r="I636" s="46">
        <v>6246542</v>
      </c>
      <c r="J636" s="46">
        <v>0</v>
      </c>
      <c r="K636" s="46">
        <v>0</v>
      </c>
      <c r="L636" s="46">
        <v>0</v>
      </c>
      <c r="M636" s="46">
        <v>0</v>
      </c>
      <c r="N636" s="46">
        <v>0</v>
      </c>
      <c r="O636" s="46">
        <v>6246542</v>
      </c>
      <c r="P636" s="88">
        <f t="shared" si="20"/>
        <v>0</v>
      </c>
      <c r="Q636" s="65"/>
      <c r="R636" s="65"/>
      <c r="S636" s="66"/>
      <c r="T636" s="66"/>
      <c r="U636" s="66"/>
      <c r="V636" s="66"/>
      <c r="W636" s="66"/>
      <c r="X636" s="67"/>
    </row>
    <row r="637" spans="1:24" ht="14.4" x14ac:dyDescent="0.2">
      <c r="A637" s="47" t="s">
        <v>700</v>
      </c>
      <c r="B637" s="47" t="s">
        <v>701</v>
      </c>
      <c r="C637" s="82" t="str">
        <f t="shared" si="19"/>
        <v>21375106 MUSEO DE ARTE Y DISEÑO CONTEMPORÁNEO</v>
      </c>
      <c r="D637" s="47" t="s">
        <v>690</v>
      </c>
      <c r="E637" s="47" t="s">
        <v>344</v>
      </c>
      <c r="F637" s="47" t="s">
        <v>345</v>
      </c>
      <c r="G637" s="46">
        <v>3700000</v>
      </c>
      <c r="H637" s="46">
        <v>738542</v>
      </c>
      <c r="I637" s="46">
        <v>738542</v>
      </c>
      <c r="J637" s="46">
        <v>0</v>
      </c>
      <c r="K637" s="46">
        <v>0</v>
      </c>
      <c r="L637" s="46">
        <v>0</v>
      </c>
      <c r="M637" s="46">
        <v>0</v>
      </c>
      <c r="N637" s="46">
        <v>0</v>
      </c>
      <c r="O637" s="46">
        <v>738542</v>
      </c>
      <c r="P637" s="87">
        <f t="shared" si="20"/>
        <v>0</v>
      </c>
      <c r="Q637" s="65"/>
      <c r="R637" s="65"/>
      <c r="S637" s="66"/>
      <c r="T637" s="66"/>
      <c r="U637" s="66"/>
      <c r="V637" s="66"/>
      <c r="W637" s="66"/>
      <c r="X637" s="67"/>
    </row>
    <row r="638" spans="1:24" ht="14.4" x14ac:dyDescent="0.2">
      <c r="A638" s="47" t="s">
        <v>700</v>
      </c>
      <c r="B638" s="47" t="s">
        <v>701</v>
      </c>
      <c r="C638" s="82" t="str">
        <f t="shared" si="19"/>
        <v>21375106 MUSEO DE ARTE Y DISEÑO CONTEMPORÁNEO</v>
      </c>
      <c r="D638" s="47" t="s">
        <v>690</v>
      </c>
      <c r="E638" s="47" t="s">
        <v>348</v>
      </c>
      <c r="F638" s="47" t="s">
        <v>349</v>
      </c>
      <c r="G638" s="46">
        <v>4500000</v>
      </c>
      <c r="H638" s="46">
        <v>4500000</v>
      </c>
      <c r="I638" s="46">
        <v>4500000</v>
      </c>
      <c r="J638" s="46">
        <v>0</v>
      </c>
      <c r="K638" s="46">
        <v>0</v>
      </c>
      <c r="L638" s="46">
        <v>0</v>
      </c>
      <c r="M638" s="46">
        <v>0</v>
      </c>
      <c r="N638" s="46">
        <v>0</v>
      </c>
      <c r="O638" s="46">
        <v>4500000</v>
      </c>
      <c r="P638" s="86">
        <f t="shared" si="20"/>
        <v>0</v>
      </c>
      <c r="Q638" s="65"/>
      <c r="R638" s="65"/>
      <c r="S638" s="66"/>
      <c r="T638" s="66"/>
      <c r="U638" s="66"/>
      <c r="V638" s="66"/>
      <c r="W638" s="66"/>
      <c r="X638" s="67"/>
    </row>
    <row r="639" spans="1:24" ht="14.4" x14ac:dyDescent="0.2">
      <c r="A639" s="47" t="s">
        <v>700</v>
      </c>
      <c r="B639" s="47" t="s">
        <v>701</v>
      </c>
      <c r="C639" s="82" t="str">
        <f t="shared" si="19"/>
        <v>21375106 MUSEO DE ARTE Y DISEÑO CONTEMPORÁNEO</v>
      </c>
      <c r="D639" s="47" t="s">
        <v>690</v>
      </c>
      <c r="E639" s="47" t="s">
        <v>354</v>
      </c>
      <c r="F639" s="47" t="s">
        <v>355</v>
      </c>
      <c r="G639" s="46">
        <v>0</v>
      </c>
      <c r="H639" s="46">
        <v>1008000</v>
      </c>
      <c r="I639" s="46">
        <v>1008000</v>
      </c>
      <c r="J639" s="46">
        <v>0</v>
      </c>
      <c r="K639" s="46">
        <v>0</v>
      </c>
      <c r="L639" s="46">
        <v>0</v>
      </c>
      <c r="M639" s="46">
        <v>0</v>
      </c>
      <c r="N639" s="46">
        <v>0</v>
      </c>
      <c r="O639" s="46">
        <v>1008000</v>
      </c>
      <c r="P639" s="86">
        <f t="shared" si="20"/>
        <v>0</v>
      </c>
      <c r="Q639" s="65"/>
      <c r="R639" s="65"/>
      <c r="S639" s="66"/>
      <c r="T639" s="66"/>
      <c r="U639" s="66"/>
      <c r="V639" s="66"/>
      <c r="W639" s="66"/>
      <c r="X639" s="67"/>
    </row>
    <row r="640" spans="1:24" ht="14.4" x14ac:dyDescent="0.2">
      <c r="A640" s="47" t="s">
        <v>700</v>
      </c>
      <c r="B640" s="47" t="s">
        <v>701</v>
      </c>
      <c r="C640" s="82" t="str">
        <f t="shared" si="19"/>
        <v>21375106 MUSEO DE ARTE Y DISEÑO CONTEMPORÁNEO</v>
      </c>
      <c r="D640" s="47" t="s">
        <v>690</v>
      </c>
      <c r="E640" s="47" t="s">
        <v>364</v>
      </c>
      <c r="F640" s="47" t="s">
        <v>365</v>
      </c>
      <c r="G640" s="46">
        <v>3800000</v>
      </c>
      <c r="H640" s="46">
        <v>5753458</v>
      </c>
      <c r="I640" s="46">
        <v>5753458</v>
      </c>
      <c r="J640" s="46">
        <v>0</v>
      </c>
      <c r="K640" s="46">
        <v>0</v>
      </c>
      <c r="L640" s="46">
        <v>0</v>
      </c>
      <c r="M640" s="46">
        <v>1386193.56</v>
      </c>
      <c r="N640" s="46">
        <v>1386193.56</v>
      </c>
      <c r="O640" s="46">
        <v>4367264.4400000004</v>
      </c>
      <c r="P640" s="86">
        <f t="shared" si="20"/>
        <v>0.24093224631169638</v>
      </c>
      <c r="Q640" s="65"/>
      <c r="R640" s="65"/>
      <c r="S640" s="66"/>
      <c r="T640" s="66"/>
      <c r="U640" s="66"/>
      <c r="V640" s="66"/>
      <c r="W640" s="66"/>
      <c r="X640" s="67"/>
    </row>
    <row r="641" spans="1:24" ht="14.4" x14ac:dyDescent="0.2">
      <c r="A641" s="47" t="s">
        <v>700</v>
      </c>
      <c r="B641" s="47" t="s">
        <v>701</v>
      </c>
      <c r="C641" s="107" t="str">
        <f t="shared" si="19"/>
        <v>21375106 MUSEO DE ARTE Y DISEÑO CONTEMPORÁNEO</v>
      </c>
      <c r="D641" s="47" t="s">
        <v>690</v>
      </c>
      <c r="E641" s="47" t="s">
        <v>368</v>
      </c>
      <c r="F641" s="47" t="s">
        <v>369</v>
      </c>
      <c r="G641" s="46">
        <v>3800000</v>
      </c>
      <c r="H641" s="46">
        <v>5753458</v>
      </c>
      <c r="I641" s="46">
        <v>5753458</v>
      </c>
      <c r="J641" s="46">
        <v>0</v>
      </c>
      <c r="K641" s="46">
        <v>0</v>
      </c>
      <c r="L641" s="46">
        <v>0</v>
      </c>
      <c r="M641" s="46">
        <v>1386193.56</v>
      </c>
      <c r="N641" s="46">
        <v>1386193.56</v>
      </c>
      <c r="O641" s="46">
        <v>4367264.4400000004</v>
      </c>
      <c r="P641" s="108">
        <f t="shared" si="20"/>
        <v>0.24093224631169638</v>
      </c>
      <c r="Q641" s="65"/>
      <c r="R641" s="65"/>
      <c r="S641" s="66"/>
      <c r="T641" s="66"/>
      <c r="U641" s="66"/>
      <c r="V641" s="66"/>
      <c r="W641" s="66"/>
      <c r="X641" s="67"/>
    </row>
    <row r="642" spans="1:24" ht="14.4" x14ac:dyDescent="0.2">
      <c r="A642" s="99" t="s">
        <v>702</v>
      </c>
      <c r="B642" s="99" t="s">
        <v>703</v>
      </c>
      <c r="C642" s="98" t="str">
        <f t="shared" si="19"/>
        <v>21375107 CENTRO CULTURAL E HISTÓRICO JOSÉ FIGUERE</v>
      </c>
      <c r="D642" s="99" t="s">
        <v>686</v>
      </c>
      <c r="E642" s="99" t="s">
        <v>687</v>
      </c>
      <c r="F642" s="99" t="s">
        <v>687</v>
      </c>
      <c r="G642" s="100">
        <v>151918193</v>
      </c>
      <c r="H642" s="100">
        <v>151918193</v>
      </c>
      <c r="I642" s="46">
        <v>146133489.59</v>
      </c>
      <c r="J642" s="46">
        <v>0</v>
      </c>
      <c r="K642" s="46">
        <v>0</v>
      </c>
      <c r="L642" s="46">
        <v>0</v>
      </c>
      <c r="M642" s="100">
        <v>105091457.14</v>
      </c>
      <c r="N642" s="100">
        <v>102414671.23999999</v>
      </c>
      <c r="O642" s="100">
        <v>46826735.859999999</v>
      </c>
      <c r="P642" s="115">
        <f t="shared" si="20"/>
        <v>0.69176347522774972</v>
      </c>
      <c r="Q642" s="65"/>
      <c r="R642" s="65"/>
      <c r="S642" s="66"/>
      <c r="T642" s="66"/>
      <c r="U642" s="66"/>
      <c r="V642" s="66"/>
      <c r="W642" s="66"/>
      <c r="X642" s="67"/>
    </row>
    <row r="643" spans="1:24" ht="14.4" x14ac:dyDescent="0.2">
      <c r="A643" s="47" t="s">
        <v>702</v>
      </c>
      <c r="B643" s="47" t="s">
        <v>703</v>
      </c>
      <c r="C643" s="112" t="str">
        <f t="shared" si="19"/>
        <v>21375107 CENTRO CULTURAL E HISTÓRICO JOSÉ FIGUERE</v>
      </c>
      <c r="D643" s="47" t="s">
        <v>686</v>
      </c>
      <c r="E643" s="47" t="s">
        <v>10</v>
      </c>
      <c r="F643" s="47" t="s">
        <v>11</v>
      </c>
      <c r="G643" s="46">
        <v>125606085</v>
      </c>
      <c r="H643" s="46">
        <v>125606085</v>
      </c>
      <c r="I643" s="46">
        <v>125606085</v>
      </c>
      <c r="J643" s="46">
        <v>0</v>
      </c>
      <c r="K643" s="46">
        <v>0</v>
      </c>
      <c r="L643" s="46">
        <v>0</v>
      </c>
      <c r="M643" s="46">
        <v>90483832.439999998</v>
      </c>
      <c r="N643" s="46">
        <v>88232342.640000001</v>
      </c>
      <c r="O643" s="46">
        <v>35122252.560000002</v>
      </c>
      <c r="P643" s="113">
        <f t="shared" si="20"/>
        <v>0.72037777819442428</v>
      </c>
      <c r="Q643" s="65"/>
      <c r="R643" s="65"/>
      <c r="S643" s="66"/>
      <c r="T643" s="66"/>
      <c r="U643" s="66"/>
      <c r="V643" s="66"/>
      <c r="W643" s="66"/>
      <c r="X643" s="67"/>
    </row>
    <row r="644" spans="1:24" ht="14.4" x14ac:dyDescent="0.2">
      <c r="A644" s="47" t="s">
        <v>702</v>
      </c>
      <c r="B644" s="47" t="s">
        <v>703</v>
      </c>
      <c r="C644" s="82" t="str">
        <f t="shared" si="19"/>
        <v>21375107 CENTRO CULTURAL E HISTÓRICO JOSÉ FIGUERE</v>
      </c>
      <c r="D644" s="47" t="s">
        <v>686</v>
      </c>
      <c r="E644" s="47" t="s">
        <v>12</v>
      </c>
      <c r="F644" s="47" t="s">
        <v>13</v>
      </c>
      <c r="G644" s="46">
        <v>60343632</v>
      </c>
      <c r="H644" s="46">
        <v>60343632</v>
      </c>
      <c r="I644" s="46">
        <v>60343632</v>
      </c>
      <c r="J644" s="46">
        <v>0</v>
      </c>
      <c r="K644" s="46">
        <v>0</v>
      </c>
      <c r="L644" s="46">
        <v>0</v>
      </c>
      <c r="M644" s="46">
        <v>44994307.810000002</v>
      </c>
      <c r="N644" s="46">
        <v>44456608.799999997</v>
      </c>
      <c r="O644" s="46">
        <v>15349324.189999999</v>
      </c>
      <c r="P644" s="86">
        <f t="shared" si="20"/>
        <v>0.74563473093565202</v>
      </c>
      <c r="Q644" s="65"/>
      <c r="R644" s="65"/>
      <c r="S644" s="66"/>
      <c r="T644" s="66"/>
      <c r="U644" s="66"/>
      <c r="V644" s="66"/>
      <c r="W644" s="66"/>
      <c r="X644" s="67"/>
    </row>
    <row r="645" spans="1:24" ht="14.4" x14ac:dyDescent="0.2">
      <c r="A645" s="47" t="s">
        <v>702</v>
      </c>
      <c r="B645" s="47" t="s">
        <v>703</v>
      </c>
      <c r="C645" s="82" t="str">
        <f t="shared" si="19"/>
        <v>21375107 CENTRO CULTURAL E HISTÓRICO JOSÉ FIGUERE</v>
      </c>
      <c r="D645" s="47" t="s">
        <v>686</v>
      </c>
      <c r="E645" s="47" t="s">
        <v>14</v>
      </c>
      <c r="F645" s="47" t="s">
        <v>15</v>
      </c>
      <c r="G645" s="46">
        <v>60343632</v>
      </c>
      <c r="H645" s="46">
        <v>60343632</v>
      </c>
      <c r="I645" s="46">
        <v>60343632</v>
      </c>
      <c r="J645" s="46">
        <v>0</v>
      </c>
      <c r="K645" s="46">
        <v>0</v>
      </c>
      <c r="L645" s="46">
        <v>0</v>
      </c>
      <c r="M645" s="46">
        <v>44994307.810000002</v>
      </c>
      <c r="N645" s="46">
        <v>44456608.799999997</v>
      </c>
      <c r="O645" s="46">
        <v>15349324.189999999</v>
      </c>
      <c r="P645" s="86">
        <f t="shared" si="20"/>
        <v>0.74563473093565202</v>
      </c>
      <c r="Q645" s="65"/>
      <c r="R645" s="65"/>
      <c r="S645" s="66"/>
      <c r="T645" s="66"/>
      <c r="U645" s="66"/>
      <c r="V645" s="66"/>
      <c r="W645" s="66"/>
      <c r="X645" s="67"/>
    </row>
    <row r="646" spans="1:24" ht="14.4" x14ac:dyDescent="0.2">
      <c r="A646" s="47" t="s">
        <v>702</v>
      </c>
      <c r="B646" s="47" t="s">
        <v>703</v>
      </c>
      <c r="C646" s="82" t="str">
        <f t="shared" ref="C646:C709" si="21">+CONCATENATE(A646," ",B646)</f>
        <v>21375107 CENTRO CULTURAL E HISTÓRICO JOSÉ FIGUERE</v>
      </c>
      <c r="D646" s="47" t="s">
        <v>686</v>
      </c>
      <c r="E646" s="47" t="s">
        <v>20</v>
      </c>
      <c r="F646" s="47" t="s">
        <v>21</v>
      </c>
      <c r="G646" s="46">
        <v>700000</v>
      </c>
      <c r="H646" s="46">
        <v>686570</v>
      </c>
      <c r="I646" s="46">
        <v>686570</v>
      </c>
      <c r="J646" s="46">
        <v>0</v>
      </c>
      <c r="K646" s="46">
        <v>0</v>
      </c>
      <c r="L646" s="46">
        <v>0</v>
      </c>
      <c r="M646" s="46">
        <v>548473.49</v>
      </c>
      <c r="N646" s="46">
        <v>542603.43999999994</v>
      </c>
      <c r="O646" s="46">
        <v>138096.51</v>
      </c>
      <c r="P646" s="86">
        <f t="shared" ref="P646:P709" si="22">+IFERROR(M646/H646,0)</f>
        <v>0.79886026188152703</v>
      </c>
      <c r="Q646" s="65"/>
      <c r="R646" s="65"/>
      <c r="S646" s="66"/>
      <c r="T646" s="66"/>
      <c r="U646" s="66"/>
      <c r="V646" s="66"/>
      <c r="W646" s="66"/>
      <c r="X646" s="67"/>
    </row>
    <row r="647" spans="1:24" ht="14.4" x14ac:dyDescent="0.2">
      <c r="A647" s="47" t="s">
        <v>702</v>
      </c>
      <c r="B647" s="47" t="s">
        <v>703</v>
      </c>
      <c r="C647" s="82" t="str">
        <f t="shared" si="21"/>
        <v>21375107 CENTRO CULTURAL E HISTÓRICO JOSÉ FIGUERE</v>
      </c>
      <c r="D647" s="47" t="s">
        <v>686</v>
      </c>
      <c r="E647" s="47" t="s">
        <v>22</v>
      </c>
      <c r="F647" s="47" t="s">
        <v>23</v>
      </c>
      <c r="G647" s="46">
        <v>700000</v>
      </c>
      <c r="H647" s="46">
        <v>686570</v>
      </c>
      <c r="I647" s="46">
        <v>686570</v>
      </c>
      <c r="J647" s="46">
        <v>0</v>
      </c>
      <c r="K647" s="46">
        <v>0</v>
      </c>
      <c r="L647" s="46">
        <v>0</v>
      </c>
      <c r="M647" s="46">
        <v>548473.49</v>
      </c>
      <c r="N647" s="46">
        <v>542603.43999999994</v>
      </c>
      <c r="O647" s="46">
        <v>138096.51</v>
      </c>
      <c r="P647" s="86">
        <f t="shared" si="22"/>
        <v>0.79886026188152703</v>
      </c>
      <c r="Q647" s="65"/>
      <c r="R647" s="65"/>
      <c r="S647" s="66"/>
      <c r="T647" s="66"/>
      <c r="U647" s="66"/>
      <c r="V647" s="66"/>
      <c r="W647" s="66"/>
      <c r="X647" s="67"/>
    </row>
    <row r="648" spans="1:24" ht="14.4" x14ac:dyDescent="0.2">
      <c r="A648" s="47" t="s">
        <v>702</v>
      </c>
      <c r="B648" s="47" t="s">
        <v>703</v>
      </c>
      <c r="C648" s="82" t="str">
        <f t="shared" si="21"/>
        <v>21375107 CENTRO CULTURAL E HISTÓRICO JOSÉ FIGUERE</v>
      </c>
      <c r="D648" s="47" t="s">
        <v>686</v>
      </c>
      <c r="E648" s="47" t="s">
        <v>26</v>
      </c>
      <c r="F648" s="47" t="s">
        <v>27</v>
      </c>
      <c r="G648" s="46">
        <v>45260330</v>
      </c>
      <c r="H648" s="46">
        <v>45273760</v>
      </c>
      <c r="I648" s="46">
        <v>45273760</v>
      </c>
      <c r="J648" s="46">
        <v>0</v>
      </c>
      <c r="K648" s="46">
        <v>0</v>
      </c>
      <c r="L648" s="46">
        <v>0</v>
      </c>
      <c r="M648" s="46">
        <v>28632172.140000001</v>
      </c>
      <c r="N648" s="46">
        <v>28383194.399999999</v>
      </c>
      <c r="O648" s="46">
        <v>16641587.859999999</v>
      </c>
      <c r="P648" s="86">
        <f t="shared" si="22"/>
        <v>0.63242311087040259</v>
      </c>
      <c r="Q648" s="65"/>
      <c r="R648" s="65"/>
      <c r="S648" s="66"/>
      <c r="T648" s="66"/>
      <c r="U648" s="66"/>
      <c r="V648" s="66"/>
      <c r="W648" s="66"/>
      <c r="X648" s="67"/>
    </row>
    <row r="649" spans="1:24" ht="14.4" x14ac:dyDescent="0.2">
      <c r="A649" s="47" t="s">
        <v>702</v>
      </c>
      <c r="B649" s="47" t="s">
        <v>703</v>
      </c>
      <c r="C649" s="82" t="str">
        <f t="shared" si="21"/>
        <v>21375107 CENTRO CULTURAL E HISTÓRICO JOSÉ FIGUERE</v>
      </c>
      <c r="D649" s="47" t="s">
        <v>686</v>
      </c>
      <c r="E649" s="47" t="s">
        <v>28</v>
      </c>
      <c r="F649" s="47" t="s">
        <v>29</v>
      </c>
      <c r="G649" s="46">
        <v>13000000</v>
      </c>
      <c r="H649" s="46">
        <v>13000000</v>
      </c>
      <c r="I649" s="46">
        <v>13000000</v>
      </c>
      <c r="J649" s="46">
        <v>0</v>
      </c>
      <c r="K649" s="46">
        <v>0</v>
      </c>
      <c r="L649" s="46">
        <v>0</v>
      </c>
      <c r="M649" s="46">
        <v>8784828.0299999993</v>
      </c>
      <c r="N649" s="46">
        <v>8679666.6400000006</v>
      </c>
      <c r="O649" s="46">
        <v>4215171.97</v>
      </c>
      <c r="P649" s="86">
        <f t="shared" si="22"/>
        <v>0.67575600230769228</v>
      </c>
      <c r="Q649" s="65"/>
      <c r="R649" s="65"/>
      <c r="S649" s="66"/>
      <c r="T649" s="66"/>
      <c r="U649" s="66"/>
      <c r="V649" s="66"/>
      <c r="W649" s="66"/>
      <c r="X649" s="67"/>
    </row>
    <row r="650" spans="1:24" ht="14.4" x14ac:dyDescent="0.2">
      <c r="A650" s="47" t="s">
        <v>702</v>
      </c>
      <c r="B650" s="47" t="s">
        <v>703</v>
      </c>
      <c r="C650" s="82" t="str">
        <f t="shared" si="21"/>
        <v>21375107 CENTRO CULTURAL E HISTÓRICO JOSÉ FIGUERE</v>
      </c>
      <c r="D650" s="47" t="s">
        <v>686</v>
      </c>
      <c r="E650" s="47" t="s">
        <v>30</v>
      </c>
      <c r="F650" s="47" t="s">
        <v>31</v>
      </c>
      <c r="G650" s="46">
        <v>12382920</v>
      </c>
      <c r="H650" s="46">
        <v>12382920</v>
      </c>
      <c r="I650" s="46">
        <v>12382920</v>
      </c>
      <c r="J650" s="46">
        <v>0</v>
      </c>
      <c r="K650" s="46">
        <v>0</v>
      </c>
      <c r="L650" s="46">
        <v>0</v>
      </c>
      <c r="M650" s="46">
        <v>9287190</v>
      </c>
      <c r="N650" s="46">
        <v>9177085.1999999993</v>
      </c>
      <c r="O650" s="46">
        <v>3095730</v>
      </c>
      <c r="P650" s="86">
        <f t="shared" si="22"/>
        <v>0.75</v>
      </c>
      <c r="Q650" s="65"/>
      <c r="R650" s="65"/>
      <c r="S650" s="66"/>
      <c r="T650" s="66"/>
      <c r="U650" s="66"/>
      <c r="V650" s="66"/>
      <c r="W650" s="66"/>
      <c r="X650" s="67"/>
    </row>
    <row r="651" spans="1:24" ht="14.4" x14ac:dyDescent="0.2">
      <c r="A651" s="47" t="s">
        <v>702</v>
      </c>
      <c r="B651" s="47" t="s">
        <v>703</v>
      </c>
      <c r="C651" s="82" t="str">
        <f t="shared" si="21"/>
        <v>21375107 CENTRO CULTURAL E HISTÓRICO JOSÉ FIGUERE</v>
      </c>
      <c r="D651" s="47" t="s">
        <v>686</v>
      </c>
      <c r="E651" s="47" t="s">
        <v>32</v>
      </c>
      <c r="F651" s="47" t="s">
        <v>33</v>
      </c>
      <c r="G651" s="46">
        <v>8174209</v>
      </c>
      <c r="H651" s="46">
        <v>8174209</v>
      </c>
      <c r="I651" s="46">
        <v>8174209</v>
      </c>
      <c r="J651" s="46">
        <v>0</v>
      </c>
      <c r="K651" s="46">
        <v>0</v>
      </c>
      <c r="L651" s="46">
        <v>0</v>
      </c>
      <c r="M651" s="46">
        <v>0</v>
      </c>
      <c r="N651" s="46">
        <v>0</v>
      </c>
      <c r="O651" s="46">
        <v>8174209</v>
      </c>
      <c r="P651" s="86">
        <f t="shared" si="22"/>
        <v>0</v>
      </c>
      <c r="Q651" s="65"/>
      <c r="R651" s="65"/>
      <c r="S651" s="66"/>
      <c r="T651" s="66"/>
      <c r="U651" s="66"/>
      <c r="V651" s="66"/>
      <c r="W651" s="66"/>
      <c r="X651" s="67"/>
    </row>
    <row r="652" spans="1:24" ht="14.4" x14ac:dyDescent="0.2">
      <c r="A652" s="47" t="s">
        <v>702</v>
      </c>
      <c r="B652" s="47" t="s">
        <v>703</v>
      </c>
      <c r="C652" s="82" t="str">
        <f t="shared" si="21"/>
        <v>21375107 CENTRO CULTURAL E HISTÓRICO JOSÉ FIGUERE</v>
      </c>
      <c r="D652" s="47" t="s">
        <v>686</v>
      </c>
      <c r="E652" s="47" t="s">
        <v>34</v>
      </c>
      <c r="F652" s="47" t="s">
        <v>35</v>
      </c>
      <c r="G652" s="46">
        <v>7703201</v>
      </c>
      <c r="H652" s="46">
        <v>7716631</v>
      </c>
      <c r="I652" s="46">
        <v>7716631</v>
      </c>
      <c r="J652" s="46">
        <v>0</v>
      </c>
      <c r="K652" s="46">
        <v>0</v>
      </c>
      <c r="L652" s="46">
        <v>0</v>
      </c>
      <c r="M652" s="46">
        <v>7716630.9299999997</v>
      </c>
      <c r="N652" s="46">
        <v>7716630.9299999997</v>
      </c>
      <c r="O652" s="46">
        <v>7.0000000000000007E-2</v>
      </c>
      <c r="P652" s="86">
        <f t="shared" si="22"/>
        <v>0.99999999092868375</v>
      </c>
      <c r="Q652" s="65"/>
      <c r="R652" s="65"/>
      <c r="S652" s="66"/>
      <c r="T652" s="66"/>
      <c r="U652" s="66"/>
      <c r="V652" s="66"/>
      <c r="W652" s="66"/>
      <c r="X652" s="67"/>
    </row>
    <row r="653" spans="1:24" ht="14.4" x14ac:dyDescent="0.2">
      <c r="A653" s="47" t="s">
        <v>702</v>
      </c>
      <c r="B653" s="47" t="s">
        <v>703</v>
      </c>
      <c r="C653" s="82" t="str">
        <f t="shared" si="21"/>
        <v>21375107 CENTRO CULTURAL E HISTÓRICO JOSÉ FIGUERE</v>
      </c>
      <c r="D653" s="47" t="s">
        <v>686</v>
      </c>
      <c r="E653" s="47" t="s">
        <v>36</v>
      </c>
      <c r="F653" s="47" t="s">
        <v>37</v>
      </c>
      <c r="G653" s="46">
        <v>4000000</v>
      </c>
      <c r="H653" s="46">
        <v>4000000</v>
      </c>
      <c r="I653" s="46">
        <v>4000000</v>
      </c>
      <c r="J653" s="46">
        <v>0</v>
      </c>
      <c r="K653" s="46">
        <v>0</v>
      </c>
      <c r="L653" s="46">
        <v>0</v>
      </c>
      <c r="M653" s="46">
        <v>2843523.18</v>
      </c>
      <c r="N653" s="46">
        <v>2809811.63</v>
      </c>
      <c r="O653" s="46">
        <v>1156476.82</v>
      </c>
      <c r="P653" s="86">
        <f t="shared" si="22"/>
        <v>0.71088079500000001</v>
      </c>
      <c r="Q653" s="65"/>
      <c r="R653" s="65"/>
      <c r="S653" s="66"/>
      <c r="T653" s="66"/>
      <c r="U653" s="66"/>
      <c r="V653" s="66"/>
      <c r="W653" s="66"/>
      <c r="X653" s="67"/>
    </row>
    <row r="654" spans="1:24" ht="14.4" x14ac:dyDescent="0.2">
      <c r="A654" s="47" t="s">
        <v>702</v>
      </c>
      <c r="B654" s="47" t="s">
        <v>703</v>
      </c>
      <c r="C654" s="82" t="str">
        <f t="shared" si="21"/>
        <v>21375107 CENTRO CULTURAL E HISTÓRICO JOSÉ FIGUERE</v>
      </c>
      <c r="D654" s="47" t="s">
        <v>686</v>
      </c>
      <c r="E654" s="47" t="s">
        <v>38</v>
      </c>
      <c r="F654" s="47" t="s">
        <v>39</v>
      </c>
      <c r="G654" s="46">
        <v>9567651</v>
      </c>
      <c r="H654" s="46">
        <v>9567651</v>
      </c>
      <c r="I654" s="46">
        <v>9567651</v>
      </c>
      <c r="J654" s="46">
        <v>0</v>
      </c>
      <c r="K654" s="46">
        <v>0</v>
      </c>
      <c r="L654" s="46">
        <v>0</v>
      </c>
      <c r="M654" s="46">
        <v>7881090</v>
      </c>
      <c r="N654" s="46">
        <v>7176466</v>
      </c>
      <c r="O654" s="46">
        <v>1686561</v>
      </c>
      <c r="P654" s="86">
        <f t="shared" si="22"/>
        <v>0.8237225626227378</v>
      </c>
      <c r="Q654" s="65"/>
      <c r="R654" s="65"/>
      <c r="S654" s="66"/>
      <c r="T654" s="66"/>
      <c r="U654" s="66"/>
      <c r="V654" s="66"/>
      <c r="W654" s="66"/>
      <c r="X654" s="67"/>
    </row>
    <row r="655" spans="1:24" ht="14.4" x14ac:dyDescent="0.2">
      <c r="A655" s="47" t="s">
        <v>702</v>
      </c>
      <c r="B655" s="47" t="s">
        <v>703</v>
      </c>
      <c r="C655" s="82" t="str">
        <f t="shared" si="21"/>
        <v>21375107 CENTRO CULTURAL E HISTÓRICO JOSÉ FIGUERE</v>
      </c>
      <c r="D655" s="47" t="s">
        <v>686</v>
      </c>
      <c r="E655" s="47" t="s">
        <v>48</v>
      </c>
      <c r="F655" s="47" t="s">
        <v>41</v>
      </c>
      <c r="G655" s="46">
        <v>9077002</v>
      </c>
      <c r="H655" s="46">
        <v>9077002</v>
      </c>
      <c r="I655" s="46">
        <v>9077002</v>
      </c>
      <c r="J655" s="46">
        <v>0</v>
      </c>
      <c r="K655" s="46">
        <v>0</v>
      </c>
      <c r="L655" s="46">
        <v>0</v>
      </c>
      <c r="M655" s="46">
        <v>7674264</v>
      </c>
      <c r="N655" s="46">
        <v>6988183</v>
      </c>
      <c r="O655" s="46">
        <v>1402738</v>
      </c>
      <c r="P655" s="86">
        <f t="shared" si="22"/>
        <v>0.84546241148784584</v>
      </c>
      <c r="Q655" s="65"/>
      <c r="R655" s="65"/>
      <c r="S655" s="66"/>
      <c r="T655" s="66"/>
      <c r="U655" s="66"/>
      <c r="V655" s="66"/>
      <c r="W655" s="66"/>
      <c r="X655" s="67"/>
    </row>
    <row r="656" spans="1:24" ht="14.4" x14ac:dyDescent="0.2">
      <c r="A656" s="47" t="s">
        <v>702</v>
      </c>
      <c r="B656" s="47" t="s">
        <v>703</v>
      </c>
      <c r="C656" s="82" t="str">
        <f t="shared" si="21"/>
        <v>21375107 CENTRO CULTURAL E HISTÓRICO JOSÉ FIGUERE</v>
      </c>
      <c r="D656" s="47" t="s">
        <v>686</v>
      </c>
      <c r="E656" s="47" t="s">
        <v>69</v>
      </c>
      <c r="F656" s="47" t="s">
        <v>62</v>
      </c>
      <c r="G656" s="46">
        <v>490649</v>
      </c>
      <c r="H656" s="46">
        <v>490649</v>
      </c>
      <c r="I656" s="46">
        <v>490649</v>
      </c>
      <c r="J656" s="46">
        <v>0</v>
      </c>
      <c r="K656" s="46">
        <v>0</v>
      </c>
      <c r="L656" s="46">
        <v>0</v>
      </c>
      <c r="M656" s="46">
        <v>206826</v>
      </c>
      <c r="N656" s="46">
        <v>188283</v>
      </c>
      <c r="O656" s="46">
        <v>283823</v>
      </c>
      <c r="P656" s="86">
        <f t="shared" si="22"/>
        <v>0.42153555800582493</v>
      </c>
      <c r="Q656" s="65"/>
      <c r="R656" s="65"/>
      <c r="S656" s="66"/>
      <c r="T656" s="66"/>
      <c r="U656" s="66"/>
      <c r="V656" s="66"/>
      <c r="W656" s="66"/>
      <c r="X656" s="67"/>
    </row>
    <row r="657" spans="1:24" ht="14.4" x14ac:dyDescent="0.2">
      <c r="A657" s="47" t="s">
        <v>702</v>
      </c>
      <c r="B657" s="47" t="s">
        <v>703</v>
      </c>
      <c r="C657" s="82" t="str">
        <f t="shared" si="21"/>
        <v>21375107 CENTRO CULTURAL E HISTÓRICO JOSÉ FIGUERE</v>
      </c>
      <c r="D657" s="47" t="s">
        <v>686</v>
      </c>
      <c r="E657" s="47" t="s">
        <v>83</v>
      </c>
      <c r="F657" s="47" t="s">
        <v>84</v>
      </c>
      <c r="G657" s="46">
        <v>9734472</v>
      </c>
      <c r="H657" s="46">
        <v>9734472</v>
      </c>
      <c r="I657" s="46">
        <v>9734472</v>
      </c>
      <c r="J657" s="46">
        <v>0</v>
      </c>
      <c r="K657" s="46">
        <v>0</v>
      </c>
      <c r="L657" s="46">
        <v>0</v>
      </c>
      <c r="M657" s="46">
        <v>8427789</v>
      </c>
      <c r="N657" s="46">
        <v>7673470</v>
      </c>
      <c r="O657" s="46">
        <v>1306683</v>
      </c>
      <c r="P657" s="86">
        <f t="shared" si="22"/>
        <v>0.86576744994489685</v>
      </c>
      <c r="Q657" s="65"/>
      <c r="R657" s="65"/>
      <c r="S657" s="66"/>
      <c r="T657" s="66"/>
      <c r="U657" s="66"/>
      <c r="V657" s="66"/>
      <c r="W657" s="66"/>
      <c r="X657" s="67"/>
    </row>
    <row r="658" spans="1:24" ht="14.4" x14ac:dyDescent="0.2">
      <c r="A658" s="47" t="s">
        <v>702</v>
      </c>
      <c r="B658" s="47" t="s">
        <v>703</v>
      </c>
      <c r="C658" s="82" t="str">
        <f t="shared" si="21"/>
        <v>21375107 CENTRO CULTURAL E HISTÓRICO JOSÉ FIGUERE</v>
      </c>
      <c r="D658" s="47" t="s">
        <v>686</v>
      </c>
      <c r="E658" s="47" t="s">
        <v>93</v>
      </c>
      <c r="F658" s="47" t="s">
        <v>86</v>
      </c>
      <c r="G658" s="46">
        <v>5318633</v>
      </c>
      <c r="H658" s="46">
        <v>5318633</v>
      </c>
      <c r="I658" s="46">
        <v>5318633</v>
      </c>
      <c r="J658" s="46">
        <v>0</v>
      </c>
      <c r="K658" s="46">
        <v>0</v>
      </c>
      <c r="L658" s="46">
        <v>0</v>
      </c>
      <c r="M658" s="46">
        <v>4498098</v>
      </c>
      <c r="N658" s="46">
        <v>4096092</v>
      </c>
      <c r="O658" s="46">
        <v>820535</v>
      </c>
      <c r="P658" s="86">
        <f t="shared" si="22"/>
        <v>0.84572445588932343</v>
      </c>
      <c r="Q658" s="65"/>
      <c r="R658" s="65"/>
      <c r="S658" s="66"/>
      <c r="T658" s="66"/>
      <c r="U658" s="66"/>
      <c r="V658" s="66"/>
      <c r="W658" s="66"/>
      <c r="X658" s="67"/>
    </row>
    <row r="659" spans="1:24" ht="14.4" x14ac:dyDescent="0.2">
      <c r="A659" s="47" t="s">
        <v>702</v>
      </c>
      <c r="B659" s="47" t="s">
        <v>703</v>
      </c>
      <c r="C659" s="82" t="str">
        <f t="shared" si="21"/>
        <v>21375107 CENTRO CULTURAL E HISTÓRICO JOSÉ FIGUERE</v>
      </c>
      <c r="D659" s="47" t="s">
        <v>686</v>
      </c>
      <c r="E659" s="47" t="s">
        <v>114</v>
      </c>
      <c r="F659" s="47" t="s">
        <v>107</v>
      </c>
      <c r="G659" s="46">
        <v>2943893</v>
      </c>
      <c r="H659" s="46">
        <v>2943893</v>
      </c>
      <c r="I659" s="46">
        <v>2943893</v>
      </c>
      <c r="J659" s="46">
        <v>0</v>
      </c>
      <c r="K659" s="46">
        <v>0</v>
      </c>
      <c r="L659" s="46">
        <v>0</v>
      </c>
      <c r="M659" s="46">
        <v>2688743</v>
      </c>
      <c r="N659" s="46">
        <v>2447686</v>
      </c>
      <c r="O659" s="46">
        <v>255150</v>
      </c>
      <c r="P659" s="86">
        <f t="shared" si="22"/>
        <v>0.91332905102189521</v>
      </c>
      <c r="Q659" s="65"/>
      <c r="R659" s="65"/>
      <c r="S659" s="66"/>
      <c r="T659" s="66"/>
      <c r="U659" s="66"/>
      <c r="V659" s="66"/>
      <c r="W659" s="66"/>
      <c r="X659" s="67"/>
    </row>
    <row r="660" spans="1:24" ht="14.4" x14ac:dyDescent="0.2">
      <c r="A660" s="47" t="s">
        <v>702</v>
      </c>
      <c r="B660" s="47" t="s">
        <v>703</v>
      </c>
      <c r="C660" s="82" t="str">
        <f t="shared" si="21"/>
        <v>21375107 CENTRO CULTURAL E HISTÓRICO JOSÉ FIGUERE</v>
      </c>
      <c r="D660" s="47" t="s">
        <v>686</v>
      </c>
      <c r="E660" s="47" t="s">
        <v>135</v>
      </c>
      <c r="F660" s="47" t="s">
        <v>128</v>
      </c>
      <c r="G660" s="46">
        <v>1471946</v>
      </c>
      <c r="H660" s="46">
        <v>1471946</v>
      </c>
      <c r="I660" s="46">
        <v>1471946</v>
      </c>
      <c r="J660" s="46">
        <v>0</v>
      </c>
      <c r="K660" s="46">
        <v>0</v>
      </c>
      <c r="L660" s="46">
        <v>0</v>
      </c>
      <c r="M660" s="46">
        <v>1240948</v>
      </c>
      <c r="N660" s="46">
        <v>1129692</v>
      </c>
      <c r="O660" s="46">
        <v>230998</v>
      </c>
      <c r="P660" s="86">
        <f t="shared" si="22"/>
        <v>0.84306625378920153</v>
      </c>
      <c r="Q660" s="65"/>
      <c r="R660" s="65"/>
      <c r="S660" s="66"/>
      <c r="T660" s="66"/>
      <c r="U660" s="66"/>
      <c r="V660" s="66"/>
      <c r="W660" s="66"/>
      <c r="X660" s="67"/>
    </row>
    <row r="661" spans="1:24" ht="14.4" x14ac:dyDescent="0.2">
      <c r="A661" s="47" t="s">
        <v>702</v>
      </c>
      <c r="B661" s="47" t="s">
        <v>703</v>
      </c>
      <c r="C661" s="82" t="str">
        <f t="shared" si="21"/>
        <v>21375107 CENTRO CULTURAL E HISTÓRICO JOSÉ FIGUERE</v>
      </c>
      <c r="D661" s="47" t="s">
        <v>686</v>
      </c>
      <c r="E661" s="47" t="s">
        <v>166</v>
      </c>
      <c r="F661" s="47" t="s">
        <v>167</v>
      </c>
      <c r="G661" s="46">
        <v>18410000</v>
      </c>
      <c r="H661" s="46">
        <v>18410000</v>
      </c>
      <c r="I661" s="46">
        <v>13579333.34</v>
      </c>
      <c r="J661" s="46">
        <v>0</v>
      </c>
      <c r="K661" s="46">
        <v>0</v>
      </c>
      <c r="L661" s="46">
        <v>0</v>
      </c>
      <c r="M661" s="46">
        <v>10115185.26</v>
      </c>
      <c r="N661" s="46">
        <v>9884870.6600000001</v>
      </c>
      <c r="O661" s="46">
        <v>8294814.7400000002</v>
      </c>
      <c r="P661" s="86">
        <f t="shared" si="22"/>
        <v>0.5494397208039109</v>
      </c>
      <c r="Q661" s="65"/>
      <c r="R661" s="65"/>
      <c r="S661" s="66"/>
      <c r="T661" s="66"/>
      <c r="U661" s="66"/>
      <c r="V661" s="66"/>
      <c r="W661" s="66"/>
      <c r="X661" s="67"/>
    </row>
    <row r="662" spans="1:24" ht="14.4" x14ac:dyDescent="0.2">
      <c r="A662" s="47" t="s">
        <v>702</v>
      </c>
      <c r="B662" s="47" t="s">
        <v>703</v>
      </c>
      <c r="C662" s="82" t="str">
        <f t="shared" si="21"/>
        <v>21375107 CENTRO CULTURAL E HISTÓRICO JOSÉ FIGUERE</v>
      </c>
      <c r="D662" s="47" t="s">
        <v>686</v>
      </c>
      <c r="E662" s="47" t="s">
        <v>168</v>
      </c>
      <c r="F662" s="47" t="s">
        <v>169</v>
      </c>
      <c r="G662" s="46">
        <v>20000</v>
      </c>
      <c r="H662" s="46">
        <v>0</v>
      </c>
      <c r="I662" s="46">
        <v>0</v>
      </c>
      <c r="J662" s="46">
        <v>0</v>
      </c>
      <c r="K662" s="46">
        <v>0</v>
      </c>
      <c r="L662" s="46">
        <v>0</v>
      </c>
      <c r="M662" s="46">
        <v>0</v>
      </c>
      <c r="N662" s="46">
        <v>0</v>
      </c>
      <c r="O662" s="46">
        <v>0</v>
      </c>
      <c r="P662" s="86">
        <f t="shared" si="22"/>
        <v>0</v>
      </c>
      <c r="Q662" s="65"/>
      <c r="R662" s="65"/>
      <c r="S662" s="66"/>
      <c r="T662" s="66"/>
      <c r="U662" s="66"/>
      <c r="V662" s="66"/>
      <c r="W662" s="66"/>
      <c r="X662" s="67"/>
    </row>
    <row r="663" spans="1:24" ht="14.4" x14ac:dyDescent="0.2">
      <c r="A663" s="47" t="s">
        <v>702</v>
      </c>
      <c r="B663" s="47" t="s">
        <v>703</v>
      </c>
      <c r="C663" s="82" t="str">
        <f t="shared" si="21"/>
        <v>21375107 CENTRO CULTURAL E HISTÓRICO JOSÉ FIGUERE</v>
      </c>
      <c r="D663" s="47" t="s">
        <v>686</v>
      </c>
      <c r="E663" s="47" t="s">
        <v>170</v>
      </c>
      <c r="F663" s="47" t="s">
        <v>171</v>
      </c>
      <c r="G663" s="46">
        <v>20000</v>
      </c>
      <c r="H663" s="46">
        <v>0</v>
      </c>
      <c r="I663" s="46">
        <v>0</v>
      </c>
      <c r="J663" s="46">
        <v>0</v>
      </c>
      <c r="K663" s="46">
        <v>0</v>
      </c>
      <c r="L663" s="46">
        <v>0</v>
      </c>
      <c r="M663" s="46">
        <v>0</v>
      </c>
      <c r="N663" s="46">
        <v>0</v>
      </c>
      <c r="O663" s="46">
        <v>0</v>
      </c>
      <c r="P663" s="86">
        <f t="shared" si="22"/>
        <v>0</v>
      </c>
      <c r="Q663" s="65"/>
      <c r="R663" s="65"/>
      <c r="S663" s="66"/>
      <c r="T663" s="66"/>
      <c r="U663" s="66"/>
      <c r="V663" s="66"/>
      <c r="W663" s="66"/>
      <c r="X663" s="67"/>
    </row>
    <row r="664" spans="1:24" ht="14.4" x14ac:dyDescent="0.2">
      <c r="A664" s="47" t="s">
        <v>702</v>
      </c>
      <c r="B664" s="47" t="s">
        <v>703</v>
      </c>
      <c r="C664" s="82" t="str">
        <f t="shared" si="21"/>
        <v>21375107 CENTRO CULTURAL E HISTÓRICO JOSÉ FIGUERE</v>
      </c>
      <c r="D664" s="47" t="s">
        <v>686</v>
      </c>
      <c r="E664" s="47" t="s">
        <v>180</v>
      </c>
      <c r="F664" s="47" t="s">
        <v>181</v>
      </c>
      <c r="G664" s="46">
        <v>2430000</v>
      </c>
      <c r="H664" s="46">
        <v>3390000</v>
      </c>
      <c r="I664" s="46">
        <v>2122000</v>
      </c>
      <c r="J664" s="46">
        <v>0</v>
      </c>
      <c r="K664" s="46">
        <v>0</v>
      </c>
      <c r="L664" s="46">
        <v>0</v>
      </c>
      <c r="M664" s="46">
        <v>2068882.68</v>
      </c>
      <c r="N664" s="46">
        <v>1981537.68</v>
      </c>
      <c r="O664" s="46">
        <v>1321117.32</v>
      </c>
      <c r="P664" s="86">
        <f t="shared" si="22"/>
        <v>0.61028987610619467</v>
      </c>
      <c r="Q664" s="65"/>
      <c r="R664" s="65"/>
      <c r="S664" s="66"/>
      <c r="T664" s="66"/>
      <c r="U664" s="66"/>
      <c r="V664" s="66"/>
      <c r="W664" s="66"/>
      <c r="X664" s="67"/>
    </row>
    <row r="665" spans="1:24" ht="14.4" x14ac:dyDescent="0.2">
      <c r="A665" s="47" t="s">
        <v>702</v>
      </c>
      <c r="B665" s="47" t="s">
        <v>703</v>
      </c>
      <c r="C665" s="82" t="str">
        <f t="shared" si="21"/>
        <v>21375107 CENTRO CULTURAL E HISTÓRICO JOSÉ FIGUERE</v>
      </c>
      <c r="D665" s="47" t="s">
        <v>686</v>
      </c>
      <c r="E665" s="47" t="s">
        <v>182</v>
      </c>
      <c r="F665" s="47" t="s">
        <v>183</v>
      </c>
      <c r="G665" s="46">
        <v>600000</v>
      </c>
      <c r="H665" s="46">
        <v>1400000</v>
      </c>
      <c r="I665" s="46">
        <v>580000</v>
      </c>
      <c r="J665" s="46">
        <v>0</v>
      </c>
      <c r="K665" s="46">
        <v>0</v>
      </c>
      <c r="L665" s="46">
        <v>0</v>
      </c>
      <c r="M665" s="46">
        <v>580000</v>
      </c>
      <c r="N665" s="46">
        <v>580000</v>
      </c>
      <c r="O665" s="46">
        <v>820000</v>
      </c>
      <c r="P665" s="86">
        <f t="shared" si="22"/>
        <v>0.41428571428571431</v>
      </c>
      <c r="Q665" s="65"/>
      <c r="R665" s="65"/>
      <c r="S665" s="66"/>
      <c r="T665" s="66"/>
      <c r="U665" s="66"/>
      <c r="V665" s="66"/>
      <c r="W665" s="66"/>
      <c r="X665" s="67"/>
    </row>
    <row r="666" spans="1:24" ht="14.4" x14ac:dyDescent="0.2">
      <c r="A666" s="47" t="s">
        <v>702</v>
      </c>
      <c r="B666" s="47" t="s">
        <v>703</v>
      </c>
      <c r="C666" s="82" t="str">
        <f t="shared" si="21"/>
        <v>21375107 CENTRO CULTURAL E HISTÓRICO JOSÉ FIGUERE</v>
      </c>
      <c r="D666" s="47" t="s">
        <v>686</v>
      </c>
      <c r="E666" s="47" t="s">
        <v>184</v>
      </c>
      <c r="F666" s="47" t="s">
        <v>185</v>
      </c>
      <c r="G666" s="46">
        <v>960000</v>
      </c>
      <c r="H666" s="46">
        <v>960000</v>
      </c>
      <c r="I666" s="46">
        <v>720000</v>
      </c>
      <c r="J666" s="46">
        <v>0</v>
      </c>
      <c r="K666" s="46">
        <v>0</v>
      </c>
      <c r="L666" s="46">
        <v>0</v>
      </c>
      <c r="M666" s="46">
        <v>667520</v>
      </c>
      <c r="N666" s="46">
        <v>580175</v>
      </c>
      <c r="O666" s="46">
        <v>292480</v>
      </c>
      <c r="P666" s="86">
        <f t="shared" si="22"/>
        <v>0.69533333333333336</v>
      </c>
      <c r="Q666" s="65"/>
      <c r="R666" s="65"/>
      <c r="S666" s="66"/>
      <c r="T666" s="66"/>
      <c r="U666" s="66"/>
      <c r="V666" s="66"/>
      <c r="W666" s="66"/>
      <c r="X666" s="67"/>
    </row>
    <row r="667" spans="1:24" ht="14.4" x14ac:dyDescent="0.2">
      <c r="A667" s="47" t="s">
        <v>702</v>
      </c>
      <c r="B667" s="47" t="s">
        <v>703</v>
      </c>
      <c r="C667" s="82" t="str">
        <f t="shared" si="21"/>
        <v>21375107 CENTRO CULTURAL E HISTÓRICO JOSÉ FIGUERE</v>
      </c>
      <c r="D667" s="47" t="s">
        <v>686</v>
      </c>
      <c r="E667" s="47" t="s">
        <v>188</v>
      </c>
      <c r="F667" s="47" t="s">
        <v>189</v>
      </c>
      <c r="G667" s="46">
        <v>540000</v>
      </c>
      <c r="H667" s="46">
        <v>718000</v>
      </c>
      <c r="I667" s="46">
        <v>510000</v>
      </c>
      <c r="J667" s="46">
        <v>0</v>
      </c>
      <c r="K667" s="46">
        <v>0</v>
      </c>
      <c r="L667" s="46">
        <v>0</v>
      </c>
      <c r="M667" s="46">
        <v>510000</v>
      </c>
      <c r="N667" s="46">
        <v>510000</v>
      </c>
      <c r="O667" s="46">
        <v>208000</v>
      </c>
      <c r="P667" s="86">
        <f t="shared" si="22"/>
        <v>0.71030640668523681</v>
      </c>
      <c r="Q667" s="65"/>
      <c r="R667" s="65"/>
      <c r="S667" s="66"/>
      <c r="T667" s="66"/>
      <c r="U667" s="66"/>
      <c r="V667" s="66"/>
      <c r="W667" s="66"/>
      <c r="X667" s="67"/>
    </row>
    <row r="668" spans="1:24" ht="14.4" x14ac:dyDescent="0.2">
      <c r="A668" s="47" t="s">
        <v>702</v>
      </c>
      <c r="B668" s="47" t="s">
        <v>703</v>
      </c>
      <c r="C668" s="82" t="str">
        <f t="shared" si="21"/>
        <v>21375107 CENTRO CULTURAL E HISTÓRICO JOSÉ FIGUERE</v>
      </c>
      <c r="D668" s="47" t="s">
        <v>686</v>
      </c>
      <c r="E668" s="47" t="s">
        <v>190</v>
      </c>
      <c r="F668" s="47" t="s">
        <v>191</v>
      </c>
      <c r="G668" s="46">
        <v>330000</v>
      </c>
      <c r="H668" s="46">
        <v>312000</v>
      </c>
      <c r="I668" s="46">
        <v>312000</v>
      </c>
      <c r="J668" s="46">
        <v>0</v>
      </c>
      <c r="K668" s="46">
        <v>0</v>
      </c>
      <c r="L668" s="46">
        <v>0</v>
      </c>
      <c r="M668" s="46">
        <v>311362.68</v>
      </c>
      <c r="N668" s="46">
        <v>311362.68</v>
      </c>
      <c r="O668" s="46">
        <v>637.32000000000005</v>
      </c>
      <c r="P668" s="86">
        <f t="shared" si="22"/>
        <v>0.99795730769230762</v>
      </c>
      <c r="Q668" s="65"/>
      <c r="R668" s="65"/>
      <c r="S668" s="66"/>
      <c r="T668" s="66"/>
      <c r="U668" s="66"/>
      <c r="V668" s="66"/>
      <c r="W668" s="66"/>
      <c r="X668" s="67"/>
    </row>
    <row r="669" spans="1:24" ht="14.4" x14ac:dyDescent="0.2">
      <c r="A669" s="47" t="s">
        <v>702</v>
      </c>
      <c r="B669" s="47" t="s">
        <v>703</v>
      </c>
      <c r="C669" s="82" t="str">
        <f t="shared" si="21"/>
        <v>21375107 CENTRO CULTURAL E HISTÓRICO JOSÉ FIGUERE</v>
      </c>
      <c r="D669" s="47" t="s">
        <v>686</v>
      </c>
      <c r="E669" s="47" t="s">
        <v>192</v>
      </c>
      <c r="F669" s="47" t="s">
        <v>193</v>
      </c>
      <c r="G669" s="46">
        <v>1800000</v>
      </c>
      <c r="H669" s="46">
        <v>1660000</v>
      </c>
      <c r="I669" s="46">
        <v>1325000</v>
      </c>
      <c r="J669" s="46">
        <v>0</v>
      </c>
      <c r="K669" s="46">
        <v>0</v>
      </c>
      <c r="L669" s="46">
        <v>0</v>
      </c>
      <c r="M669" s="46">
        <v>1037963.53</v>
      </c>
      <c r="N669" s="46">
        <v>1037963.53</v>
      </c>
      <c r="O669" s="46">
        <v>622036.47</v>
      </c>
      <c r="P669" s="86">
        <f t="shared" si="22"/>
        <v>0.62527923493975901</v>
      </c>
      <c r="Q669" s="65"/>
      <c r="R669" s="65"/>
      <c r="S669" s="66"/>
      <c r="T669" s="66"/>
      <c r="U669" s="66"/>
      <c r="V669" s="66"/>
      <c r="W669" s="66"/>
      <c r="X669" s="67"/>
    </row>
    <row r="670" spans="1:24" ht="14.4" x14ac:dyDescent="0.2">
      <c r="A670" s="47" t="s">
        <v>702</v>
      </c>
      <c r="B670" s="47" t="s">
        <v>703</v>
      </c>
      <c r="C670" s="82" t="str">
        <f t="shared" si="21"/>
        <v>21375107 CENTRO CULTURAL E HISTÓRICO JOSÉ FIGUERE</v>
      </c>
      <c r="D670" s="47" t="s">
        <v>686</v>
      </c>
      <c r="E670" s="47" t="s">
        <v>194</v>
      </c>
      <c r="F670" s="47" t="s">
        <v>195</v>
      </c>
      <c r="G670" s="46">
        <v>100000</v>
      </c>
      <c r="H670" s="46">
        <v>100000</v>
      </c>
      <c r="I670" s="46">
        <v>75000</v>
      </c>
      <c r="J670" s="46">
        <v>0</v>
      </c>
      <c r="K670" s="46">
        <v>0</v>
      </c>
      <c r="L670" s="46">
        <v>0</v>
      </c>
      <c r="M670" s="46">
        <v>24272.400000000001</v>
      </c>
      <c r="N670" s="46">
        <v>24272.400000000001</v>
      </c>
      <c r="O670" s="46">
        <v>75727.600000000006</v>
      </c>
      <c r="P670" s="86">
        <f t="shared" si="22"/>
        <v>0.24272400000000002</v>
      </c>
      <c r="Q670" s="65"/>
      <c r="R670" s="65"/>
      <c r="S670" s="66"/>
      <c r="T670" s="66"/>
      <c r="U670" s="66"/>
      <c r="V670" s="66"/>
      <c r="W670" s="66"/>
      <c r="X670" s="67"/>
    </row>
    <row r="671" spans="1:24" ht="14.4" x14ac:dyDescent="0.2">
      <c r="A671" s="47" t="s">
        <v>702</v>
      </c>
      <c r="B671" s="47" t="s">
        <v>703</v>
      </c>
      <c r="C671" s="82" t="str">
        <f t="shared" si="21"/>
        <v>21375107 CENTRO CULTURAL E HISTÓRICO JOSÉ FIGUERE</v>
      </c>
      <c r="D671" s="47" t="s">
        <v>686</v>
      </c>
      <c r="E671" s="47" t="s">
        <v>198</v>
      </c>
      <c r="F671" s="47" t="s">
        <v>199</v>
      </c>
      <c r="G671" s="46">
        <v>100000</v>
      </c>
      <c r="H671" s="46">
        <v>0</v>
      </c>
      <c r="I671" s="46">
        <v>0</v>
      </c>
      <c r="J671" s="46">
        <v>0</v>
      </c>
      <c r="K671" s="46">
        <v>0</v>
      </c>
      <c r="L671" s="46">
        <v>0</v>
      </c>
      <c r="M671" s="46">
        <v>0</v>
      </c>
      <c r="N671" s="46">
        <v>0</v>
      </c>
      <c r="O671" s="46">
        <v>0</v>
      </c>
      <c r="P671" s="86">
        <f t="shared" si="22"/>
        <v>0</v>
      </c>
      <c r="Q671" s="65"/>
      <c r="R671" s="65"/>
      <c r="S671" s="66"/>
      <c r="T671" s="66"/>
      <c r="U671" s="66"/>
      <c r="V671" s="66"/>
      <c r="W671" s="66"/>
      <c r="X671" s="67"/>
    </row>
    <row r="672" spans="1:24" ht="14.4" x14ac:dyDescent="0.2">
      <c r="A672" s="47" t="s">
        <v>702</v>
      </c>
      <c r="B672" s="47" t="s">
        <v>703</v>
      </c>
      <c r="C672" s="82" t="str">
        <f t="shared" si="21"/>
        <v>21375107 CENTRO CULTURAL E HISTÓRICO JOSÉ FIGUERE</v>
      </c>
      <c r="D672" s="47" t="s">
        <v>686</v>
      </c>
      <c r="E672" s="47" t="s">
        <v>204</v>
      </c>
      <c r="F672" s="47" t="s">
        <v>205</v>
      </c>
      <c r="G672" s="46">
        <v>1500000</v>
      </c>
      <c r="H672" s="46">
        <v>1500000</v>
      </c>
      <c r="I672" s="46">
        <v>1190000</v>
      </c>
      <c r="J672" s="46">
        <v>0</v>
      </c>
      <c r="K672" s="46">
        <v>0</v>
      </c>
      <c r="L672" s="46">
        <v>0</v>
      </c>
      <c r="M672" s="46">
        <v>956034.01</v>
      </c>
      <c r="N672" s="46">
        <v>956034.01</v>
      </c>
      <c r="O672" s="46">
        <v>543965.99</v>
      </c>
      <c r="P672" s="86">
        <f t="shared" si="22"/>
        <v>0.6373560066666667</v>
      </c>
      <c r="Q672" s="65"/>
      <c r="R672" s="65"/>
      <c r="S672" s="66"/>
      <c r="T672" s="66"/>
      <c r="U672" s="66"/>
      <c r="V672" s="66"/>
      <c r="W672" s="66"/>
      <c r="X672" s="67"/>
    </row>
    <row r="673" spans="1:24" ht="14.4" x14ac:dyDescent="0.2">
      <c r="A673" s="47" t="s">
        <v>702</v>
      </c>
      <c r="B673" s="47" t="s">
        <v>703</v>
      </c>
      <c r="C673" s="82" t="str">
        <f t="shared" si="21"/>
        <v>21375107 CENTRO CULTURAL E HISTÓRICO JOSÉ FIGUERE</v>
      </c>
      <c r="D673" s="47" t="s">
        <v>686</v>
      </c>
      <c r="E673" s="47" t="s">
        <v>206</v>
      </c>
      <c r="F673" s="47" t="s">
        <v>207</v>
      </c>
      <c r="G673" s="46">
        <v>100000</v>
      </c>
      <c r="H673" s="46">
        <v>60000</v>
      </c>
      <c r="I673" s="46">
        <v>60000</v>
      </c>
      <c r="J673" s="46">
        <v>0</v>
      </c>
      <c r="K673" s="46">
        <v>0</v>
      </c>
      <c r="L673" s="46">
        <v>0</v>
      </c>
      <c r="M673" s="46">
        <v>57657.120000000003</v>
      </c>
      <c r="N673" s="46">
        <v>57657.120000000003</v>
      </c>
      <c r="O673" s="46">
        <v>2342.88</v>
      </c>
      <c r="P673" s="86">
        <f t="shared" si="22"/>
        <v>0.96095200000000003</v>
      </c>
      <c r="Q673" s="65"/>
      <c r="R673" s="65"/>
      <c r="S673" s="66"/>
      <c r="T673" s="66"/>
      <c r="U673" s="66"/>
      <c r="V673" s="66"/>
      <c r="W673" s="66"/>
      <c r="X673" s="67"/>
    </row>
    <row r="674" spans="1:24" ht="14.4" x14ac:dyDescent="0.2">
      <c r="A674" s="47" t="s">
        <v>702</v>
      </c>
      <c r="B674" s="47" t="s">
        <v>703</v>
      </c>
      <c r="C674" s="82" t="str">
        <f t="shared" si="21"/>
        <v>21375107 CENTRO CULTURAL E HISTÓRICO JOSÉ FIGUERE</v>
      </c>
      <c r="D674" s="47" t="s">
        <v>686</v>
      </c>
      <c r="E674" s="47" t="s">
        <v>208</v>
      </c>
      <c r="F674" s="47" t="s">
        <v>209</v>
      </c>
      <c r="G674" s="46">
        <v>7500000</v>
      </c>
      <c r="H674" s="46">
        <v>6700000</v>
      </c>
      <c r="I674" s="46">
        <v>4530666.66</v>
      </c>
      <c r="J674" s="46">
        <v>0</v>
      </c>
      <c r="K674" s="46">
        <v>0</v>
      </c>
      <c r="L674" s="46">
        <v>0</v>
      </c>
      <c r="M674" s="46">
        <v>2792369.17</v>
      </c>
      <c r="N674" s="46">
        <v>2770169.17</v>
      </c>
      <c r="O674" s="46">
        <v>3907630.83</v>
      </c>
      <c r="P674" s="86">
        <f t="shared" si="22"/>
        <v>0.41677151791044775</v>
      </c>
      <c r="Q674" s="65"/>
      <c r="R674" s="65"/>
      <c r="S674" s="66"/>
      <c r="T674" s="66"/>
      <c r="U674" s="66"/>
      <c r="V674" s="66"/>
      <c r="W674" s="66"/>
      <c r="X674" s="67"/>
    </row>
    <row r="675" spans="1:24" ht="14.4" x14ac:dyDescent="0.2">
      <c r="A675" s="47" t="s">
        <v>702</v>
      </c>
      <c r="B675" s="47" t="s">
        <v>703</v>
      </c>
      <c r="C675" s="82" t="str">
        <f t="shared" si="21"/>
        <v>21375107 CENTRO CULTURAL E HISTÓRICO JOSÉ FIGUERE</v>
      </c>
      <c r="D675" s="47" t="s">
        <v>686</v>
      </c>
      <c r="E675" s="47" t="s">
        <v>220</v>
      </c>
      <c r="F675" s="47" t="s">
        <v>221</v>
      </c>
      <c r="G675" s="46">
        <v>7000000</v>
      </c>
      <c r="H675" s="46">
        <v>6200000</v>
      </c>
      <c r="I675" s="46">
        <v>4130666.66</v>
      </c>
      <c r="J675" s="46">
        <v>0</v>
      </c>
      <c r="K675" s="46">
        <v>0</v>
      </c>
      <c r="L675" s="46">
        <v>0</v>
      </c>
      <c r="M675" s="46">
        <v>2392369.17</v>
      </c>
      <c r="N675" s="46">
        <v>2392369.17</v>
      </c>
      <c r="O675" s="46">
        <v>3807630.83</v>
      </c>
      <c r="P675" s="86">
        <f t="shared" si="22"/>
        <v>0.38586599516129033</v>
      </c>
      <c r="Q675" s="65"/>
      <c r="R675" s="65"/>
      <c r="S675" s="66"/>
      <c r="T675" s="66"/>
      <c r="U675" s="66"/>
      <c r="V675" s="66"/>
      <c r="W675" s="66"/>
      <c r="X675" s="67"/>
    </row>
    <row r="676" spans="1:24" ht="14.4" x14ac:dyDescent="0.2">
      <c r="A676" s="47" t="s">
        <v>702</v>
      </c>
      <c r="B676" s="47" t="s">
        <v>703</v>
      </c>
      <c r="C676" s="82" t="str">
        <f t="shared" si="21"/>
        <v>21375107 CENTRO CULTURAL E HISTÓRICO JOSÉ FIGUERE</v>
      </c>
      <c r="D676" s="47" t="s">
        <v>686</v>
      </c>
      <c r="E676" s="47" t="s">
        <v>222</v>
      </c>
      <c r="F676" s="47" t="s">
        <v>223</v>
      </c>
      <c r="G676" s="46">
        <v>500000</v>
      </c>
      <c r="H676" s="46">
        <v>500000</v>
      </c>
      <c r="I676" s="46">
        <v>400000</v>
      </c>
      <c r="J676" s="46">
        <v>0</v>
      </c>
      <c r="K676" s="46">
        <v>0</v>
      </c>
      <c r="L676" s="46">
        <v>0</v>
      </c>
      <c r="M676" s="46">
        <v>400000</v>
      </c>
      <c r="N676" s="46">
        <v>377800</v>
      </c>
      <c r="O676" s="46">
        <v>100000</v>
      </c>
      <c r="P676" s="86">
        <f t="shared" si="22"/>
        <v>0.8</v>
      </c>
      <c r="Q676" s="65"/>
      <c r="R676" s="65"/>
      <c r="S676" s="66"/>
      <c r="T676" s="66"/>
      <c r="U676" s="66"/>
      <c r="V676" s="66"/>
      <c r="W676" s="66"/>
      <c r="X676" s="67"/>
    </row>
    <row r="677" spans="1:24" ht="14.4" x14ac:dyDescent="0.2">
      <c r="A677" s="47" t="s">
        <v>702</v>
      </c>
      <c r="B677" s="47" t="s">
        <v>703</v>
      </c>
      <c r="C677" s="82" t="str">
        <f t="shared" si="21"/>
        <v>21375107 CENTRO CULTURAL E HISTÓRICO JOSÉ FIGUERE</v>
      </c>
      <c r="D677" s="47" t="s">
        <v>686</v>
      </c>
      <c r="E677" s="47" t="s">
        <v>224</v>
      </c>
      <c r="F677" s="47" t="s">
        <v>225</v>
      </c>
      <c r="G677" s="46">
        <v>500000</v>
      </c>
      <c r="H677" s="46">
        <v>500000</v>
      </c>
      <c r="I677" s="46">
        <v>390000</v>
      </c>
      <c r="J677" s="46">
        <v>0</v>
      </c>
      <c r="K677" s="46">
        <v>0</v>
      </c>
      <c r="L677" s="46">
        <v>0</v>
      </c>
      <c r="M677" s="46">
        <v>360460</v>
      </c>
      <c r="N677" s="46">
        <v>354860</v>
      </c>
      <c r="O677" s="46">
        <v>139540</v>
      </c>
      <c r="P677" s="86">
        <f t="shared" si="22"/>
        <v>0.72092000000000001</v>
      </c>
      <c r="Q677" s="65"/>
      <c r="R677" s="65"/>
      <c r="S677" s="66"/>
      <c r="T677" s="66"/>
      <c r="U677" s="66"/>
      <c r="V677" s="66"/>
      <c r="W677" s="66"/>
      <c r="X677" s="67"/>
    </row>
    <row r="678" spans="1:24" ht="14.4" x14ac:dyDescent="0.2">
      <c r="A678" s="47" t="s">
        <v>702</v>
      </c>
      <c r="B678" s="47" t="s">
        <v>703</v>
      </c>
      <c r="C678" s="82" t="str">
        <f t="shared" si="21"/>
        <v>21375107 CENTRO CULTURAL E HISTÓRICO JOSÉ FIGUERE</v>
      </c>
      <c r="D678" s="47" t="s">
        <v>686</v>
      </c>
      <c r="E678" s="47" t="s">
        <v>226</v>
      </c>
      <c r="F678" s="47" t="s">
        <v>227</v>
      </c>
      <c r="G678" s="46">
        <v>100000</v>
      </c>
      <c r="H678" s="46">
        <v>100000</v>
      </c>
      <c r="I678" s="46">
        <v>75000</v>
      </c>
      <c r="J678" s="46">
        <v>0</v>
      </c>
      <c r="K678" s="46">
        <v>0</v>
      </c>
      <c r="L678" s="46">
        <v>0</v>
      </c>
      <c r="M678" s="46">
        <v>45460</v>
      </c>
      <c r="N678" s="46">
        <v>45460</v>
      </c>
      <c r="O678" s="46">
        <v>54540</v>
      </c>
      <c r="P678" s="86">
        <f t="shared" si="22"/>
        <v>0.4546</v>
      </c>
      <c r="Q678" s="65"/>
      <c r="R678" s="65"/>
      <c r="S678" s="66"/>
      <c r="T678" s="66"/>
      <c r="U678" s="66"/>
      <c r="V678" s="66"/>
      <c r="W678" s="66"/>
      <c r="X678" s="67"/>
    </row>
    <row r="679" spans="1:24" ht="14.4" x14ac:dyDescent="0.2">
      <c r="A679" s="47" t="s">
        <v>702</v>
      </c>
      <c r="B679" s="47" t="s">
        <v>703</v>
      </c>
      <c r="C679" s="82" t="str">
        <f t="shared" si="21"/>
        <v>21375107 CENTRO CULTURAL E HISTÓRICO JOSÉ FIGUERE</v>
      </c>
      <c r="D679" s="47" t="s">
        <v>686</v>
      </c>
      <c r="E679" s="47" t="s">
        <v>228</v>
      </c>
      <c r="F679" s="47" t="s">
        <v>229</v>
      </c>
      <c r="G679" s="46">
        <v>400000</v>
      </c>
      <c r="H679" s="46">
        <v>400000</v>
      </c>
      <c r="I679" s="46">
        <v>315000</v>
      </c>
      <c r="J679" s="46">
        <v>0</v>
      </c>
      <c r="K679" s="46">
        <v>0</v>
      </c>
      <c r="L679" s="46">
        <v>0</v>
      </c>
      <c r="M679" s="46">
        <v>315000</v>
      </c>
      <c r="N679" s="46">
        <v>309400</v>
      </c>
      <c r="O679" s="46">
        <v>85000</v>
      </c>
      <c r="P679" s="86">
        <f t="shared" si="22"/>
        <v>0.78749999999999998</v>
      </c>
      <c r="Q679" s="65"/>
      <c r="R679" s="65"/>
      <c r="S679" s="66"/>
      <c r="T679" s="66"/>
      <c r="U679" s="66"/>
      <c r="V679" s="66"/>
      <c r="W679" s="66"/>
      <c r="X679" s="67"/>
    </row>
    <row r="680" spans="1:24" ht="14.4" x14ac:dyDescent="0.2">
      <c r="A680" s="47" t="s">
        <v>702</v>
      </c>
      <c r="B680" s="47" t="s">
        <v>703</v>
      </c>
      <c r="C680" s="82" t="str">
        <f t="shared" si="21"/>
        <v>21375107 CENTRO CULTURAL E HISTÓRICO JOSÉ FIGUERE</v>
      </c>
      <c r="D680" s="47" t="s">
        <v>686</v>
      </c>
      <c r="E680" s="47" t="s">
        <v>234</v>
      </c>
      <c r="F680" s="47" t="s">
        <v>235</v>
      </c>
      <c r="G680" s="46">
        <v>2700000</v>
      </c>
      <c r="H680" s="46">
        <v>2700000</v>
      </c>
      <c r="I680" s="46">
        <v>2655947.34</v>
      </c>
      <c r="J680" s="46">
        <v>0</v>
      </c>
      <c r="K680" s="46">
        <v>0</v>
      </c>
      <c r="L680" s="46">
        <v>0</v>
      </c>
      <c r="M680" s="46">
        <v>2652954.88</v>
      </c>
      <c r="N680" s="46">
        <v>2652954.88</v>
      </c>
      <c r="O680" s="46">
        <v>47045.120000000003</v>
      </c>
      <c r="P680" s="86">
        <f t="shared" si="22"/>
        <v>0.98257588148148145</v>
      </c>
      <c r="Q680" s="65"/>
      <c r="R680" s="65"/>
      <c r="S680" s="66"/>
      <c r="T680" s="66"/>
      <c r="U680" s="66"/>
      <c r="V680" s="66"/>
      <c r="W680" s="66"/>
      <c r="X680" s="67"/>
    </row>
    <row r="681" spans="1:24" ht="14.4" x14ac:dyDescent="0.2">
      <c r="A681" s="47" t="s">
        <v>702</v>
      </c>
      <c r="B681" s="47" t="s">
        <v>703</v>
      </c>
      <c r="C681" s="82" t="str">
        <f t="shared" si="21"/>
        <v>21375107 CENTRO CULTURAL E HISTÓRICO JOSÉ FIGUERE</v>
      </c>
      <c r="D681" s="47" t="s">
        <v>686</v>
      </c>
      <c r="E681" s="47" t="s">
        <v>236</v>
      </c>
      <c r="F681" s="47" t="s">
        <v>237</v>
      </c>
      <c r="G681" s="46">
        <v>2700000</v>
      </c>
      <c r="H681" s="46">
        <v>2700000</v>
      </c>
      <c r="I681" s="46">
        <v>2655947.34</v>
      </c>
      <c r="J681" s="46">
        <v>0</v>
      </c>
      <c r="K681" s="46">
        <v>0</v>
      </c>
      <c r="L681" s="46">
        <v>0</v>
      </c>
      <c r="M681" s="46">
        <v>2652954.88</v>
      </c>
      <c r="N681" s="46">
        <v>2652954.88</v>
      </c>
      <c r="O681" s="46">
        <v>47045.120000000003</v>
      </c>
      <c r="P681" s="86">
        <f t="shared" si="22"/>
        <v>0.98257588148148145</v>
      </c>
      <c r="Q681" s="65"/>
      <c r="R681" s="65"/>
      <c r="S681" s="66"/>
      <c r="T681" s="66"/>
      <c r="U681" s="66"/>
      <c r="V681" s="66"/>
      <c r="W681" s="66"/>
      <c r="X681" s="67"/>
    </row>
    <row r="682" spans="1:24" ht="14.4" x14ac:dyDescent="0.2">
      <c r="A682" s="47" t="s">
        <v>702</v>
      </c>
      <c r="B682" s="47" t="s">
        <v>703</v>
      </c>
      <c r="C682" s="82" t="str">
        <f t="shared" si="21"/>
        <v>21375107 CENTRO CULTURAL E HISTÓRICO JOSÉ FIGUERE</v>
      </c>
      <c r="D682" s="47" t="s">
        <v>686</v>
      </c>
      <c r="E682" s="47" t="s">
        <v>246</v>
      </c>
      <c r="F682" s="47" t="s">
        <v>247</v>
      </c>
      <c r="G682" s="46">
        <v>3060000</v>
      </c>
      <c r="H682" s="46">
        <v>3190000</v>
      </c>
      <c r="I682" s="46">
        <v>2320719.34</v>
      </c>
      <c r="J682" s="46">
        <v>0</v>
      </c>
      <c r="K682" s="46">
        <v>0</v>
      </c>
      <c r="L682" s="46">
        <v>0</v>
      </c>
      <c r="M682" s="46">
        <v>1202555</v>
      </c>
      <c r="N682" s="46">
        <v>1087385.3999999999</v>
      </c>
      <c r="O682" s="46">
        <v>1987445</v>
      </c>
      <c r="P682" s="86">
        <f t="shared" si="22"/>
        <v>0.37697648902821318</v>
      </c>
      <c r="Q682" s="65"/>
      <c r="R682" s="65"/>
      <c r="S682" s="66"/>
      <c r="T682" s="66"/>
      <c r="U682" s="66"/>
      <c r="V682" s="66"/>
      <c r="W682" s="66"/>
      <c r="X682" s="67"/>
    </row>
    <row r="683" spans="1:24" ht="14.4" x14ac:dyDescent="0.2">
      <c r="A683" s="47" t="s">
        <v>702</v>
      </c>
      <c r="B683" s="47" t="s">
        <v>703</v>
      </c>
      <c r="C683" s="82" t="str">
        <f t="shared" si="21"/>
        <v>21375107 CENTRO CULTURAL E HISTÓRICO JOSÉ FIGUERE</v>
      </c>
      <c r="D683" s="47" t="s">
        <v>686</v>
      </c>
      <c r="E683" s="47" t="s">
        <v>248</v>
      </c>
      <c r="F683" s="47" t="s">
        <v>249</v>
      </c>
      <c r="G683" s="46">
        <v>500000</v>
      </c>
      <c r="H683" s="46">
        <v>725000</v>
      </c>
      <c r="I683" s="46">
        <v>582500</v>
      </c>
      <c r="J683" s="46">
        <v>0</v>
      </c>
      <c r="K683" s="46">
        <v>0</v>
      </c>
      <c r="L683" s="46">
        <v>0</v>
      </c>
      <c r="M683" s="46">
        <v>580820</v>
      </c>
      <c r="N683" s="46">
        <v>580820</v>
      </c>
      <c r="O683" s="46">
        <v>144180</v>
      </c>
      <c r="P683" s="86">
        <f t="shared" si="22"/>
        <v>0.80113103448275857</v>
      </c>
      <c r="Q683" s="65"/>
      <c r="R683" s="65"/>
      <c r="S683" s="66"/>
      <c r="T683" s="66"/>
      <c r="U683" s="66"/>
      <c r="V683" s="66"/>
      <c r="W683" s="66"/>
      <c r="X683" s="67"/>
    </row>
    <row r="684" spans="1:24" ht="14.4" x14ac:dyDescent="0.2">
      <c r="A684" s="47" t="s">
        <v>702</v>
      </c>
      <c r="B684" s="47" t="s">
        <v>703</v>
      </c>
      <c r="C684" s="82" t="str">
        <f t="shared" si="21"/>
        <v>21375107 CENTRO CULTURAL E HISTÓRICO JOSÉ FIGUERE</v>
      </c>
      <c r="D684" s="47" t="s">
        <v>686</v>
      </c>
      <c r="E684" s="47" t="s">
        <v>254</v>
      </c>
      <c r="F684" s="47" t="s">
        <v>255</v>
      </c>
      <c r="G684" s="46">
        <v>500000</v>
      </c>
      <c r="H684" s="46">
        <v>500000</v>
      </c>
      <c r="I684" s="46">
        <v>375000</v>
      </c>
      <c r="J684" s="46">
        <v>0</v>
      </c>
      <c r="K684" s="46">
        <v>0</v>
      </c>
      <c r="L684" s="46">
        <v>0</v>
      </c>
      <c r="M684" s="46">
        <v>35685.72</v>
      </c>
      <c r="N684" s="46">
        <v>35685.72</v>
      </c>
      <c r="O684" s="46">
        <v>464314.28</v>
      </c>
      <c r="P684" s="86">
        <f t="shared" si="22"/>
        <v>7.1371440000000008E-2</v>
      </c>
      <c r="Q684" s="65"/>
      <c r="R684" s="65"/>
      <c r="S684" s="66"/>
      <c r="T684" s="66"/>
      <c r="U684" s="66"/>
      <c r="V684" s="66"/>
      <c r="W684" s="66"/>
      <c r="X684" s="67"/>
    </row>
    <row r="685" spans="1:24" ht="14.4" x14ac:dyDescent="0.2">
      <c r="A685" s="47" t="s">
        <v>702</v>
      </c>
      <c r="B685" s="47" t="s">
        <v>703</v>
      </c>
      <c r="C685" s="82" t="str">
        <f t="shared" si="21"/>
        <v>21375107 CENTRO CULTURAL E HISTÓRICO JOSÉ FIGUERE</v>
      </c>
      <c r="D685" s="47" t="s">
        <v>686</v>
      </c>
      <c r="E685" s="47" t="s">
        <v>256</v>
      </c>
      <c r="F685" s="47" t="s">
        <v>257</v>
      </c>
      <c r="G685" s="46">
        <v>200000</v>
      </c>
      <c r="H685" s="46">
        <v>200000</v>
      </c>
      <c r="I685" s="46">
        <v>150000</v>
      </c>
      <c r="J685" s="46">
        <v>0</v>
      </c>
      <c r="K685" s="46">
        <v>0</v>
      </c>
      <c r="L685" s="46">
        <v>0</v>
      </c>
      <c r="M685" s="46">
        <v>0</v>
      </c>
      <c r="N685" s="46">
        <v>0</v>
      </c>
      <c r="O685" s="46">
        <v>200000</v>
      </c>
      <c r="P685" s="86">
        <f t="shared" si="22"/>
        <v>0</v>
      </c>
      <c r="Q685" s="65"/>
      <c r="R685" s="65"/>
      <c r="S685" s="66"/>
      <c r="T685" s="66"/>
      <c r="U685" s="66"/>
      <c r="V685" s="66"/>
      <c r="W685" s="66"/>
      <c r="X685" s="67"/>
    </row>
    <row r="686" spans="1:24" ht="14.4" x14ac:dyDescent="0.2">
      <c r="A686" s="47" t="s">
        <v>702</v>
      </c>
      <c r="B686" s="47" t="s">
        <v>703</v>
      </c>
      <c r="C686" s="82" t="str">
        <f t="shared" si="21"/>
        <v>21375107 CENTRO CULTURAL E HISTÓRICO JOSÉ FIGUERE</v>
      </c>
      <c r="D686" s="47" t="s">
        <v>686</v>
      </c>
      <c r="E686" s="47" t="s">
        <v>258</v>
      </c>
      <c r="F686" s="47" t="s">
        <v>259</v>
      </c>
      <c r="G686" s="46">
        <v>1000000</v>
      </c>
      <c r="H686" s="46">
        <v>775000</v>
      </c>
      <c r="I686" s="46">
        <v>503219.34</v>
      </c>
      <c r="J686" s="46">
        <v>0</v>
      </c>
      <c r="K686" s="46">
        <v>0</v>
      </c>
      <c r="L686" s="46">
        <v>0</v>
      </c>
      <c r="M686" s="46">
        <v>341549.28</v>
      </c>
      <c r="N686" s="46">
        <v>226379.68</v>
      </c>
      <c r="O686" s="46">
        <v>433450.72</v>
      </c>
      <c r="P686" s="86">
        <f t="shared" si="22"/>
        <v>0.44070874838709678</v>
      </c>
      <c r="Q686" s="65"/>
      <c r="R686" s="65"/>
      <c r="S686" s="66"/>
      <c r="T686" s="66"/>
      <c r="U686" s="66"/>
      <c r="V686" s="66"/>
      <c r="W686" s="66"/>
      <c r="X686" s="67"/>
    </row>
    <row r="687" spans="1:24" ht="14.4" x14ac:dyDescent="0.2">
      <c r="A687" s="47" t="s">
        <v>702</v>
      </c>
      <c r="B687" s="47" t="s">
        <v>703</v>
      </c>
      <c r="C687" s="82" t="str">
        <f t="shared" si="21"/>
        <v>21375107 CENTRO CULTURAL E HISTÓRICO JOSÉ FIGUERE</v>
      </c>
      <c r="D687" s="47" t="s">
        <v>686</v>
      </c>
      <c r="E687" s="47" t="s">
        <v>260</v>
      </c>
      <c r="F687" s="47" t="s">
        <v>261</v>
      </c>
      <c r="G687" s="46">
        <v>360000</v>
      </c>
      <c r="H687" s="46">
        <v>490000</v>
      </c>
      <c r="I687" s="46">
        <v>335000</v>
      </c>
      <c r="J687" s="46">
        <v>0</v>
      </c>
      <c r="K687" s="46">
        <v>0</v>
      </c>
      <c r="L687" s="46">
        <v>0</v>
      </c>
      <c r="M687" s="46">
        <v>244500</v>
      </c>
      <c r="N687" s="46">
        <v>244500</v>
      </c>
      <c r="O687" s="46">
        <v>245500</v>
      </c>
      <c r="P687" s="86">
        <f t="shared" si="22"/>
        <v>0.49897959183673468</v>
      </c>
      <c r="Q687" s="65"/>
      <c r="R687" s="65"/>
      <c r="S687" s="66"/>
      <c r="T687" s="66"/>
      <c r="U687" s="66"/>
      <c r="V687" s="66"/>
      <c r="W687" s="66"/>
      <c r="X687" s="67"/>
    </row>
    <row r="688" spans="1:24" ht="14.4" x14ac:dyDescent="0.2">
      <c r="A688" s="47" t="s">
        <v>702</v>
      </c>
      <c r="B688" s="47" t="s">
        <v>703</v>
      </c>
      <c r="C688" s="82" t="str">
        <f t="shared" si="21"/>
        <v>21375107 CENTRO CULTURAL E HISTÓRICO JOSÉ FIGUERE</v>
      </c>
      <c r="D688" s="47" t="s">
        <v>686</v>
      </c>
      <c r="E688" s="47" t="s">
        <v>262</v>
      </c>
      <c r="F688" s="47" t="s">
        <v>263</v>
      </c>
      <c r="G688" s="46">
        <v>500000</v>
      </c>
      <c r="H688" s="46">
        <v>500000</v>
      </c>
      <c r="I688" s="46">
        <v>375000</v>
      </c>
      <c r="J688" s="46">
        <v>0</v>
      </c>
      <c r="K688" s="46">
        <v>0</v>
      </c>
      <c r="L688" s="46">
        <v>0</v>
      </c>
      <c r="M688" s="46">
        <v>0</v>
      </c>
      <c r="N688" s="46">
        <v>0</v>
      </c>
      <c r="O688" s="46">
        <v>500000</v>
      </c>
      <c r="P688" s="86">
        <f t="shared" si="22"/>
        <v>0</v>
      </c>
      <c r="Q688" s="65"/>
      <c r="R688" s="65"/>
      <c r="S688" s="66"/>
      <c r="T688" s="66"/>
      <c r="U688" s="66"/>
      <c r="V688" s="66"/>
      <c r="W688" s="66"/>
      <c r="X688" s="67"/>
    </row>
    <row r="689" spans="1:24" ht="14.4" x14ac:dyDescent="0.2">
      <c r="A689" s="47" t="s">
        <v>702</v>
      </c>
      <c r="B689" s="47" t="s">
        <v>703</v>
      </c>
      <c r="C689" s="82" t="str">
        <f t="shared" si="21"/>
        <v>21375107 CENTRO CULTURAL E HISTÓRICO JOSÉ FIGUERE</v>
      </c>
      <c r="D689" s="47" t="s">
        <v>686</v>
      </c>
      <c r="E689" s="47" t="s">
        <v>264</v>
      </c>
      <c r="F689" s="47" t="s">
        <v>265</v>
      </c>
      <c r="G689" s="46">
        <v>400000</v>
      </c>
      <c r="H689" s="46">
        <v>270000</v>
      </c>
      <c r="I689" s="46">
        <v>235000</v>
      </c>
      <c r="J689" s="46">
        <v>0</v>
      </c>
      <c r="K689" s="46">
        <v>0</v>
      </c>
      <c r="L689" s="46">
        <v>0</v>
      </c>
      <c r="M689" s="46">
        <v>0</v>
      </c>
      <c r="N689" s="46">
        <v>0</v>
      </c>
      <c r="O689" s="46">
        <v>270000</v>
      </c>
      <c r="P689" s="86">
        <f t="shared" si="22"/>
        <v>0</v>
      </c>
      <c r="Q689" s="65"/>
      <c r="R689" s="65"/>
      <c r="S689" s="66"/>
      <c r="T689" s="66"/>
      <c r="U689" s="66"/>
      <c r="V689" s="66"/>
      <c r="W689" s="66"/>
      <c r="X689" s="67"/>
    </row>
    <row r="690" spans="1:24" ht="14.4" x14ac:dyDescent="0.2">
      <c r="A690" s="47" t="s">
        <v>702</v>
      </c>
      <c r="B690" s="47" t="s">
        <v>703</v>
      </c>
      <c r="C690" s="82" t="str">
        <f t="shared" si="21"/>
        <v>21375107 CENTRO CULTURAL E HISTÓRICO JOSÉ FIGUERE</v>
      </c>
      <c r="D690" s="47" t="s">
        <v>686</v>
      </c>
      <c r="E690" s="47" t="s">
        <v>268</v>
      </c>
      <c r="F690" s="47" t="s">
        <v>269</v>
      </c>
      <c r="G690" s="46">
        <v>400000</v>
      </c>
      <c r="H690" s="46">
        <v>270000</v>
      </c>
      <c r="I690" s="46">
        <v>235000</v>
      </c>
      <c r="J690" s="46">
        <v>0</v>
      </c>
      <c r="K690" s="46">
        <v>0</v>
      </c>
      <c r="L690" s="46">
        <v>0</v>
      </c>
      <c r="M690" s="46">
        <v>0</v>
      </c>
      <c r="N690" s="46">
        <v>0</v>
      </c>
      <c r="O690" s="46">
        <v>270000</v>
      </c>
      <c r="P690" s="86">
        <f t="shared" si="22"/>
        <v>0</v>
      </c>
      <c r="Q690" s="65"/>
      <c r="R690" s="65"/>
      <c r="S690" s="66"/>
      <c r="T690" s="66"/>
      <c r="U690" s="66"/>
      <c r="V690" s="66"/>
      <c r="W690" s="66"/>
      <c r="X690" s="67"/>
    </row>
    <row r="691" spans="1:24" ht="14.4" x14ac:dyDescent="0.2">
      <c r="A691" s="47" t="s">
        <v>702</v>
      </c>
      <c r="B691" s="47" t="s">
        <v>703</v>
      </c>
      <c r="C691" s="82" t="str">
        <f t="shared" si="21"/>
        <v>21375107 CENTRO CULTURAL E HISTÓRICO JOSÉ FIGUERE</v>
      </c>
      <c r="D691" s="47" t="s">
        <v>686</v>
      </c>
      <c r="E691" s="47" t="s">
        <v>278</v>
      </c>
      <c r="F691" s="47" t="s">
        <v>279</v>
      </c>
      <c r="G691" s="46">
        <v>2316147</v>
      </c>
      <c r="H691" s="46">
        <v>2316147</v>
      </c>
      <c r="I691" s="46">
        <v>1737110.25</v>
      </c>
      <c r="J691" s="46">
        <v>0</v>
      </c>
      <c r="K691" s="46">
        <v>0</v>
      </c>
      <c r="L691" s="46">
        <v>0</v>
      </c>
      <c r="M691" s="46">
        <v>1338253.6399999999</v>
      </c>
      <c r="N691" s="46">
        <v>1143272.1399999999</v>
      </c>
      <c r="O691" s="46">
        <v>977893.36</v>
      </c>
      <c r="P691" s="86">
        <f t="shared" si="22"/>
        <v>0.57779305026839833</v>
      </c>
      <c r="Q691" s="65"/>
      <c r="R691" s="65"/>
      <c r="S691" s="66"/>
      <c r="T691" s="66"/>
      <c r="U691" s="66"/>
      <c r="V691" s="66"/>
      <c r="W691" s="66"/>
      <c r="X691" s="67"/>
    </row>
    <row r="692" spans="1:24" ht="14.4" x14ac:dyDescent="0.2">
      <c r="A692" s="47" t="s">
        <v>702</v>
      </c>
      <c r="B692" s="47" t="s">
        <v>703</v>
      </c>
      <c r="C692" s="82" t="str">
        <f t="shared" si="21"/>
        <v>21375107 CENTRO CULTURAL E HISTÓRICO JOSÉ FIGUERE</v>
      </c>
      <c r="D692" s="47" t="s">
        <v>686</v>
      </c>
      <c r="E692" s="47" t="s">
        <v>280</v>
      </c>
      <c r="F692" s="47" t="s">
        <v>281</v>
      </c>
      <c r="G692" s="46">
        <v>1000000</v>
      </c>
      <c r="H692" s="46">
        <v>1000000</v>
      </c>
      <c r="I692" s="46">
        <v>745000</v>
      </c>
      <c r="J692" s="46">
        <v>0</v>
      </c>
      <c r="K692" s="46">
        <v>0</v>
      </c>
      <c r="L692" s="46">
        <v>0</v>
      </c>
      <c r="M692" s="46">
        <v>740463.5</v>
      </c>
      <c r="N692" s="46">
        <v>695482</v>
      </c>
      <c r="O692" s="46">
        <v>259536.5</v>
      </c>
      <c r="P692" s="86">
        <f t="shared" si="22"/>
        <v>0.74046350000000005</v>
      </c>
      <c r="Q692" s="65"/>
      <c r="R692" s="65"/>
      <c r="S692" s="66"/>
      <c r="T692" s="66"/>
      <c r="U692" s="66"/>
      <c r="V692" s="66"/>
      <c r="W692" s="66"/>
      <c r="X692" s="67"/>
    </row>
    <row r="693" spans="1:24" ht="14.4" x14ac:dyDescent="0.2">
      <c r="A693" s="47" t="s">
        <v>702</v>
      </c>
      <c r="B693" s="47" t="s">
        <v>703</v>
      </c>
      <c r="C693" s="82" t="str">
        <f t="shared" si="21"/>
        <v>21375107 CENTRO CULTURAL E HISTÓRICO JOSÉ FIGUERE</v>
      </c>
      <c r="D693" s="47" t="s">
        <v>686</v>
      </c>
      <c r="E693" s="47" t="s">
        <v>282</v>
      </c>
      <c r="F693" s="47" t="s">
        <v>283</v>
      </c>
      <c r="G693" s="46">
        <v>900000</v>
      </c>
      <c r="H693" s="46">
        <v>900000</v>
      </c>
      <c r="I693" s="46">
        <v>645000</v>
      </c>
      <c r="J693" s="46">
        <v>0</v>
      </c>
      <c r="K693" s="46">
        <v>0</v>
      </c>
      <c r="L693" s="46">
        <v>0</v>
      </c>
      <c r="M693" s="46">
        <v>640463.5</v>
      </c>
      <c r="N693" s="46">
        <v>595482</v>
      </c>
      <c r="O693" s="46">
        <v>259536.5</v>
      </c>
      <c r="P693" s="86">
        <f t="shared" si="22"/>
        <v>0.71162611111111107</v>
      </c>
      <c r="Q693" s="65"/>
      <c r="R693" s="65"/>
      <c r="S693" s="66"/>
      <c r="T693" s="66"/>
      <c r="U693" s="66"/>
      <c r="V693" s="66"/>
      <c r="W693" s="66"/>
      <c r="X693" s="67"/>
    </row>
    <row r="694" spans="1:24" ht="14.4" x14ac:dyDescent="0.2">
      <c r="A694" s="47" t="s">
        <v>702</v>
      </c>
      <c r="B694" s="47" t="s">
        <v>703</v>
      </c>
      <c r="C694" s="82" t="str">
        <f t="shared" si="21"/>
        <v>21375107 CENTRO CULTURAL E HISTÓRICO JOSÉ FIGUERE</v>
      </c>
      <c r="D694" s="47" t="s">
        <v>686</v>
      </c>
      <c r="E694" s="47" t="s">
        <v>286</v>
      </c>
      <c r="F694" s="47" t="s">
        <v>287</v>
      </c>
      <c r="G694" s="46">
        <v>100000</v>
      </c>
      <c r="H694" s="46">
        <v>100000</v>
      </c>
      <c r="I694" s="46">
        <v>100000</v>
      </c>
      <c r="J694" s="46">
        <v>0</v>
      </c>
      <c r="K694" s="46">
        <v>0</v>
      </c>
      <c r="L694" s="46">
        <v>0</v>
      </c>
      <c r="M694" s="46">
        <v>100000</v>
      </c>
      <c r="N694" s="46">
        <v>100000</v>
      </c>
      <c r="O694" s="46">
        <v>0</v>
      </c>
      <c r="P694" s="86">
        <f t="shared" si="22"/>
        <v>1</v>
      </c>
      <c r="Q694" s="65"/>
      <c r="R694" s="65"/>
      <c r="S694" s="66"/>
      <c r="T694" s="66"/>
      <c r="U694" s="66"/>
      <c r="V694" s="66"/>
      <c r="W694" s="66"/>
      <c r="X694" s="67"/>
    </row>
    <row r="695" spans="1:24" ht="14.4" x14ac:dyDescent="0.2">
      <c r="A695" s="47" t="s">
        <v>702</v>
      </c>
      <c r="B695" s="47" t="s">
        <v>703</v>
      </c>
      <c r="C695" s="82" t="str">
        <f t="shared" si="21"/>
        <v>21375107 CENTRO CULTURAL E HISTÓRICO JOSÉ FIGUERE</v>
      </c>
      <c r="D695" s="47" t="s">
        <v>686</v>
      </c>
      <c r="E695" s="47" t="s">
        <v>290</v>
      </c>
      <c r="F695" s="47" t="s">
        <v>291</v>
      </c>
      <c r="G695" s="46">
        <v>300000</v>
      </c>
      <c r="H695" s="46">
        <v>300000</v>
      </c>
      <c r="I695" s="46">
        <v>180000</v>
      </c>
      <c r="J695" s="46">
        <v>0</v>
      </c>
      <c r="K695" s="46">
        <v>0</v>
      </c>
      <c r="L695" s="46">
        <v>0</v>
      </c>
      <c r="M695" s="46">
        <v>0</v>
      </c>
      <c r="N695" s="46">
        <v>0</v>
      </c>
      <c r="O695" s="46">
        <v>300000</v>
      </c>
      <c r="P695" s="86">
        <f t="shared" si="22"/>
        <v>0</v>
      </c>
      <c r="Q695" s="65"/>
      <c r="R695" s="65"/>
      <c r="S695" s="66"/>
      <c r="T695" s="66"/>
      <c r="U695" s="66"/>
      <c r="V695" s="66"/>
      <c r="W695" s="66"/>
      <c r="X695" s="67"/>
    </row>
    <row r="696" spans="1:24" ht="14.4" x14ac:dyDescent="0.2">
      <c r="A696" s="47" t="s">
        <v>702</v>
      </c>
      <c r="B696" s="47" t="s">
        <v>703</v>
      </c>
      <c r="C696" s="82" t="str">
        <f t="shared" si="21"/>
        <v>21375107 CENTRO CULTURAL E HISTÓRICO JOSÉ FIGUERE</v>
      </c>
      <c r="D696" s="47" t="s">
        <v>686</v>
      </c>
      <c r="E696" s="47" t="s">
        <v>294</v>
      </c>
      <c r="F696" s="47" t="s">
        <v>295</v>
      </c>
      <c r="G696" s="46">
        <v>300000</v>
      </c>
      <c r="H696" s="46">
        <v>300000</v>
      </c>
      <c r="I696" s="46">
        <v>180000</v>
      </c>
      <c r="J696" s="46">
        <v>0</v>
      </c>
      <c r="K696" s="46">
        <v>0</v>
      </c>
      <c r="L696" s="46">
        <v>0</v>
      </c>
      <c r="M696" s="46">
        <v>0</v>
      </c>
      <c r="N696" s="46">
        <v>0</v>
      </c>
      <c r="O696" s="46">
        <v>300000</v>
      </c>
      <c r="P696" s="86">
        <f t="shared" si="22"/>
        <v>0</v>
      </c>
      <c r="Q696" s="65"/>
      <c r="R696" s="65"/>
      <c r="S696" s="66"/>
      <c r="T696" s="66"/>
      <c r="U696" s="66"/>
      <c r="V696" s="66"/>
      <c r="W696" s="66"/>
      <c r="X696" s="67"/>
    </row>
    <row r="697" spans="1:24" ht="14.4" x14ac:dyDescent="0.2">
      <c r="A697" s="47" t="s">
        <v>702</v>
      </c>
      <c r="B697" s="47" t="s">
        <v>703</v>
      </c>
      <c r="C697" s="82" t="str">
        <f t="shared" si="21"/>
        <v>21375107 CENTRO CULTURAL E HISTÓRICO JOSÉ FIGUERE</v>
      </c>
      <c r="D697" s="47" t="s">
        <v>686</v>
      </c>
      <c r="E697" s="47" t="s">
        <v>296</v>
      </c>
      <c r="F697" s="47" t="s">
        <v>297</v>
      </c>
      <c r="G697" s="46">
        <v>200000</v>
      </c>
      <c r="H697" s="46">
        <v>200000</v>
      </c>
      <c r="I697" s="46">
        <v>180000</v>
      </c>
      <c r="J697" s="46">
        <v>0</v>
      </c>
      <c r="K697" s="46">
        <v>0</v>
      </c>
      <c r="L697" s="46">
        <v>0</v>
      </c>
      <c r="M697" s="46">
        <v>160869.67000000001</v>
      </c>
      <c r="N697" s="46">
        <v>160869.67000000001</v>
      </c>
      <c r="O697" s="46">
        <v>39130.33</v>
      </c>
      <c r="P697" s="86">
        <f t="shared" si="22"/>
        <v>0.80434835000000005</v>
      </c>
      <c r="Q697" s="65"/>
      <c r="R697" s="65"/>
      <c r="S697" s="66"/>
      <c r="T697" s="66"/>
      <c r="U697" s="66"/>
      <c r="V697" s="66"/>
      <c r="W697" s="66"/>
      <c r="X697" s="67"/>
    </row>
    <row r="698" spans="1:24" ht="14.4" x14ac:dyDescent="0.2">
      <c r="A698" s="47" t="s">
        <v>702</v>
      </c>
      <c r="B698" s="47" t="s">
        <v>703</v>
      </c>
      <c r="C698" s="82" t="str">
        <f t="shared" si="21"/>
        <v>21375107 CENTRO CULTURAL E HISTÓRICO JOSÉ FIGUERE</v>
      </c>
      <c r="D698" s="47" t="s">
        <v>686</v>
      </c>
      <c r="E698" s="47" t="s">
        <v>304</v>
      </c>
      <c r="F698" s="47" t="s">
        <v>305</v>
      </c>
      <c r="G698" s="46">
        <v>200000</v>
      </c>
      <c r="H698" s="46">
        <v>200000</v>
      </c>
      <c r="I698" s="46">
        <v>180000</v>
      </c>
      <c r="J698" s="46">
        <v>0</v>
      </c>
      <c r="K698" s="46">
        <v>0</v>
      </c>
      <c r="L698" s="46">
        <v>0</v>
      </c>
      <c r="M698" s="46">
        <v>160869.67000000001</v>
      </c>
      <c r="N698" s="46">
        <v>160869.67000000001</v>
      </c>
      <c r="O698" s="46">
        <v>39130.33</v>
      </c>
      <c r="P698" s="86">
        <f t="shared" si="22"/>
        <v>0.80434835000000005</v>
      </c>
      <c r="Q698" s="65"/>
      <c r="R698" s="65"/>
      <c r="S698" s="66"/>
      <c r="T698" s="66"/>
      <c r="U698" s="66"/>
      <c r="V698" s="66"/>
      <c r="W698" s="66"/>
      <c r="X698" s="67"/>
    </row>
    <row r="699" spans="1:24" ht="14.4" x14ac:dyDescent="0.2">
      <c r="A699" s="47" t="s">
        <v>702</v>
      </c>
      <c r="B699" s="47" t="s">
        <v>703</v>
      </c>
      <c r="C699" s="82" t="str">
        <f t="shared" si="21"/>
        <v>21375107 CENTRO CULTURAL E HISTÓRICO JOSÉ FIGUERE</v>
      </c>
      <c r="D699" s="47" t="s">
        <v>686</v>
      </c>
      <c r="E699" s="47" t="s">
        <v>312</v>
      </c>
      <c r="F699" s="47" t="s">
        <v>313</v>
      </c>
      <c r="G699" s="46">
        <v>216147</v>
      </c>
      <c r="H699" s="46">
        <v>216147</v>
      </c>
      <c r="I699" s="46">
        <v>162110.25</v>
      </c>
      <c r="J699" s="46">
        <v>0</v>
      </c>
      <c r="K699" s="46">
        <v>0</v>
      </c>
      <c r="L699" s="46">
        <v>0</v>
      </c>
      <c r="M699" s="46">
        <v>24065.02</v>
      </c>
      <c r="N699" s="46">
        <v>24065.02</v>
      </c>
      <c r="O699" s="46">
        <v>192081.98</v>
      </c>
      <c r="P699" s="86">
        <f t="shared" si="22"/>
        <v>0.1113363590519415</v>
      </c>
      <c r="Q699" s="65"/>
      <c r="R699" s="65"/>
      <c r="S699" s="66"/>
      <c r="T699" s="66"/>
      <c r="U699" s="66"/>
      <c r="V699" s="66"/>
      <c r="W699" s="66"/>
      <c r="X699" s="67"/>
    </row>
    <row r="700" spans="1:24" ht="14.4" x14ac:dyDescent="0.2">
      <c r="A700" s="47" t="s">
        <v>702</v>
      </c>
      <c r="B700" s="47" t="s">
        <v>703</v>
      </c>
      <c r="C700" s="82" t="str">
        <f t="shared" si="21"/>
        <v>21375107 CENTRO CULTURAL E HISTÓRICO JOSÉ FIGUERE</v>
      </c>
      <c r="D700" s="47" t="s">
        <v>686</v>
      </c>
      <c r="E700" s="47" t="s">
        <v>314</v>
      </c>
      <c r="F700" s="47" t="s">
        <v>315</v>
      </c>
      <c r="G700" s="46">
        <v>100000</v>
      </c>
      <c r="H700" s="46">
        <v>100000</v>
      </c>
      <c r="I700" s="46">
        <v>75000</v>
      </c>
      <c r="J700" s="46">
        <v>0</v>
      </c>
      <c r="K700" s="46">
        <v>0</v>
      </c>
      <c r="L700" s="46">
        <v>0</v>
      </c>
      <c r="M700" s="46">
        <v>0</v>
      </c>
      <c r="N700" s="46">
        <v>0</v>
      </c>
      <c r="O700" s="46">
        <v>100000</v>
      </c>
      <c r="P700" s="86">
        <f t="shared" si="22"/>
        <v>0</v>
      </c>
      <c r="Q700" s="65"/>
      <c r="R700" s="65"/>
      <c r="S700" s="66"/>
      <c r="T700" s="66"/>
      <c r="U700" s="66"/>
      <c r="V700" s="66"/>
      <c r="W700" s="66"/>
      <c r="X700" s="67"/>
    </row>
    <row r="701" spans="1:24" ht="14.4" x14ac:dyDescent="0.2">
      <c r="A701" s="47" t="s">
        <v>702</v>
      </c>
      <c r="B701" s="47" t="s">
        <v>703</v>
      </c>
      <c r="C701" s="83" t="str">
        <f t="shared" si="21"/>
        <v>21375107 CENTRO CULTURAL E HISTÓRICO JOSÉ FIGUERE</v>
      </c>
      <c r="D701" s="47" t="s">
        <v>686</v>
      </c>
      <c r="E701" s="47" t="s">
        <v>316</v>
      </c>
      <c r="F701" s="47" t="s">
        <v>317</v>
      </c>
      <c r="G701" s="46">
        <v>116147</v>
      </c>
      <c r="H701" s="46">
        <v>116147</v>
      </c>
      <c r="I701" s="46">
        <v>87110.25</v>
      </c>
      <c r="J701" s="46">
        <v>0</v>
      </c>
      <c r="K701" s="46">
        <v>0</v>
      </c>
      <c r="L701" s="46">
        <v>0</v>
      </c>
      <c r="M701" s="46">
        <v>24065.02</v>
      </c>
      <c r="N701" s="46">
        <v>24065.02</v>
      </c>
      <c r="O701" s="46">
        <v>92081.98</v>
      </c>
      <c r="P701" s="86">
        <f t="shared" si="22"/>
        <v>0.20719450351709473</v>
      </c>
      <c r="Q701" s="65"/>
      <c r="R701" s="65"/>
      <c r="S701" s="66"/>
      <c r="T701" s="66"/>
      <c r="U701" s="66"/>
      <c r="V701" s="66"/>
      <c r="W701" s="66"/>
      <c r="X701" s="67"/>
    </row>
    <row r="702" spans="1:24" ht="14.4" x14ac:dyDescent="0.2">
      <c r="A702" s="47" t="s">
        <v>702</v>
      </c>
      <c r="B702" s="47" t="s">
        <v>703</v>
      </c>
      <c r="C702" s="82" t="str">
        <f t="shared" si="21"/>
        <v>21375107 CENTRO CULTURAL E HISTÓRICO JOSÉ FIGUERE</v>
      </c>
      <c r="D702" s="47" t="s">
        <v>686</v>
      </c>
      <c r="E702" s="47" t="s">
        <v>318</v>
      </c>
      <c r="F702" s="47" t="s">
        <v>319</v>
      </c>
      <c r="G702" s="46">
        <v>600000</v>
      </c>
      <c r="H702" s="46">
        <v>600000</v>
      </c>
      <c r="I702" s="46">
        <v>470000</v>
      </c>
      <c r="J702" s="46">
        <v>0</v>
      </c>
      <c r="K702" s="46">
        <v>0</v>
      </c>
      <c r="L702" s="46">
        <v>0</v>
      </c>
      <c r="M702" s="46">
        <v>412855.45</v>
      </c>
      <c r="N702" s="46">
        <v>262855.45</v>
      </c>
      <c r="O702" s="46">
        <v>187144.55</v>
      </c>
      <c r="P702" s="86">
        <f t="shared" si="22"/>
        <v>0.68809241666666665</v>
      </c>
      <c r="Q702" s="65"/>
      <c r="R702" s="65"/>
      <c r="S702" s="66"/>
      <c r="T702" s="66"/>
      <c r="U702" s="66"/>
      <c r="V702" s="66"/>
      <c r="W702" s="66"/>
      <c r="X702" s="67"/>
    </row>
    <row r="703" spans="1:24" ht="14.4" x14ac:dyDescent="0.2">
      <c r="A703" s="47" t="s">
        <v>702</v>
      </c>
      <c r="B703" s="47" t="s">
        <v>703</v>
      </c>
      <c r="C703" s="82" t="str">
        <f t="shared" si="21"/>
        <v>21375107 CENTRO CULTURAL E HISTÓRICO JOSÉ FIGUERE</v>
      </c>
      <c r="D703" s="47" t="s">
        <v>686</v>
      </c>
      <c r="E703" s="47" t="s">
        <v>320</v>
      </c>
      <c r="F703" s="47" t="s">
        <v>321</v>
      </c>
      <c r="G703" s="46">
        <v>200000</v>
      </c>
      <c r="H703" s="46">
        <v>200000</v>
      </c>
      <c r="I703" s="46">
        <v>170000</v>
      </c>
      <c r="J703" s="46">
        <v>0</v>
      </c>
      <c r="K703" s="46">
        <v>0</v>
      </c>
      <c r="L703" s="46">
        <v>0</v>
      </c>
      <c r="M703" s="46">
        <v>139255.1</v>
      </c>
      <c r="N703" s="46">
        <v>139255.1</v>
      </c>
      <c r="O703" s="46">
        <v>60744.9</v>
      </c>
      <c r="P703" s="86">
        <f t="shared" si="22"/>
        <v>0.69627550000000005</v>
      </c>
      <c r="Q703" s="65"/>
      <c r="R703" s="65"/>
      <c r="S703" s="66"/>
      <c r="T703" s="66"/>
      <c r="U703" s="66"/>
      <c r="V703" s="66"/>
      <c r="W703" s="66"/>
      <c r="X703" s="67"/>
    </row>
    <row r="704" spans="1:24" ht="14.4" x14ac:dyDescent="0.2">
      <c r="A704" s="47" t="s">
        <v>702</v>
      </c>
      <c r="B704" s="47" t="s">
        <v>703</v>
      </c>
      <c r="C704" s="82" t="str">
        <f t="shared" si="21"/>
        <v>21375107 CENTRO CULTURAL E HISTÓRICO JOSÉ FIGUERE</v>
      </c>
      <c r="D704" s="47" t="s">
        <v>686</v>
      </c>
      <c r="E704" s="47" t="s">
        <v>324</v>
      </c>
      <c r="F704" s="47" t="s">
        <v>325</v>
      </c>
      <c r="G704" s="46">
        <v>200000</v>
      </c>
      <c r="H704" s="46">
        <v>200000</v>
      </c>
      <c r="I704" s="46">
        <v>150000</v>
      </c>
      <c r="J704" s="46">
        <v>0</v>
      </c>
      <c r="K704" s="46">
        <v>0</v>
      </c>
      <c r="L704" s="46">
        <v>0</v>
      </c>
      <c r="M704" s="46">
        <v>123600.35</v>
      </c>
      <c r="N704" s="46">
        <v>123600.35</v>
      </c>
      <c r="O704" s="46">
        <v>76399.649999999994</v>
      </c>
      <c r="P704" s="86">
        <f t="shared" si="22"/>
        <v>0.61800175000000002</v>
      </c>
      <c r="Q704" s="65"/>
      <c r="R704" s="65"/>
      <c r="S704" s="66"/>
      <c r="T704" s="66"/>
      <c r="U704" s="66"/>
      <c r="V704" s="66"/>
      <c r="W704" s="66"/>
      <c r="X704" s="67"/>
    </row>
    <row r="705" spans="1:24" ht="14.4" x14ac:dyDescent="0.2">
      <c r="A705" s="47" t="s">
        <v>702</v>
      </c>
      <c r="B705" s="47" t="s">
        <v>703</v>
      </c>
      <c r="C705" s="82" t="str">
        <f t="shared" si="21"/>
        <v>21375107 CENTRO CULTURAL E HISTÓRICO JOSÉ FIGUERE</v>
      </c>
      <c r="D705" s="47" t="s">
        <v>686</v>
      </c>
      <c r="E705" s="47" t="s">
        <v>328</v>
      </c>
      <c r="F705" s="47" t="s">
        <v>329</v>
      </c>
      <c r="G705" s="46">
        <v>200000</v>
      </c>
      <c r="H705" s="46">
        <v>200000</v>
      </c>
      <c r="I705" s="46">
        <v>150000</v>
      </c>
      <c r="J705" s="46">
        <v>0</v>
      </c>
      <c r="K705" s="46">
        <v>0</v>
      </c>
      <c r="L705" s="46">
        <v>0</v>
      </c>
      <c r="M705" s="46">
        <v>150000</v>
      </c>
      <c r="N705" s="46">
        <v>0</v>
      </c>
      <c r="O705" s="46">
        <v>50000</v>
      </c>
      <c r="P705" s="86">
        <f t="shared" si="22"/>
        <v>0.75</v>
      </c>
      <c r="Q705" s="65"/>
      <c r="R705" s="65"/>
      <c r="S705" s="66"/>
      <c r="T705" s="66"/>
      <c r="U705" s="66"/>
      <c r="V705" s="66"/>
      <c r="W705" s="66"/>
      <c r="X705" s="67"/>
    </row>
    <row r="706" spans="1:24" ht="14.4" x14ac:dyDescent="0.2">
      <c r="A706" s="47" t="s">
        <v>702</v>
      </c>
      <c r="B706" s="47" t="s">
        <v>703</v>
      </c>
      <c r="C706" s="82" t="str">
        <f t="shared" si="21"/>
        <v>21375107 CENTRO CULTURAL E HISTÓRICO JOSÉ FIGUERE</v>
      </c>
      <c r="D706" s="47" t="s">
        <v>686</v>
      </c>
      <c r="E706" s="47" t="s">
        <v>372</v>
      </c>
      <c r="F706" s="47" t="s">
        <v>373</v>
      </c>
      <c r="G706" s="46">
        <v>3585961</v>
      </c>
      <c r="H706" s="46">
        <v>3585961</v>
      </c>
      <c r="I706" s="46">
        <v>3210961</v>
      </c>
      <c r="J706" s="46">
        <v>0</v>
      </c>
      <c r="K706" s="46">
        <v>0</v>
      </c>
      <c r="L706" s="46">
        <v>0</v>
      </c>
      <c r="M706" s="46">
        <v>1657157.28</v>
      </c>
      <c r="N706" s="46">
        <v>1657157.28</v>
      </c>
      <c r="O706" s="46">
        <v>1928803.72</v>
      </c>
      <c r="P706" s="86">
        <f t="shared" si="22"/>
        <v>0.46212362041862698</v>
      </c>
      <c r="Q706" s="65"/>
      <c r="R706" s="65"/>
      <c r="S706" s="66"/>
      <c r="T706" s="66"/>
      <c r="U706" s="66"/>
      <c r="V706" s="66"/>
      <c r="W706" s="66"/>
      <c r="X706" s="67"/>
    </row>
    <row r="707" spans="1:24" ht="14.4" x14ac:dyDescent="0.2">
      <c r="A707" s="47" t="s">
        <v>702</v>
      </c>
      <c r="B707" s="47" t="s">
        <v>703</v>
      </c>
      <c r="C707" s="82" t="str">
        <f t="shared" si="21"/>
        <v>21375107 CENTRO CULTURAL E HISTÓRICO JOSÉ FIGUERE</v>
      </c>
      <c r="D707" s="47" t="s">
        <v>686</v>
      </c>
      <c r="E707" s="47" t="s">
        <v>374</v>
      </c>
      <c r="F707" s="47" t="s">
        <v>375</v>
      </c>
      <c r="G707" s="46">
        <v>1785961</v>
      </c>
      <c r="H707" s="46">
        <v>1785961</v>
      </c>
      <c r="I707" s="46">
        <v>1785961</v>
      </c>
      <c r="J707" s="46">
        <v>0</v>
      </c>
      <c r="K707" s="46">
        <v>0</v>
      </c>
      <c r="L707" s="46">
        <v>0</v>
      </c>
      <c r="M707" s="46">
        <v>1349984.13</v>
      </c>
      <c r="N707" s="46">
        <v>1349984.13</v>
      </c>
      <c r="O707" s="46">
        <v>435976.87</v>
      </c>
      <c r="P707" s="86">
        <f t="shared" si="22"/>
        <v>0.75588667949636068</v>
      </c>
      <c r="Q707" s="65"/>
      <c r="R707" s="65"/>
      <c r="S707" s="66"/>
      <c r="T707" s="66"/>
      <c r="U707" s="66"/>
      <c r="V707" s="66"/>
      <c r="W707" s="66"/>
      <c r="X707" s="67"/>
    </row>
    <row r="708" spans="1:24" ht="14.4" x14ac:dyDescent="0.2">
      <c r="A708" s="47" t="s">
        <v>702</v>
      </c>
      <c r="B708" s="47" t="s">
        <v>703</v>
      </c>
      <c r="C708" s="82" t="str">
        <f t="shared" si="21"/>
        <v>21375107 CENTRO CULTURAL E HISTÓRICO JOSÉ FIGUERE</v>
      </c>
      <c r="D708" s="47" t="s">
        <v>686</v>
      </c>
      <c r="E708" s="47" t="s">
        <v>384</v>
      </c>
      <c r="F708" s="47" t="s">
        <v>377</v>
      </c>
      <c r="G708" s="46">
        <v>1540637</v>
      </c>
      <c r="H708" s="46">
        <v>1540637</v>
      </c>
      <c r="I708" s="46">
        <v>1540637</v>
      </c>
      <c r="J708" s="46">
        <v>0</v>
      </c>
      <c r="K708" s="46">
        <v>0</v>
      </c>
      <c r="L708" s="46">
        <v>0</v>
      </c>
      <c r="M708" s="46">
        <v>1164546.75</v>
      </c>
      <c r="N708" s="46">
        <v>1164546.75</v>
      </c>
      <c r="O708" s="46">
        <v>376090.25</v>
      </c>
      <c r="P708" s="86">
        <f t="shared" si="22"/>
        <v>0.7558865261576867</v>
      </c>
      <c r="Q708" s="65"/>
      <c r="R708" s="65"/>
      <c r="S708" s="66"/>
      <c r="T708" s="66"/>
      <c r="U708" s="66"/>
      <c r="V708" s="66"/>
      <c r="W708" s="66"/>
      <c r="X708" s="67"/>
    </row>
    <row r="709" spans="1:24" ht="14.4" x14ac:dyDescent="0.2">
      <c r="A709" s="47" t="s">
        <v>702</v>
      </c>
      <c r="B709" s="47" t="s">
        <v>703</v>
      </c>
      <c r="C709" s="82" t="str">
        <f t="shared" si="21"/>
        <v>21375107 CENTRO CULTURAL E HISTÓRICO JOSÉ FIGUERE</v>
      </c>
      <c r="D709" s="47" t="s">
        <v>686</v>
      </c>
      <c r="E709" s="47" t="s">
        <v>405</v>
      </c>
      <c r="F709" s="47" t="s">
        <v>398</v>
      </c>
      <c r="G709" s="46">
        <v>245324</v>
      </c>
      <c r="H709" s="46">
        <v>245324</v>
      </c>
      <c r="I709" s="46">
        <v>245324</v>
      </c>
      <c r="J709" s="46">
        <v>0</v>
      </c>
      <c r="K709" s="46">
        <v>0</v>
      </c>
      <c r="L709" s="46">
        <v>0</v>
      </c>
      <c r="M709" s="46">
        <v>185437.38</v>
      </c>
      <c r="N709" s="46">
        <v>185437.38</v>
      </c>
      <c r="O709" s="46">
        <v>59886.62</v>
      </c>
      <c r="P709" s="86">
        <f t="shared" si="22"/>
        <v>0.755887642464659</v>
      </c>
      <c r="Q709" s="65"/>
      <c r="R709" s="65"/>
      <c r="S709" s="66"/>
      <c r="T709" s="66"/>
      <c r="U709" s="66"/>
      <c r="V709" s="66"/>
      <c r="W709" s="66"/>
      <c r="X709" s="67"/>
    </row>
    <row r="710" spans="1:24" ht="14.4" x14ac:dyDescent="0.2">
      <c r="A710" s="47" t="s">
        <v>702</v>
      </c>
      <c r="B710" s="47" t="s">
        <v>703</v>
      </c>
      <c r="C710" s="82" t="str">
        <f t="shared" ref="C710:C773" si="23">+CONCATENATE(A710," ",B710)</f>
        <v>21375107 CENTRO CULTURAL E HISTÓRICO JOSÉ FIGUERE</v>
      </c>
      <c r="D710" s="47" t="s">
        <v>686</v>
      </c>
      <c r="E710" s="47" t="s">
        <v>602</v>
      </c>
      <c r="F710" s="47" t="s">
        <v>603</v>
      </c>
      <c r="G710" s="46">
        <v>1500000</v>
      </c>
      <c r="H710" s="46">
        <v>1500000</v>
      </c>
      <c r="I710" s="46">
        <v>1125000</v>
      </c>
      <c r="J710" s="46">
        <v>0</v>
      </c>
      <c r="K710" s="46">
        <v>0</v>
      </c>
      <c r="L710" s="46">
        <v>0</v>
      </c>
      <c r="M710" s="46">
        <v>220000</v>
      </c>
      <c r="N710" s="46">
        <v>220000</v>
      </c>
      <c r="O710" s="46">
        <v>1280000</v>
      </c>
      <c r="P710" s="86">
        <f t="shared" ref="P710:P773" si="24">+IFERROR(M710/H710,0)</f>
        <v>0.14666666666666667</v>
      </c>
      <c r="Q710" s="65"/>
      <c r="R710" s="65"/>
      <c r="S710" s="66"/>
      <c r="T710" s="66"/>
      <c r="U710" s="66"/>
      <c r="V710" s="66"/>
      <c r="W710" s="66"/>
      <c r="X710" s="67"/>
    </row>
    <row r="711" spans="1:24" ht="14.4" x14ac:dyDescent="0.2">
      <c r="A711" s="47" t="s">
        <v>702</v>
      </c>
      <c r="B711" s="47" t="s">
        <v>703</v>
      </c>
      <c r="C711" s="83" t="str">
        <f t="shared" si="23"/>
        <v>21375107 CENTRO CULTURAL E HISTÓRICO JOSÉ FIGUERE</v>
      </c>
      <c r="D711" s="47" t="s">
        <v>686</v>
      </c>
      <c r="E711" s="47" t="s">
        <v>606</v>
      </c>
      <c r="F711" s="47" t="s">
        <v>607</v>
      </c>
      <c r="G711" s="46">
        <v>1500000</v>
      </c>
      <c r="H711" s="46">
        <v>1500000</v>
      </c>
      <c r="I711" s="46">
        <v>1125000</v>
      </c>
      <c r="J711" s="46">
        <v>0</v>
      </c>
      <c r="K711" s="46">
        <v>0</v>
      </c>
      <c r="L711" s="46">
        <v>0</v>
      </c>
      <c r="M711" s="46">
        <v>220000</v>
      </c>
      <c r="N711" s="46">
        <v>220000</v>
      </c>
      <c r="O711" s="46">
        <v>1280000</v>
      </c>
      <c r="P711" s="88">
        <f t="shared" si="24"/>
        <v>0.14666666666666667</v>
      </c>
      <c r="Q711" s="65"/>
      <c r="R711" s="65"/>
      <c r="S711" s="66"/>
      <c r="T711" s="66"/>
      <c r="U711" s="66"/>
      <c r="V711" s="66"/>
      <c r="W711" s="66"/>
      <c r="X711" s="67"/>
    </row>
    <row r="712" spans="1:24" ht="14.4" x14ac:dyDescent="0.2">
      <c r="A712" s="47" t="s">
        <v>702</v>
      </c>
      <c r="B712" s="47" t="s">
        <v>703</v>
      </c>
      <c r="C712" s="82" t="str">
        <f t="shared" si="23"/>
        <v>21375107 CENTRO CULTURAL E HISTÓRICO JOSÉ FIGUERE</v>
      </c>
      <c r="D712" s="47" t="s">
        <v>686</v>
      </c>
      <c r="E712" s="47" t="s">
        <v>608</v>
      </c>
      <c r="F712" s="47" t="s">
        <v>609</v>
      </c>
      <c r="G712" s="46">
        <v>300000</v>
      </c>
      <c r="H712" s="46">
        <v>300000</v>
      </c>
      <c r="I712" s="46">
        <v>300000</v>
      </c>
      <c r="J712" s="46">
        <v>0</v>
      </c>
      <c r="K712" s="46">
        <v>0</v>
      </c>
      <c r="L712" s="46">
        <v>0</v>
      </c>
      <c r="M712" s="46">
        <v>87173.15</v>
      </c>
      <c r="N712" s="46">
        <v>87173.15</v>
      </c>
      <c r="O712" s="46">
        <v>212826.85</v>
      </c>
      <c r="P712" s="87">
        <f t="shared" si="24"/>
        <v>0.29057716666666666</v>
      </c>
      <c r="Q712" s="65"/>
      <c r="R712" s="65"/>
      <c r="S712" s="66"/>
      <c r="T712" s="66"/>
      <c r="U712" s="66"/>
      <c r="V712" s="66"/>
      <c r="W712" s="66"/>
      <c r="X712" s="67"/>
    </row>
    <row r="713" spans="1:24" ht="14.4" x14ac:dyDescent="0.2">
      <c r="A713" s="47" t="s">
        <v>702</v>
      </c>
      <c r="B713" s="47" t="s">
        <v>703</v>
      </c>
      <c r="C713" s="82" t="str">
        <f t="shared" si="23"/>
        <v>21375107 CENTRO CULTURAL E HISTÓRICO JOSÉ FIGUERE</v>
      </c>
      <c r="D713" s="47" t="s">
        <v>686</v>
      </c>
      <c r="E713" s="47" t="s">
        <v>612</v>
      </c>
      <c r="F713" s="47" t="s">
        <v>613</v>
      </c>
      <c r="G713" s="46">
        <v>300000</v>
      </c>
      <c r="H713" s="46">
        <v>300000</v>
      </c>
      <c r="I713" s="46">
        <v>300000</v>
      </c>
      <c r="J713" s="46">
        <v>0</v>
      </c>
      <c r="K713" s="46">
        <v>0</v>
      </c>
      <c r="L713" s="46">
        <v>0</v>
      </c>
      <c r="M713" s="46">
        <v>87173.15</v>
      </c>
      <c r="N713" s="46">
        <v>87173.15</v>
      </c>
      <c r="O713" s="46">
        <v>212826.85</v>
      </c>
      <c r="P713" s="86">
        <f t="shared" si="24"/>
        <v>0.29057716666666666</v>
      </c>
      <c r="Q713" s="65"/>
      <c r="R713" s="65"/>
      <c r="S713" s="66"/>
      <c r="T713" s="66"/>
      <c r="U713" s="66"/>
      <c r="V713" s="66"/>
      <c r="W713" s="66"/>
      <c r="X713" s="67"/>
    </row>
    <row r="714" spans="1:24" ht="14.4" x14ac:dyDescent="0.2">
      <c r="A714" s="47" t="s">
        <v>702</v>
      </c>
      <c r="B714" s="47" t="s">
        <v>703</v>
      </c>
      <c r="C714" s="82" t="str">
        <f t="shared" si="23"/>
        <v>21375107 CENTRO CULTURAL E HISTÓRICO JOSÉ FIGUERE</v>
      </c>
      <c r="D714" s="47" t="s">
        <v>690</v>
      </c>
      <c r="E714" s="47" t="s">
        <v>336</v>
      </c>
      <c r="F714" s="47" t="s">
        <v>337</v>
      </c>
      <c r="G714" s="46">
        <v>2000000</v>
      </c>
      <c r="H714" s="46">
        <v>2000000</v>
      </c>
      <c r="I714" s="46">
        <v>2000000</v>
      </c>
      <c r="J714" s="46">
        <v>0</v>
      </c>
      <c r="K714" s="46">
        <v>0</v>
      </c>
      <c r="L714" s="46">
        <v>0</v>
      </c>
      <c r="M714" s="46">
        <v>1497028.52</v>
      </c>
      <c r="N714" s="46">
        <v>1497028.52</v>
      </c>
      <c r="O714" s="46">
        <v>502971.48</v>
      </c>
      <c r="P714" s="86">
        <f t="shared" si="24"/>
        <v>0.74851425999999999</v>
      </c>
      <c r="Q714" s="65"/>
      <c r="R714" s="65"/>
      <c r="S714" s="66"/>
      <c r="T714" s="66"/>
      <c r="U714" s="66"/>
      <c r="V714" s="66"/>
      <c r="W714" s="66"/>
      <c r="X714" s="67"/>
    </row>
    <row r="715" spans="1:24" ht="14.4" x14ac:dyDescent="0.2">
      <c r="A715" s="47" t="s">
        <v>702</v>
      </c>
      <c r="B715" s="47" t="s">
        <v>703</v>
      </c>
      <c r="C715" s="82" t="str">
        <f t="shared" si="23"/>
        <v>21375107 CENTRO CULTURAL E HISTÓRICO JOSÉ FIGUERE</v>
      </c>
      <c r="D715" s="47" t="s">
        <v>690</v>
      </c>
      <c r="E715" s="47" t="s">
        <v>364</v>
      </c>
      <c r="F715" s="47" t="s">
        <v>365</v>
      </c>
      <c r="G715" s="46">
        <v>2000000</v>
      </c>
      <c r="H715" s="46">
        <v>2000000</v>
      </c>
      <c r="I715" s="46">
        <v>2000000</v>
      </c>
      <c r="J715" s="46">
        <v>0</v>
      </c>
      <c r="K715" s="46">
        <v>0</v>
      </c>
      <c r="L715" s="46">
        <v>0</v>
      </c>
      <c r="M715" s="46">
        <v>1497028.52</v>
      </c>
      <c r="N715" s="46">
        <v>1497028.52</v>
      </c>
      <c r="O715" s="46">
        <v>502971.48</v>
      </c>
      <c r="P715" s="86">
        <f t="shared" si="24"/>
        <v>0.74851425999999999</v>
      </c>
      <c r="Q715" s="65"/>
      <c r="R715" s="65"/>
      <c r="S715" s="66"/>
      <c r="T715" s="66"/>
      <c r="U715" s="66"/>
      <c r="V715" s="66"/>
      <c r="W715" s="66"/>
      <c r="X715" s="67"/>
    </row>
    <row r="716" spans="1:24" ht="14.4" x14ac:dyDescent="0.2">
      <c r="A716" s="47" t="s">
        <v>702</v>
      </c>
      <c r="B716" s="47" t="s">
        <v>703</v>
      </c>
      <c r="C716" s="107" t="str">
        <f t="shared" si="23"/>
        <v>21375107 CENTRO CULTURAL E HISTÓRICO JOSÉ FIGUERE</v>
      </c>
      <c r="D716" s="47" t="s">
        <v>690</v>
      </c>
      <c r="E716" s="47" t="s">
        <v>368</v>
      </c>
      <c r="F716" s="47" t="s">
        <v>369</v>
      </c>
      <c r="G716" s="46">
        <v>2000000</v>
      </c>
      <c r="H716" s="46">
        <v>2000000</v>
      </c>
      <c r="I716" s="46">
        <v>2000000</v>
      </c>
      <c r="J716" s="46">
        <v>0</v>
      </c>
      <c r="K716" s="46">
        <v>0</v>
      </c>
      <c r="L716" s="46">
        <v>0</v>
      </c>
      <c r="M716" s="46">
        <v>1497028.52</v>
      </c>
      <c r="N716" s="46">
        <v>1497028.52</v>
      </c>
      <c r="O716" s="46">
        <v>502971.48</v>
      </c>
      <c r="P716" s="108">
        <f t="shared" si="24"/>
        <v>0.74851425999999999</v>
      </c>
      <c r="Q716" s="65"/>
      <c r="R716" s="65"/>
      <c r="S716" s="66"/>
      <c r="T716" s="66"/>
      <c r="U716" s="66"/>
      <c r="V716" s="66"/>
      <c r="W716" s="66"/>
      <c r="X716" s="67"/>
    </row>
    <row r="717" spans="1:24" ht="14.4" x14ac:dyDescent="0.2">
      <c r="A717" s="99" t="s">
        <v>704</v>
      </c>
      <c r="B717" s="99" t="s">
        <v>705</v>
      </c>
      <c r="C717" s="98" t="str">
        <f t="shared" si="23"/>
        <v>21375108 CASA DE LA CULTURA DE PUNTARENAS</v>
      </c>
      <c r="D717" s="99" t="s">
        <v>686</v>
      </c>
      <c r="E717" s="99" t="s">
        <v>687</v>
      </c>
      <c r="F717" s="99" t="s">
        <v>687</v>
      </c>
      <c r="G717" s="100">
        <v>154477753</v>
      </c>
      <c r="H717" s="100">
        <v>154477753</v>
      </c>
      <c r="I717" s="46">
        <v>133224352.58</v>
      </c>
      <c r="J717" s="46">
        <v>0</v>
      </c>
      <c r="K717" s="46">
        <v>0</v>
      </c>
      <c r="L717" s="46">
        <v>0</v>
      </c>
      <c r="M717" s="100">
        <v>72680548.340000004</v>
      </c>
      <c r="N717" s="100">
        <v>71498214.200000003</v>
      </c>
      <c r="O717" s="100">
        <v>81797204.659999996</v>
      </c>
      <c r="P717" s="115">
        <f t="shared" si="24"/>
        <v>0.47049200890435017</v>
      </c>
      <c r="Q717" s="65"/>
      <c r="R717" s="65"/>
      <c r="S717" s="66"/>
      <c r="T717" s="66"/>
      <c r="U717" s="66"/>
      <c r="V717" s="66"/>
      <c r="W717" s="66"/>
      <c r="X717" s="67"/>
    </row>
    <row r="718" spans="1:24" ht="14.4" x14ac:dyDescent="0.2">
      <c r="A718" s="47" t="s">
        <v>704</v>
      </c>
      <c r="B718" s="47" t="s">
        <v>705</v>
      </c>
      <c r="C718" s="112" t="str">
        <f t="shared" si="23"/>
        <v>21375108 CASA DE LA CULTURA DE PUNTARENAS</v>
      </c>
      <c r="D718" s="47" t="s">
        <v>686</v>
      </c>
      <c r="E718" s="47" t="s">
        <v>10</v>
      </c>
      <c r="F718" s="47" t="s">
        <v>11</v>
      </c>
      <c r="G718" s="46">
        <v>67529639</v>
      </c>
      <c r="H718" s="46">
        <v>67529639</v>
      </c>
      <c r="I718" s="46">
        <v>62583515</v>
      </c>
      <c r="J718" s="46">
        <v>0</v>
      </c>
      <c r="K718" s="46">
        <v>0</v>
      </c>
      <c r="L718" s="46">
        <v>0</v>
      </c>
      <c r="M718" s="46">
        <v>40024414.189999998</v>
      </c>
      <c r="N718" s="46">
        <v>38904061.049999997</v>
      </c>
      <c r="O718" s="46">
        <v>27505224.809999999</v>
      </c>
      <c r="P718" s="113">
        <f t="shared" si="24"/>
        <v>0.59269403454089242</v>
      </c>
      <c r="Q718" s="65"/>
      <c r="R718" s="65"/>
      <c r="S718" s="66"/>
      <c r="T718" s="66"/>
      <c r="U718" s="66"/>
      <c r="V718" s="66"/>
      <c r="W718" s="66"/>
      <c r="X718" s="67"/>
    </row>
    <row r="719" spans="1:24" ht="14.4" x14ac:dyDescent="0.2">
      <c r="A719" s="47" t="s">
        <v>704</v>
      </c>
      <c r="B719" s="47" t="s">
        <v>705</v>
      </c>
      <c r="C719" s="82" t="str">
        <f t="shared" si="23"/>
        <v>21375108 CASA DE LA CULTURA DE PUNTARENAS</v>
      </c>
      <c r="D719" s="47" t="s">
        <v>686</v>
      </c>
      <c r="E719" s="47" t="s">
        <v>12</v>
      </c>
      <c r="F719" s="47" t="s">
        <v>13</v>
      </c>
      <c r="G719" s="46">
        <v>39569200</v>
      </c>
      <c r="H719" s="46">
        <v>39236350</v>
      </c>
      <c r="I719" s="46">
        <v>35945650</v>
      </c>
      <c r="J719" s="46">
        <v>0</v>
      </c>
      <c r="K719" s="46">
        <v>0</v>
      </c>
      <c r="L719" s="46">
        <v>0</v>
      </c>
      <c r="M719" s="46">
        <v>25220084.219999999</v>
      </c>
      <c r="N719" s="46">
        <v>24871046.260000002</v>
      </c>
      <c r="O719" s="46">
        <v>14016265.779999999</v>
      </c>
      <c r="P719" s="86">
        <f t="shared" si="24"/>
        <v>0.64277345420764165</v>
      </c>
      <c r="Q719" s="65"/>
      <c r="R719" s="65"/>
      <c r="S719" s="66"/>
      <c r="T719" s="66"/>
      <c r="U719" s="66"/>
      <c r="V719" s="66"/>
      <c r="W719" s="66"/>
      <c r="X719" s="67"/>
    </row>
    <row r="720" spans="1:24" ht="14.4" x14ac:dyDescent="0.2">
      <c r="A720" s="47" t="s">
        <v>704</v>
      </c>
      <c r="B720" s="47" t="s">
        <v>705</v>
      </c>
      <c r="C720" s="82" t="str">
        <f t="shared" si="23"/>
        <v>21375108 CASA DE LA CULTURA DE PUNTARENAS</v>
      </c>
      <c r="D720" s="47" t="s">
        <v>686</v>
      </c>
      <c r="E720" s="47" t="s">
        <v>14</v>
      </c>
      <c r="F720" s="47" t="s">
        <v>15</v>
      </c>
      <c r="G720" s="46">
        <v>39569200</v>
      </c>
      <c r="H720" s="46">
        <v>39236350</v>
      </c>
      <c r="I720" s="46">
        <v>35945650</v>
      </c>
      <c r="J720" s="46">
        <v>0</v>
      </c>
      <c r="K720" s="46">
        <v>0</v>
      </c>
      <c r="L720" s="46">
        <v>0</v>
      </c>
      <c r="M720" s="46">
        <v>25220084.219999999</v>
      </c>
      <c r="N720" s="46">
        <v>24871046.260000002</v>
      </c>
      <c r="O720" s="46">
        <v>14016265.779999999</v>
      </c>
      <c r="P720" s="86">
        <f t="shared" si="24"/>
        <v>0.64277345420764165</v>
      </c>
      <c r="Q720" s="65"/>
      <c r="R720" s="65"/>
      <c r="S720" s="66"/>
      <c r="T720" s="66"/>
      <c r="U720" s="66"/>
      <c r="V720" s="66"/>
      <c r="W720" s="66"/>
      <c r="X720" s="67"/>
    </row>
    <row r="721" spans="1:24" ht="14.4" x14ac:dyDescent="0.2">
      <c r="A721" s="47" t="s">
        <v>704</v>
      </c>
      <c r="B721" s="47" t="s">
        <v>705</v>
      </c>
      <c r="C721" s="82" t="str">
        <f t="shared" si="23"/>
        <v>21375108 CASA DE LA CULTURA DE PUNTARENAS</v>
      </c>
      <c r="D721" s="47" t="s">
        <v>686</v>
      </c>
      <c r="E721" s="47" t="s">
        <v>20</v>
      </c>
      <c r="F721" s="47" t="s">
        <v>21</v>
      </c>
      <c r="G721" s="46">
        <v>1900000</v>
      </c>
      <c r="H721" s="46">
        <v>1900000</v>
      </c>
      <c r="I721" s="46">
        <v>1900000</v>
      </c>
      <c r="J721" s="46">
        <v>0</v>
      </c>
      <c r="K721" s="46">
        <v>0</v>
      </c>
      <c r="L721" s="46">
        <v>0</v>
      </c>
      <c r="M721" s="46">
        <v>435425.39</v>
      </c>
      <c r="N721" s="46">
        <v>435425.39</v>
      </c>
      <c r="O721" s="46">
        <v>1464574.61</v>
      </c>
      <c r="P721" s="86">
        <f t="shared" si="24"/>
        <v>0.22917125789473686</v>
      </c>
      <c r="Q721" s="65"/>
      <c r="R721" s="65"/>
      <c r="S721" s="66"/>
      <c r="T721" s="66"/>
      <c r="U721" s="66"/>
      <c r="V721" s="66"/>
      <c r="W721" s="66"/>
      <c r="X721" s="67"/>
    </row>
    <row r="722" spans="1:24" ht="14.4" x14ac:dyDescent="0.2">
      <c r="A722" s="47" t="s">
        <v>704</v>
      </c>
      <c r="B722" s="47" t="s">
        <v>705</v>
      </c>
      <c r="C722" s="82" t="str">
        <f t="shared" si="23"/>
        <v>21375108 CASA DE LA CULTURA DE PUNTARENAS</v>
      </c>
      <c r="D722" s="47" t="s">
        <v>686</v>
      </c>
      <c r="E722" s="47" t="s">
        <v>22</v>
      </c>
      <c r="F722" s="47" t="s">
        <v>23</v>
      </c>
      <c r="G722" s="46">
        <v>1900000</v>
      </c>
      <c r="H722" s="46">
        <v>1900000</v>
      </c>
      <c r="I722" s="46">
        <v>1900000</v>
      </c>
      <c r="J722" s="46">
        <v>0</v>
      </c>
      <c r="K722" s="46">
        <v>0</v>
      </c>
      <c r="L722" s="46">
        <v>0</v>
      </c>
      <c r="M722" s="46">
        <v>435425.39</v>
      </c>
      <c r="N722" s="46">
        <v>435425.39</v>
      </c>
      <c r="O722" s="46">
        <v>1464574.61</v>
      </c>
      <c r="P722" s="86">
        <f t="shared" si="24"/>
        <v>0.22917125789473686</v>
      </c>
      <c r="Q722" s="65"/>
      <c r="R722" s="65"/>
      <c r="S722" s="66"/>
      <c r="T722" s="66"/>
      <c r="U722" s="66"/>
      <c r="V722" s="66"/>
      <c r="W722" s="66"/>
      <c r="X722" s="67"/>
    </row>
    <row r="723" spans="1:24" ht="14.4" x14ac:dyDescent="0.2">
      <c r="A723" s="47" t="s">
        <v>704</v>
      </c>
      <c r="B723" s="47" t="s">
        <v>705</v>
      </c>
      <c r="C723" s="82" t="str">
        <f t="shared" si="23"/>
        <v>21375108 CASA DE LA CULTURA DE PUNTARENAS</v>
      </c>
      <c r="D723" s="47" t="s">
        <v>686</v>
      </c>
      <c r="E723" s="47" t="s">
        <v>26</v>
      </c>
      <c r="F723" s="47" t="s">
        <v>27</v>
      </c>
      <c r="G723" s="46">
        <v>13984948</v>
      </c>
      <c r="H723" s="46">
        <v>14167798</v>
      </c>
      <c r="I723" s="46">
        <v>12903424</v>
      </c>
      <c r="J723" s="46">
        <v>0</v>
      </c>
      <c r="K723" s="46">
        <v>0</v>
      </c>
      <c r="L723" s="46">
        <v>0</v>
      </c>
      <c r="M723" s="46">
        <v>7574864.7400000002</v>
      </c>
      <c r="N723" s="46">
        <v>7529896.5599999996</v>
      </c>
      <c r="O723" s="46">
        <v>6592933.2599999998</v>
      </c>
      <c r="P723" s="86">
        <f t="shared" si="24"/>
        <v>0.53465363777772668</v>
      </c>
      <c r="Q723" s="65"/>
      <c r="R723" s="65"/>
      <c r="S723" s="66"/>
      <c r="T723" s="66"/>
      <c r="U723" s="66"/>
      <c r="V723" s="66"/>
      <c r="W723" s="66"/>
      <c r="X723" s="67"/>
    </row>
    <row r="724" spans="1:24" ht="14.4" x14ac:dyDescent="0.2">
      <c r="A724" s="47" t="s">
        <v>704</v>
      </c>
      <c r="B724" s="47" t="s">
        <v>705</v>
      </c>
      <c r="C724" s="82" t="str">
        <f t="shared" si="23"/>
        <v>21375108 CASA DE LA CULTURA DE PUNTARENAS</v>
      </c>
      <c r="D724" s="47" t="s">
        <v>686</v>
      </c>
      <c r="E724" s="47" t="s">
        <v>28</v>
      </c>
      <c r="F724" s="47" t="s">
        <v>29</v>
      </c>
      <c r="G724" s="46">
        <v>4900000</v>
      </c>
      <c r="H724" s="46">
        <v>4900000</v>
      </c>
      <c r="I724" s="46">
        <v>4900000</v>
      </c>
      <c r="J724" s="46">
        <v>0</v>
      </c>
      <c r="K724" s="46">
        <v>0</v>
      </c>
      <c r="L724" s="46">
        <v>0</v>
      </c>
      <c r="M724" s="46">
        <v>3970560</v>
      </c>
      <c r="N724" s="46">
        <v>3925591.82</v>
      </c>
      <c r="O724" s="46">
        <v>929440</v>
      </c>
      <c r="P724" s="86">
        <f t="shared" si="24"/>
        <v>0.81031836734693874</v>
      </c>
      <c r="Q724" s="65"/>
      <c r="R724" s="65"/>
      <c r="S724" s="66"/>
      <c r="T724" s="66"/>
      <c r="U724" s="66"/>
      <c r="V724" s="66"/>
      <c r="W724" s="66"/>
      <c r="X724" s="67"/>
    </row>
    <row r="725" spans="1:24" ht="14.4" x14ac:dyDescent="0.2">
      <c r="A725" s="47" t="s">
        <v>704</v>
      </c>
      <c r="B725" s="47" t="s">
        <v>705</v>
      </c>
      <c r="C725" s="82" t="str">
        <f t="shared" si="23"/>
        <v>21375108 CASA DE LA CULTURA DE PUNTARENAS</v>
      </c>
      <c r="D725" s="47" t="s">
        <v>686</v>
      </c>
      <c r="E725" s="47" t="s">
        <v>30</v>
      </c>
      <c r="F725" s="47" t="s">
        <v>31</v>
      </c>
      <c r="G725" s="46">
        <v>1876200</v>
      </c>
      <c r="H725" s="46">
        <v>1876200</v>
      </c>
      <c r="I725" s="46">
        <v>781750</v>
      </c>
      <c r="J725" s="46">
        <v>0</v>
      </c>
      <c r="K725" s="46">
        <v>0</v>
      </c>
      <c r="L725" s="46">
        <v>0</v>
      </c>
      <c r="M725" s="46">
        <v>781750</v>
      </c>
      <c r="N725" s="46">
        <v>781750</v>
      </c>
      <c r="O725" s="46">
        <v>1094450</v>
      </c>
      <c r="P725" s="86">
        <f t="shared" si="24"/>
        <v>0.41666666666666669</v>
      </c>
      <c r="Q725" s="65"/>
      <c r="R725" s="65"/>
      <c r="S725" s="66"/>
      <c r="T725" s="66"/>
      <c r="U725" s="66"/>
      <c r="V725" s="66"/>
      <c r="W725" s="66"/>
      <c r="X725" s="67"/>
    </row>
    <row r="726" spans="1:24" ht="14.4" x14ac:dyDescent="0.2">
      <c r="A726" s="47" t="s">
        <v>704</v>
      </c>
      <c r="B726" s="47" t="s">
        <v>705</v>
      </c>
      <c r="C726" s="82" t="str">
        <f t="shared" si="23"/>
        <v>21375108 CASA DE LA CULTURA DE PUNTARENAS</v>
      </c>
      <c r="D726" s="47" t="s">
        <v>686</v>
      </c>
      <c r="E726" s="47" t="s">
        <v>32</v>
      </c>
      <c r="F726" s="47" t="s">
        <v>33</v>
      </c>
      <c r="G726" s="46">
        <v>4231526</v>
      </c>
      <c r="H726" s="46">
        <v>4231526</v>
      </c>
      <c r="I726" s="46">
        <v>4061602</v>
      </c>
      <c r="J726" s="46">
        <v>0</v>
      </c>
      <c r="K726" s="46">
        <v>0</v>
      </c>
      <c r="L726" s="46">
        <v>0</v>
      </c>
      <c r="M726" s="46">
        <v>0</v>
      </c>
      <c r="N726" s="46">
        <v>0</v>
      </c>
      <c r="O726" s="46">
        <v>4231526</v>
      </c>
      <c r="P726" s="86">
        <f t="shared" si="24"/>
        <v>0</v>
      </c>
      <c r="Q726" s="65"/>
      <c r="R726" s="65"/>
      <c r="S726" s="66"/>
      <c r="T726" s="66"/>
      <c r="U726" s="66"/>
      <c r="V726" s="66"/>
      <c r="W726" s="66"/>
      <c r="X726" s="67"/>
    </row>
    <row r="727" spans="1:24" ht="14.4" x14ac:dyDescent="0.2">
      <c r="A727" s="47" t="s">
        <v>704</v>
      </c>
      <c r="B727" s="47" t="s">
        <v>705</v>
      </c>
      <c r="C727" s="82" t="str">
        <f t="shared" si="23"/>
        <v>21375108 CASA DE LA CULTURA DE PUNTARENAS</v>
      </c>
      <c r="D727" s="47" t="s">
        <v>686</v>
      </c>
      <c r="E727" s="47" t="s">
        <v>34</v>
      </c>
      <c r="F727" s="47" t="s">
        <v>35</v>
      </c>
      <c r="G727" s="46">
        <v>2977222</v>
      </c>
      <c r="H727" s="46">
        <v>3160072</v>
      </c>
      <c r="I727" s="46">
        <v>3160072</v>
      </c>
      <c r="J727" s="46">
        <v>0</v>
      </c>
      <c r="K727" s="46">
        <v>0</v>
      </c>
      <c r="L727" s="46">
        <v>0</v>
      </c>
      <c r="M727" s="46">
        <v>2822554.74</v>
      </c>
      <c r="N727" s="46">
        <v>2822554.74</v>
      </c>
      <c r="O727" s="46">
        <v>337517.26</v>
      </c>
      <c r="P727" s="86">
        <f t="shared" si="24"/>
        <v>0.89319317407957799</v>
      </c>
      <c r="Q727" s="65"/>
      <c r="R727" s="65"/>
      <c r="S727" s="66"/>
      <c r="T727" s="66"/>
      <c r="U727" s="66"/>
      <c r="V727" s="66"/>
      <c r="W727" s="66"/>
      <c r="X727" s="67"/>
    </row>
    <row r="728" spans="1:24" ht="14.4" x14ac:dyDescent="0.2">
      <c r="A728" s="47" t="s">
        <v>704</v>
      </c>
      <c r="B728" s="47" t="s">
        <v>705</v>
      </c>
      <c r="C728" s="82" t="str">
        <f t="shared" si="23"/>
        <v>21375108 CASA DE LA CULTURA DE PUNTARENAS</v>
      </c>
      <c r="D728" s="47" t="s">
        <v>686</v>
      </c>
      <c r="E728" s="47" t="s">
        <v>38</v>
      </c>
      <c r="F728" s="47" t="s">
        <v>39</v>
      </c>
      <c r="G728" s="46">
        <v>4994206</v>
      </c>
      <c r="H728" s="46">
        <v>5144206</v>
      </c>
      <c r="I728" s="46">
        <v>4955515</v>
      </c>
      <c r="J728" s="46">
        <v>0</v>
      </c>
      <c r="K728" s="46">
        <v>0</v>
      </c>
      <c r="L728" s="46">
        <v>0</v>
      </c>
      <c r="M728" s="46">
        <v>2842041.66</v>
      </c>
      <c r="N728" s="46">
        <v>2482007.66</v>
      </c>
      <c r="O728" s="46">
        <v>2302164.34</v>
      </c>
      <c r="P728" s="86">
        <f t="shared" si="24"/>
        <v>0.55247430993237834</v>
      </c>
      <c r="Q728" s="65"/>
      <c r="R728" s="65"/>
      <c r="S728" s="66"/>
      <c r="T728" s="66"/>
      <c r="U728" s="66"/>
      <c r="V728" s="66"/>
      <c r="W728" s="66"/>
      <c r="X728" s="67"/>
    </row>
    <row r="729" spans="1:24" ht="14.4" x14ac:dyDescent="0.2">
      <c r="A729" s="47" t="s">
        <v>704</v>
      </c>
      <c r="B729" s="47" t="s">
        <v>705</v>
      </c>
      <c r="C729" s="82" t="str">
        <f t="shared" si="23"/>
        <v>21375108 CASA DE LA CULTURA DE PUNTARENAS</v>
      </c>
      <c r="D729" s="47" t="s">
        <v>686</v>
      </c>
      <c r="E729" s="47" t="s">
        <v>49</v>
      </c>
      <c r="F729" s="47" t="s">
        <v>41</v>
      </c>
      <c r="G729" s="46">
        <v>4738093</v>
      </c>
      <c r="H729" s="46">
        <v>4738093</v>
      </c>
      <c r="I729" s="46">
        <v>4549402</v>
      </c>
      <c r="J729" s="46">
        <v>0</v>
      </c>
      <c r="K729" s="46">
        <v>0</v>
      </c>
      <c r="L729" s="46">
        <v>0</v>
      </c>
      <c r="M729" s="46">
        <v>2567465.66</v>
      </c>
      <c r="N729" s="46">
        <v>2225894.66</v>
      </c>
      <c r="O729" s="46">
        <v>2170627.34</v>
      </c>
      <c r="P729" s="86">
        <f t="shared" si="24"/>
        <v>0.54187743043456515</v>
      </c>
      <c r="Q729" s="65"/>
      <c r="R729" s="65"/>
      <c r="S729" s="66"/>
      <c r="T729" s="66"/>
      <c r="U729" s="66"/>
      <c r="V729" s="66"/>
      <c r="W729" s="66"/>
      <c r="X729" s="67"/>
    </row>
    <row r="730" spans="1:24" ht="14.4" x14ac:dyDescent="0.2">
      <c r="A730" s="47" t="s">
        <v>704</v>
      </c>
      <c r="B730" s="47" t="s">
        <v>705</v>
      </c>
      <c r="C730" s="82" t="str">
        <f t="shared" si="23"/>
        <v>21375108 CASA DE LA CULTURA DE PUNTARENAS</v>
      </c>
      <c r="D730" s="47" t="s">
        <v>686</v>
      </c>
      <c r="E730" s="47" t="s">
        <v>70</v>
      </c>
      <c r="F730" s="47" t="s">
        <v>62</v>
      </c>
      <c r="G730" s="46">
        <v>256113</v>
      </c>
      <c r="H730" s="46">
        <v>406113</v>
      </c>
      <c r="I730" s="46">
        <v>406113</v>
      </c>
      <c r="J730" s="46">
        <v>0</v>
      </c>
      <c r="K730" s="46">
        <v>0</v>
      </c>
      <c r="L730" s="46">
        <v>0</v>
      </c>
      <c r="M730" s="46">
        <v>274576</v>
      </c>
      <c r="N730" s="46">
        <v>256113</v>
      </c>
      <c r="O730" s="46">
        <v>131537</v>
      </c>
      <c r="P730" s="86">
        <f t="shared" si="24"/>
        <v>0.67610738883020238</v>
      </c>
      <c r="Q730" s="65"/>
      <c r="R730" s="65"/>
      <c r="S730" s="66"/>
      <c r="T730" s="66"/>
      <c r="U730" s="66"/>
      <c r="V730" s="66"/>
      <c r="W730" s="66"/>
      <c r="X730" s="67"/>
    </row>
    <row r="731" spans="1:24" ht="14.4" x14ac:dyDescent="0.2">
      <c r="A731" s="47" t="s">
        <v>704</v>
      </c>
      <c r="B731" s="47" t="s">
        <v>705</v>
      </c>
      <c r="C731" s="82" t="str">
        <f t="shared" si="23"/>
        <v>21375108 CASA DE LA CULTURA DE PUNTARENAS</v>
      </c>
      <c r="D731" s="47" t="s">
        <v>686</v>
      </c>
      <c r="E731" s="47" t="s">
        <v>83</v>
      </c>
      <c r="F731" s="47" t="s">
        <v>84</v>
      </c>
      <c r="G731" s="46">
        <v>7081285</v>
      </c>
      <c r="H731" s="46">
        <v>7081285</v>
      </c>
      <c r="I731" s="46">
        <v>6878926</v>
      </c>
      <c r="J731" s="46">
        <v>0</v>
      </c>
      <c r="K731" s="46">
        <v>0</v>
      </c>
      <c r="L731" s="46">
        <v>0</v>
      </c>
      <c r="M731" s="46">
        <v>3951998.18</v>
      </c>
      <c r="N731" s="46">
        <v>3585685.18</v>
      </c>
      <c r="O731" s="46">
        <v>3129286.82</v>
      </c>
      <c r="P731" s="86">
        <f t="shared" si="24"/>
        <v>0.55809054147658232</v>
      </c>
      <c r="Q731" s="65"/>
      <c r="R731" s="65"/>
      <c r="S731" s="66"/>
      <c r="T731" s="66"/>
      <c r="U731" s="66"/>
      <c r="V731" s="66"/>
      <c r="W731" s="66"/>
      <c r="X731" s="67"/>
    </row>
    <row r="732" spans="1:24" ht="14.4" x14ac:dyDescent="0.2">
      <c r="A732" s="47" t="s">
        <v>704</v>
      </c>
      <c r="B732" s="47" t="s">
        <v>705</v>
      </c>
      <c r="C732" s="82" t="str">
        <f t="shared" si="23"/>
        <v>21375108 CASA DE LA CULTURA DE PUNTARENAS</v>
      </c>
      <c r="D732" s="47" t="s">
        <v>686</v>
      </c>
      <c r="E732" s="47" t="s">
        <v>94</v>
      </c>
      <c r="F732" s="47" t="s">
        <v>86</v>
      </c>
      <c r="G732" s="46">
        <v>2776266</v>
      </c>
      <c r="H732" s="46">
        <v>2776266</v>
      </c>
      <c r="I732" s="46">
        <v>2665703</v>
      </c>
      <c r="J732" s="46">
        <v>0</v>
      </c>
      <c r="K732" s="46">
        <v>0</v>
      </c>
      <c r="L732" s="46">
        <v>0</v>
      </c>
      <c r="M732" s="46">
        <v>1454455.8</v>
      </c>
      <c r="N732" s="46">
        <v>1254313.8</v>
      </c>
      <c r="O732" s="46">
        <v>1321810.2</v>
      </c>
      <c r="P732" s="86">
        <f t="shared" si="24"/>
        <v>0.52388920946335837</v>
      </c>
      <c r="Q732" s="65"/>
      <c r="R732" s="65"/>
      <c r="S732" s="66"/>
      <c r="T732" s="66"/>
      <c r="U732" s="66"/>
      <c r="V732" s="66"/>
      <c r="W732" s="66"/>
      <c r="X732" s="67"/>
    </row>
    <row r="733" spans="1:24" ht="14.4" x14ac:dyDescent="0.2">
      <c r="A733" s="47" t="s">
        <v>704</v>
      </c>
      <c r="B733" s="47" t="s">
        <v>705</v>
      </c>
      <c r="C733" s="82" t="str">
        <f t="shared" si="23"/>
        <v>21375108 CASA DE LA CULTURA DE PUNTARENAS</v>
      </c>
      <c r="D733" s="47" t="s">
        <v>686</v>
      </c>
      <c r="E733" s="47" t="s">
        <v>115</v>
      </c>
      <c r="F733" s="47" t="s">
        <v>107</v>
      </c>
      <c r="G733" s="46">
        <v>1536679</v>
      </c>
      <c r="H733" s="46">
        <v>1536679</v>
      </c>
      <c r="I733" s="46">
        <v>1475482</v>
      </c>
      <c r="J733" s="46">
        <v>0</v>
      </c>
      <c r="K733" s="46">
        <v>0</v>
      </c>
      <c r="L733" s="46">
        <v>0</v>
      </c>
      <c r="M733" s="46">
        <v>910907.8</v>
      </c>
      <c r="N733" s="46">
        <v>800127.8</v>
      </c>
      <c r="O733" s="46">
        <v>625771.19999999995</v>
      </c>
      <c r="P733" s="86">
        <f t="shared" si="24"/>
        <v>0.5927768909446931</v>
      </c>
      <c r="Q733" s="65"/>
      <c r="R733" s="65"/>
      <c r="S733" s="66"/>
      <c r="T733" s="66"/>
      <c r="U733" s="66"/>
      <c r="V733" s="66"/>
      <c r="W733" s="66"/>
      <c r="X733" s="67"/>
    </row>
    <row r="734" spans="1:24" ht="14.4" x14ac:dyDescent="0.2">
      <c r="A734" s="47" t="s">
        <v>704</v>
      </c>
      <c r="B734" s="47" t="s">
        <v>705</v>
      </c>
      <c r="C734" s="82" t="str">
        <f t="shared" si="23"/>
        <v>21375108 CASA DE LA CULTURA DE PUNTARENAS</v>
      </c>
      <c r="D734" s="47" t="s">
        <v>686</v>
      </c>
      <c r="E734" s="47" t="s">
        <v>136</v>
      </c>
      <c r="F734" s="47" t="s">
        <v>128</v>
      </c>
      <c r="G734" s="46">
        <v>768340</v>
      </c>
      <c r="H734" s="46">
        <v>768340</v>
      </c>
      <c r="I734" s="46">
        <v>737741</v>
      </c>
      <c r="J734" s="46">
        <v>0</v>
      </c>
      <c r="K734" s="46">
        <v>0</v>
      </c>
      <c r="L734" s="46">
        <v>0</v>
      </c>
      <c r="M734" s="46">
        <v>573997.80000000005</v>
      </c>
      <c r="N734" s="46">
        <v>518606.8</v>
      </c>
      <c r="O734" s="46">
        <v>194342.2</v>
      </c>
      <c r="P734" s="86">
        <f t="shared" si="24"/>
        <v>0.74706223807168703</v>
      </c>
      <c r="Q734" s="65"/>
      <c r="R734" s="65"/>
      <c r="S734" s="66"/>
      <c r="T734" s="66"/>
      <c r="U734" s="66"/>
      <c r="V734" s="66"/>
      <c r="W734" s="66"/>
      <c r="X734" s="67"/>
    </row>
    <row r="735" spans="1:24" ht="14.4" x14ac:dyDescent="0.2">
      <c r="A735" s="47" t="s">
        <v>704</v>
      </c>
      <c r="B735" s="47" t="s">
        <v>705</v>
      </c>
      <c r="C735" s="82" t="str">
        <f t="shared" si="23"/>
        <v>21375108 CASA DE LA CULTURA DE PUNTARENAS</v>
      </c>
      <c r="D735" s="47" t="s">
        <v>686</v>
      </c>
      <c r="E735" s="47" t="s">
        <v>155</v>
      </c>
      <c r="F735" s="47" t="s">
        <v>149</v>
      </c>
      <c r="G735" s="46">
        <v>2000000</v>
      </c>
      <c r="H735" s="46">
        <v>2000000</v>
      </c>
      <c r="I735" s="46">
        <v>2000000</v>
      </c>
      <c r="J735" s="46">
        <v>0</v>
      </c>
      <c r="K735" s="46">
        <v>0</v>
      </c>
      <c r="L735" s="46">
        <v>0</v>
      </c>
      <c r="M735" s="46">
        <v>1012636.78</v>
      </c>
      <c r="N735" s="46">
        <v>1012636.78</v>
      </c>
      <c r="O735" s="46">
        <v>987363.22</v>
      </c>
      <c r="P735" s="86">
        <f t="shared" si="24"/>
        <v>0.50631839000000001</v>
      </c>
      <c r="Q735" s="65"/>
      <c r="R735" s="65"/>
      <c r="S735" s="66"/>
      <c r="T735" s="66"/>
      <c r="U735" s="66"/>
      <c r="V735" s="66"/>
      <c r="W735" s="66"/>
      <c r="X735" s="67"/>
    </row>
    <row r="736" spans="1:24" ht="14.4" x14ac:dyDescent="0.2">
      <c r="A736" s="47" t="s">
        <v>704</v>
      </c>
      <c r="B736" s="47" t="s">
        <v>705</v>
      </c>
      <c r="C736" s="82" t="str">
        <f t="shared" si="23"/>
        <v>21375108 CASA DE LA CULTURA DE PUNTARENAS</v>
      </c>
      <c r="D736" s="47" t="s">
        <v>686</v>
      </c>
      <c r="E736" s="47" t="s">
        <v>166</v>
      </c>
      <c r="F736" s="47" t="s">
        <v>167</v>
      </c>
      <c r="G736" s="46">
        <v>65863287</v>
      </c>
      <c r="H736" s="46">
        <v>65863287</v>
      </c>
      <c r="I736" s="46">
        <v>50720710.579999998</v>
      </c>
      <c r="J736" s="46">
        <v>0</v>
      </c>
      <c r="K736" s="46">
        <v>0</v>
      </c>
      <c r="L736" s="46">
        <v>0</v>
      </c>
      <c r="M736" s="46">
        <v>31811364.719999999</v>
      </c>
      <c r="N736" s="46">
        <v>31749383.719999999</v>
      </c>
      <c r="O736" s="46">
        <v>34051922.280000001</v>
      </c>
      <c r="P736" s="86">
        <f t="shared" si="24"/>
        <v>0.48299084617504739</v>
      </c>
      <c r="Q736" s="65"/>
      <c r="R736" s="65"/>
      <c r="S736" s="66"/>
      <c r="T736" s="66"/>
      <c r="U736" s="66"/>
      <c r="V736" s="66"/>
      <c r="W736" s="66"/>
      <c r="X736" s="67"/>
    </row>
    <row r="737" spans="1:24" ht="14.4" x14ac:dyDescent="0.2">
      <c r="A737" s="47" t="s">
        <v>704</v>
      </c>
      <c r="B737" s="47" t="s">
        <v>705</v>
      </c>
      <c r="C737" s="82" t="str">
        <f t="shared" si="23"/>
        <v>21375108 CASA DE LA CULTURA DE PUNTARENAS</v>
      </c>
      <c r="D737" s="47" t="s">
        <v>686</v>
      </c>
      <c r="E737" s="47" t="s">
        <v>180</v>
      </c>
      <c r="F737" s="47" t="s">
        <v>181</v>
      </c>
      <c r="G737" s="46">
        <v>4053000</v>
      </c>
      <c r="H737" s="46">
        <v>4053000</v>
      </c>
      <c r="I737" s="46">
        <v>3010375</v>
      </c>
      <c r="J737" s="46">
        <v>0</v>
      </c>
      <c r="K737" s="46">
        <v>0</v>
      </c>
      <c r="L737" s="46">
        <v>0</v>
      </c>
      <c r="M737" s="46">
        <v>2676898.66</v>
      </c>
      <c r="N737" s="46">
        <v>2676898.66</v>
      </c>
      <c r="O737" s="46">
        <v>1376101.34</v>
      </c>
      <c r="P737" s="86">
        <f t="shared" si="24"/>
        <v>0.66047339254872939</v>
      </c>
      <c r="Q737" s="65"/>
      <c r="R737" s="65"/>
      <c r="S737" s="66"/>
      <c r="T737" s="66"/>
      <c r="U737" s="66"/>
      <c r="V737" s="66"/>
      <c r="W737" s="66"/>
      <c r="X737" s="67"/>
    </row>
    <row r="738" spans="1:24" ht="14.4" x14ac:dyDescent="0.2">
      <c r="A738" s="47" t="s">
        <v>704</v>
      </c>
      <c r="B738" s="47" t="s">
        <v>705</v>
      </c>
      <c r="C738" s="82" t="str">
        <f t="shared" si="23"/>
        <v>21375108 CASA DE LA CULTURA DE PUNTARENAS</v>
      </c>
      <c r="D738" s="47" t="s">
        <v>686</v>
      </c>
      <c r="E738" s="47" t="s">
        <v>182</v>
      </c>
      <c r="F738" s="47" t="s">
        <v>183</v>
      </c>
      <c r="G738" s="46">
        <v>1207500</v>
      </c>
      <c r="H738" s="46">
        <v>1207500</v>
      </c>
      <c r="I738" s="46">
        <v>905625</v>
      </c>
      <c r="J738" s="46">
        <v>0</v>
      </c>
      <c r="K738" s="46">
        <v>0</v>
      </c>
      <c r="L738" s="46">
        <v>0</v>
      </c>
      <c r="M738" s="46">
        <v>905625</v>
      </c>
      <c r="N738" s="46">
        <v>905625</v>
      </c>
      <c r="O738" s="46">
        <v>301875</v>
      </c>
      <c r="P738" s="86">
        <f t="shared" si="24"/>
        <v>0.75</v>
      </c>
      <c r="Q738" s="65"/>
      <c r="R738" s="65"/>
      <c r="S738" s="66"/>
      <c r="T738" s="66"/>
      <c r="U738" s="66"/>
      <c r="V738" s="66"/>
      <c r="W738" s="66"/>
      <c r="X738" s="67"/>
    </row>
    <row r="739" spans="1:24" ht="14.4" x14ac:dyDescent="0.2">
      <c r="A739" s="47" t="s">
        <v>704</v>
      </c>
      <c r="B739" s="47" t="s">
        <v>705</v>
      </c>
      <c r="C739" s="82" t="str">
        <f t="shared" si="23"/>
        <v>21375108 CASA DE LA CULTURA DE PUNTARENAS</v>
      </c>
      <c r="D739" s="47" t="s">
        <v>686</v>
      </c>
      <c r="E739" s="47" t="s">
        <v>184</v>
      </c>
      <c r="F739" s="47" t="s">
        <v>185</v>
      </c>
      <c r="G739" s="46">
        <v>2163000</v>
      </c>
      <c r="H739" s="46">
        <v>2163000</v>
      </c>
      <c r="I739" s="46">
        <v>1622250</v>
      </c>
      <c r="J739" s="46">
        <v>0</v>
      </c>
      <c r="K739" s="46">
        <v>0</v>
      </c>
      <c r="L739" s="46">
        <v>0</v>
      </c>
      <c r="M739" s="46">
        <v>1451760</v>
      </c>
      <c r="N739" s="46">
        <v>1451760</v>
      </c>
      <c r="O739" s="46">
        <v>711240</v>
      </c>
      <c r="P739" s="86">
        <f t="shared" si="24"/>
        <v>0.67117891816920938</v>
      </c>
      <c r="Q739" s="65"/>
      <c r="R739" s="65"/>
      <c r="S739" s="66"/>
      <c r="T739" s="66"/>
      <c r="U739" s="66"/>
      <c r="V739" s="66"/>
      <c r="W739" s="66"/>
      <c r="X739" s="67"/>
    </row>
    <row r="740" spans="1:24" ht="14.4" x14ac:dyDescent="0.2">
      <c r="A740" s="47" t="s">
        <v>704</v>
      </c>
      <c r="B740" s="47" t="s">
        <v>705</v>
      </c>
      <c r="C740" s="82" t="str">
        <f t="shared" si="23"/>
        <v>21375108 CASA DE LA CULTURA DE PUNTARENAS</v>
      </c>
      <c r="D740" s="47" t="s">
        <v>686</v>
      </c>
      <c r="E740" s="47" t="s">
        <v>188</v>
      </c>
      <c r="F740" s="47" t="s">
        <v>189</v>
      </c>
      <c r="G740" s="46">
        <v>682500</v>
      </c>
      <c r="H740" s="46">
        <v>682500</v>
      </c>
      <c r="I740" s="46">
        <v>482500</v>
      </c>
      <c r="J740" s="46">
        <v>0</v>
      </c>
      <c r="K740" s="46">
        <v>0</v>
      </c>
      <c r="L740" s="46">
        <v>0</v>
      </c>
      <c r="M740" s="46">
        <v>319513.65999999997</v>
      </c>
      <c r="N740" s="46">
        <v>319513.65999999997</v>
      </c>
      <c r="O740" s="46">
        <v>362986.34</v>
      </c>
      <c r="P740" s="86">
        <f t="shared" si="24"/>
        <v>0.46815188278388276</v>
      </c>
      <c r="Q740" s="65"/>
      <c r="R740" s="65"/>
      <c r="S740" s="66"/>
      <c r="T740" s="66"/>
      <c r="U740" s="66"/>
      <c r="V740" s="66"/>
      <c r="W740" s="66"/>
      <c r="X740" s="67"/>
    </row>
    <row r="741" spans="1:24" ht="14.4" x14ac:dyDescent="0.2">
      <c r="A741" s="47" t="s">
        <v>704</v>
      </c>
      <c r="B741" s="47" t="s">
        <v>705</v>
      </c>
      <c r="C741" s="82" t="str">
        <f t="shared" si="23"/>
        <v>21375108 CASA DE LA CULTURA DE PUNTARENAS</v>
      </c>
      <c r="D741" s="47" t="s">
        <v>686</v>
      </c>
      <c r="E741" s="47" t="s">
        <v>192</v>
      </c>
      <c r="F741" s="47" t="s">
        <v>193</v>
      </c>
      <c r="G741" s="46">
        <v>1230000</v>
      </c>
      <c r="H741" s="46">
        <v>430000</v>
      </c>
      <c r="I741" s="46">
        <v>397500</v>
      </c>
      <c r="J741" s="46">
        <v>0</v>
      </c>
      <c r="K741" s="46">
        <v>0</v>
      </c>
      <c r="L741" s="46">
        <v>0</v>
      </c>
      <c r="M741" s="46">
        <v>230623.54</v>
      </c>
      <c r="N741" s="46">
        <v>230623.54</v>
      </c>
      <c r="O741" s="46">
        <v>199376.46</v>
      </c>
      <c r="P741" s="86">
        <f t="shared" si="24"/>
        <v>0.53633381395348834</v>
      </c>
      <c r="Q741" s="65"/>
      <c r="R741" s="65"/>
      <c r="S741" s="66"/>
      <c r="T741" s="66"/>
      <c r="U741" s="66"/>
      <c r="V741" s="66"/>
      <c r="W741" s="66"/>
      <c r="X741" s="67"/>
    </row>
    <row r="742" spans="1:24" ht="14.4" x14ac:dyDescent="0.2">
      <c r="A742" s="47" t="s">
        <v>704</v>
      </c>
      <c r="B742" s="47" t="s">
        <v>705</v>
      </c>
      <c r="C742" s="82" t="str">
        <f t="shared" si="23"/>
        <v>21375108 CASA DE LA CULTURA DE PUNTARENAS</v>
      </c>
      <c r="D742" s="47" t="s">
        <v>686</v>
      </c>
      <c r="E742" s="47" t="s">
        <v>194</v>
      </c>
      <c r="F742" s="47" t="s">
        <v>195</v>
      </c>
      <c r="G742" s="46">
        <v>70000</v>
      </c>
      <c r="H742" s="46">
        <v>70000</v>
      </c>
      <c r="I742" s="46">
        <v>52500</v>
      </c>
      <c r="J742" s="46">
        <v>0</v>
      </c>
      <c r="K742" s="46">
        <v>0</v>
      </c>
      <c r="L742" s="46">
        <v>0</v>
      </c>
      <c r="M742" s="46">
        <v>0</v>
      </c>
      <c r="N742" s="46">
        <v>0</v>
      </c>
      <c r="O742" s="46">
        <v>70000</v>
      </c>
      <c r="P742" s="86">
        <f t="shared" si="24"/>
        <v>0</v>
      </c>
      <c r="Q742" s="65"/>
      <c r="R742" s="65"/>
      <c r="S742" s="66"/>
      <c r="T742" s="66"/>
      <c r="U742" s="66"/>
      <c r="V742" s="66"/>
      <c r="W742" s="66"/>
      <c r="X742" s="67"/>
    </row>
    <row r="743" spans="1:24" ht="14.4" x14ac:dyDescent="0.2">
      <c r="A743" s="47" t="s">
        <v>704</v>
      </c>
      <c r="B743" s="47" t="s">
        <v>705</v>
      </c>
      <c r="C743" s="82" t="str">
        <f t="shared" si="23"/>
        <v>21375108 CASA DE LA CULTURA DE PUNTARENAS</v>
      </c>
      <c r="D743" s="47" t="s">
        <v>686</v>
      </c>
      <c r="E743" s="47" t="s">
        <v>198</v>
      </c>
      <c r="F743" s="47" t="s">
        <v>199</v>
      </c>
      <c r="G743" s="46">
        <v>800000</v>
      </c>
      <c r="H743" s="46">
        <v>0</v>
      </c>
      <c r="I743" s="46">
        <v>0</v>
      </c>
      <c r="J743" s="46">
        <v>0</v>
      </c>
      <c r="K743" s="46">
        <v>0</v>
      </c>
      <c r="L743" s="46">
        <v>0</v>
      </c>
      <c r="M743" s="46">
        <v>0</v>
      </c>
      <c r="N743" s="46">
        <v>0</v>
      </c>
      <c r="O743" s="46">
        <v>0</v>
      </c>
      <c r="P743" s="86">
        <f t="shared" si="24"/>
        <v>0</v>
      </c>
      <c r="Q743" s="65"/>
      <c r="R743" s="65"/>
      <c r="S743" s="66"/>
      <c r="T743" s="66"/>
      <c r="U743" s="66"/>
      <c r="V743" s="66"/>
      <c r="W743" s="66"/>
      <c r="X743" s="67"/>
    </row>
    <row r="744" spans="1:24" ht="14.4" x14ac:dyDescent="0.2">
      <c r="A744" s="47" t="s">
        <v>704</v>
      </c>
      <c r="B744" s="47" t="s">
        <v>705</v>
      </c>
      <c r="C744" s="82" t="str">
        <f t="shared" si="23"/>
        <v>21375108 CASA DE LA CULTURA DE PUNTARENAS</v>
      </c>
      <c r="D744" s="47" t="s">
        <v>686</v>
      </c>
      <c r="E744" s="47" t="s">
        <v>204</v>
      </c>
      <c r="F744" s="47" t="s">
        <v>205</v>
      </c>
      <c r="G744" s="46">
        <v>300000</v>
      </c>
      <c r="H744" s="46">
        <v>300000</v>
      </c>
      <c r="I744" s="46">
        <v>300000</v>
      </c>
      <c r="J744" s="46">
        <v>0</v>
      </c>
      <c r="K744" s="46">
        <v>0</v>
      </c>
      <c r="L744" s="46">
        <v>0</v>
      </c>
      <c r="M744" s="46">
        <v>230623.54</v>
      </c>
      <c r="N744" s="46">
        <v>230623.54</v>
      </c>
      <c r="O744" s="46">
        <v>69376.460000000006</v>
      </c>
      <c r="P744" s="86">
        <f t="shared" si="24"/>
        <v>0.76874513333333339</v>
      </c>
      <c r="Q744" s="65"/>
      <c r="R744" s="65"/>
      <c r="S744" s="66"/>
      <c r="T744" s="66"/>
      <c r="U744" s="66"/>
      <c r="V744" s="66"/>
      <c r="W744" s="66"/>
      <c r="X744" s="67"/>
    </row>
    <row r="745" spans="1:24" ht="14.4" x14ac:dyDescent="0.2">
      <c r="A745" s="47" t="s">
        <v>704</v>
      </c>
      <c r="B745" s="47" t="s">
        <v>705</v>
      </c>
      <c r="C745" s="82" t="str">
        <f t="shared" si="23"/>
        <v>21375108 CASA DE LA CULTURA DE PUNTARENAS</v>
      </c>
      <c r="D745" s="47" t="s">
        <v>686</v>
      </c>
      <c r="E745" s="47" t="s">
        <v>206</v>
      </c>
      <c r="F745" s="47" t="s">
        <v>207</v>
      </c>
      <c r="G745" s="46">
        <v>60000</v>
      </c>
      <c r="H745" s="46">
        <v>60000</v>
      </c>
      <c r="I745" s="46">
        <v>45000</v>
      </c>
      <c r="J745" s="46">
        <v>0</v>
      </c>
      <c r="K745" s="46">
        <v>0</v>
      </c>
      <c r="L745" s="46">
        <v>0</v>
      </c>
      <c r="M745" s="46">
        <v>0</v>
      </c>
      <c r="N745" s="46">
        <v>0</v>
      </c>
      <c r="O745" s="46">
        <v>60000</v>
      </c>
      <c r="P745" s="86">
        <f t="shared" si="24"/>
        <v>0</v>
      </c>
      <c r="Q745" s="65"/>
      <c r="R745" s="65"/>
      <c r="S745" s="66"/>
      <c r="T745" s="66"/>
      <c r="U745" s="66"/>
      <c r="V745" s="66"/>
      <c r="W745" s="66"/>
      <c r="X745" s="67"/>
    </row>
    <row r="746" spans="1:24" ht="14.4" x14ac:dyDescent="0.2">
      <c r="A746" s="47" t="s">
        <v>704</v>
      </c>
      <c r="B746" s="47" t="s">
        <v>705</v>
      </c>
      <c r="C746" s="82" t="str">
        <f t="shared" si="23"/>
        <v>21375108 CASA DE LA CULTURA DE PUNTARENAS</v>
      </c>
      <c r="D746" s="47" t="s">
        <v>686</v>
      </c>
      <c r="E746" s="47" t="s">
        <v>208</v>
      </c>
      <c r="F746" s="47" t="s">
        <v>209</v>
      </c>
      <c r="G746" s="46">
        <v>54560000</v>
      </c>
      <c r="H746" s="46">
        <v>60560000</v>
      </c>
      <c r="I746" s="46">
        <v>46525048.579999998</v>
      </c>
      <c r="J746" s="46">
        <v>0</v>
      </c>
      <c r="K746" s="46">
        <v>0</v>
      </c>
      <c r="L746" s="46">
        <v>0</v>
      </c>
      <c r="M746" s="46">
        <v>28342164.52</v>
      </c>
      <c r="N746" s="46">
        <v>28280183.52</v>
      </c>
      <c r="O746" s="46">
        <v>32217835.48</v>
      </c>
      <c r="P746" s="86">
        <f t="shared" si="24"/>
        <v>0.46800139564068693</v>
      </c>
      <c r="Q746" s="65"/>
      <c r="R746" s="65"/>
      <c r="S746" s="66"/>
      <c r="T746" s="66"/>
      <c r="U746" s="66"/>
      <c r="V746" s="66"/>
      <c r="W746" s="66"/>
      <c r="X746" s="67"/>
    </row>
    <row r="747" spans="1:24" ht="14.4" x14ac:dyDescent="0.2">
      <c r="A747" s="47" t="s">
        <v>704</v>
      </c>
      <c r="B747" s="47" t="s">
        <v>705</v>
      </c>
      <c r="C747" s="82" t="str">
        <f t="shared" si="23"/>
        <v>21375108 CASA DE LA CULTURA DE PUNTARENAS</v>
      </c>
      <c r="D747" s="47" t="s">
        <v>686</v>
      </c>
      <c r="E747" s="47" t="s">
        <v>220</v>
      </c>
      <c r="F747" s="47" t="s">
        <v>221</v>
      </c>
      <c r="G747" s="46">
        <v>40350000</v>
      </c>
      <c r="H747" s="46">
        <v>46350000</v>
      </c>
      <c r="I747" s="46">
        <v>35867548.579999998</v>
      </c>
      <c r="J747" s="46">
        <v>0</v>
      </c>
      <c r="K747" s="46">
        <v>0</v>
      </c>
      <c r="L747" s="46">
        <v>0</v>
      </c>
      <c r="M747" s="46">
        <v>28342164.52</v>
      </c>
      <c r="N747" s="46">
        <v>28280183.52</v>
      </c>
      <c r="O747" s="46">
        <v>18007835.48</v>
      </c>
      <c r="P747" s="86">
        <f t="shared" si="24"/>
        <v>0.61148143516720599</v>
      </c>
      <c r="Q747" s="65"/>
      <c r="R747" s="65"/>
      <c r="S747" s="66"/>
      <c r="T747" s="66"/>
      <c r="U747" s="66"/>
      <c r="V747" s="66"/>
      <c r="W747" s="66"/>
      <c r="X747" s="67"/>
    </row>
    <row r="748" spans="1:24" ht="14.4" x14ac:dyDescent="0.2">
      <c r="A748" s="47" t="s">
        <v>704</v>
      </c>
      <c r="B748" s="47" t="s">
        <v>705</v>
      </c>
      <c r="C748" s="82" t="str">
        <f t="shared" si="23"/>
        <v>21375108 CASA DE LA CULTURA DE PUNTARENAS</v>
      </c>
      <c r="D748" s="47" t="s">
        <v>686</v>
      </c>
      <c r="E748" s="47" t="s">
        <v>222</v>
      </c>
      <c r="F748" s="47" t="s">
        <v>223</v>
      </c>
      <c r="G748" s="46">
        <v>14210000</v>
      </c>
      <c r="H748" s="46">
        <v>14210000</v>
      </c>
      <c r="I748" s="46">
        <v>10657500</v>
      </c>
      <c r="J748" s="46">
        <v>0</v>
      </c>
      <c r="K748" s="46">
        <v>0</v>
      </c>
      <c r="L748" s="46">
        <v>0</v>
      </c>
      <c r="M748" s="46">
        <v>0</v>
      </c>
      <c r="N748" s="46">
        <v>0</v>
      </c>
      <c r="O748" s="46">
        <v>14210000</v>
      </c>
      <c r="P748" s="86">
        <f t="shared" si="24"/>
        <v>0</v>
      </c>
      <c r="Q748" s="65"/>
      <c r="R748" s="65"/>
      <c r="S748" s="66"/>
      <c r="T748" s="66"/>
      <c r="U748" s="66"/>
      <c r="V748" s="66"/>
      <c r="W748" s="66"/>
      <c r="X748" s="67"/>
    </row>
    <row r="749" spans="1:24" ht="14.4" x14ac:dyDescent="0.2">
      <c r="A749" s="47" t="s">
        <v>704</v>
      </c>
      <c r="B749" s="47" t="s">
        <v>705</v>
      </c>
      <c r="C749" s="82" t="str">
        <f t="shared" si="23"/>
        <v>21375108 CASA DE LA CULTURA DE PUNTARENAS</v>
      </c>
      <c r="D749" s="47" t="s">
        <v>686</v>
      </c>
      <c r="E749" s="47" t="s">
        <v>224</v>
      </c>
      <c r="F749" s="47" t="s">
        <v>225</v>
      </c>
      <c r="G749" s="46">
        <v>130000</v>
      </c>
      <c r="H749" s="46">
        <v>130000</v>
      </c>
      <c r="I749" s="46">
        <v>97500</v>
      </c>
      <c r="J749" s="46">
        <v>0</v>
      </c>
      <c r="K749" s="46">
        <v>0</v>
      </c>
      <c r="L749" s="46">
        <v>0</v>
      </c>
      <c r="M749" s="46">
        <v>56000</v>
      </c>
      <c r="N749" s="46">
        <v>56000</v>
      </c>
      <c r="O749" s="46">
        <v>74000</v>
      </c>
      <c r="P749" s="86">
        <f t="shared" si="24"/>
        <v>0.43076923076923079</v>
      </c>
      <c r="Q749" s="65"/>
      <c r="R749" s="65"/>
      <c r="S749" s="66"/>
      <c r="T749" s="66"/>
      <c r="U749" s="66"/>
      <c r="V749" s="66"/>
      <c r="W749" s="66"/>
      <c r="X749" s="67"/>
    </row>
    <row r="750" spans="1:24" ht="14.4" x14ac:dyDescent="0.2">
      <c r="A750" s="47" t="s">
        <v>704</v>
      </c>
      <c r="B750" s="47" t="s">
        <v>705</v>
      </c>
      <c r="C750" s="82" t="str">
        <f t="shared" si="23"/>
        <v>21375108 CASA DE LA CULTURA DE PUNTARENAS</v>
      </c>
      <c r="D750" s="47" t="s">
        <v>686</v>
      </c>
      <c r="E750" s="47" t="s">
        <v>226</v>
      </c>
      <c r="F750" s="47" t="s">
        <v>227</v>
      </c>
      <c r="G750" s="46">
        <v>30000</v>
      </c>
      <c r="H750" s="46">
        <v>30000</v>
      </c>
      <c r="I750" s="46">
        <v>22500</v>
      </c>
      <c r="J750" s="46">
        <v>0</v>
      </c>
      <c r="K750" s="46">
        <v>0</v>
      </c>
      <c r="L750" s="46">
        <v>0</v>
      </c>
      <c r="M750" s="46">
        <v>15000</v>
      </c>
      <c r="N750" s="46">
        <v>15000</v>
      </c>
      <c r="O750" s="46">
        <v>15000</v>
      </c>
      <c r="P750" s="86">
        <f t="shared" si="24"/>
        <v>0.5</v>
      </c>
      <c r="Q750" s="65"/>
      <c r="R750" s="65"/>
      <c r="S750" s="66"/>
      <c r="T750" s="66"/>
      <c r="U750" s="66"/>
      <c r="V750" s="66"/>
      <c r="W750" s="66"/>
      <c r="X750" s="67"/>
    </row>
    <row r="751" spans="1:24" ht="14.4" x14ac:dyDescent="0.2">
      <c r="A751" s="47" t="s">
        <v>704</v>
      </c>
      <c r="B751" s="47" t="s">
        <v>705</v>
      </c>
      <c r="C751" s="82" t="str">
        <f t="shared" si="23"/>
        <v>21375108 CASA DE LA CULTURA DE PUNTARENAS</v>
      </c>
      <c r="D751" s="47" t="s">
        <v>686</v>
      </c>
      <c r="E751" s="47" t="s">
        <v>228</v>
      </c>
      <c r="F751" s="47" t="s">
        <v>229</v>
      </c>
      <c r="G751" s="46">
        <v>100000</v>
      </c>
      <c r="H751" s="46">
        <v>100000</v>
      </c>
      <c r="I751" s="46">
        <v>75000</v>
      </c>
      <c r="J751" s="46">
        <v>0</v>
      </c>
      <c r="K751" s="46">
        <v>0</v>
      </c>
      <c r="L751" s="46">
        <v>0</v>
      </c>
      <c r="M751" s="46">
        <v>41000</v>
      </c>
      <c r="N751" s="46">
        <v>41000</v>
      </c>
      <c r="O751" s="46">
        <v>59000</v>
      </c>
      <c r="P751" s="86">
        <f t="shared" si="24"/>
        <v>0.41</v>
      </c>
      <c r="Q751" s="65"/>
      <c r="R751" s="65"/>
      <c r="S751" s="66"/>
      <c r="T751" s="66"/>
      <c r="U751" s="66"/>
      <c r="V751" s="66"/>
      <c r="W751" s="66"/>
      <c r="X751" s="67"/>
    </row>
    <row r="752" spans="1:24" ht="14.4" x14ac:dyDescent="0.2">
      <c r="A752" s="47" t="s">
        <v>704</v>
      </c>
      <c r="B752" s="47" t="s">
        <v>705</v>
      </c>
      <c r="C752" s="82" t="str">
        <f t="shared" si="23"/>
        <v>21375108 CASA DE LA CULTURA DE PUNTARENAS</v>
      </c>
      <c r="D752" s="47" t="s">
        <v>686</v>
      </c>
      <c r="E752" s="47" t="s">
        <v>234</v>
      </c>
      <c r="F752" s="47" t="s">
        <v>235</v>
      </c>
      <c r="G752" s="46">
        <v>5890287</v>
      </c>
      <c r="H752" s="46">
        <v>690287</v>
      </c>
      <c r="I752" s="46">
        <v>690287</v>
      </c>
      <c r="J752" s="46">
        <v>0</v>
      </c>
      <c r="K752" s="46">
        <v>0</v>
      </c>
      <c r="L752" s="46">
        <v>0</v>
      </c>
      <c r="M752" s="46">
        <v>505678</v>
      </c>
      <c r="N752" s="46">
        <v>505678</v>
      </c>
      <c r="O752" s="46">
        <v>184609</v>
      </c>
      <c r="P752" s="86">
        <f t="shared" si="24"/>
        <v>0.7325619633572702</v>
      </c>
      <c r="Q752" s="65"/>
      <c r="R752" s="65"/>
      <c r="S752" s="66"/>
      <c r="T752" s="66"/>
      <c r="U752" s="66"/>
      <c r="V752" s="66"/>
      <c r="W752" s="66"/>
      <c r="X752" s="67"/>
    </row>
    <row r="753" spans="1:24" ht="14.4" x14ac:dyDescent="0.2">
      <c r="A753" s="47" t="s">
        <v>704</v>
      </c>
      <c r="B753" s="47" t="s">
        <v>705</v>
      </c>
      <c r="C753" s="82" t="str">
        <f t="shared" si="23"/>
        <v>21375108 CASA DE LA CULTURA DE PUNTARENAS</v>
      </c>
      <c r="D753" s="47" t="s">
        <v>686</v>
      </c>
      <c r="E753" s="47" t="s">
        <v>236</v>
      </c>
      <c r="F753" s="47" t="s">
        <v>237</v>
      </c>
      <c r="G753" s="46">
        <v>5890287</v>
      </c>
      <c r="H753" s="46">
        <v>690287</v>
      </c>
      <c r="I753" s="46">
        <v>690287</v>
      </c>
      <c r="J753" s="46">
        <v>0</v>
      </c>
      <c r="K753" s="46">
        <v>0</v>
      </c>
      <c r="L753" s="46">
        <v>0</v>
      </c>
      <c r="M753" s="46">
        <v>505678</v>
      </c>
      <c r="N753" s="46">
        <v>505678</v>
      </c>
      <c r="O753" s="46">
        <v>184609</v>
      </c>
      <c r="P753" s="86">
        <f t="shared" si="24"/>
        <v>0.7325619633572702</v>
      </c>
      <c r="Q753" s="65"/>
      <c r="R753" s="65"/>
      <c r="S753" s="66"/>
      <c r="T753" s="66"/>
      <c r="U753" s="66"/>
      <c r="V753" s="66"/>
      <c r="W753" s="66"/>
      <c r="X753" s="67"/>
    </row>
    <row r="754" spans="1:24" ht="14.4" x14ac:dyDescent="0.2">
      <c r="A754" s="47" t="s">
        <v>704</v>
      </c>
      <c r="B754" s="47" t="s">
        <v>705</v>
      </c>
      <c r="C754" s="82" t="str">
        <f t="shared" si="23"/>
        <v>21375108 CASA DE LA CULTURA DE PUNTARENAS</v>
      </c>
      <c r="D754" s="47" t="s">
        <v>686</v>
      </c>
      <c r="E754" s="47" t="s">
        <v>278</v>
      </c>
      <c r="F754" s="47" t="s">
        <v>279</v>
      </c>
      <c r="G754" s="46">
        <v>1652574</v>
      </c>
      <c r="H754" s="46">
        <v>1652574</v>
      </c>
      <c r="I754" s="46">
        <v>525000</v>
      </c>
      <c r="J754" s="46">
        <v>0</v>
      </c>
      <c r="K754" s="46">
        <v>0</v>
      </c>
      <c r="L754" s="46">
        <v>0</v>
      </c>
      <c r="M754" s="46">
        <v>350000</v>
      </c>
      <c r="N754" s="46">
        <v>350000</v>
      </c>
      <c r="O754" s="46">
        <v>1302574</v>
      </c>
      <c r="P754" s="86">
        <f t="shared" si="24"/>
        <v>0.21179081844443878</v>
      </c>
      <c r="Q754" s="65"/>
      <c r="R754" s="65"/>
      <c r="S754" s="66"/>
      <c r="T754" s="66"/>
      <c r="U754" s="66"/>
      <c r="V754" s="66"/>
      <c r="W754" s="66"/>
      <c r="X754" s="67"/>
    </row>
    <row r="755" spans="1:24" ht="14.4" x14ac:dyDescent="0.2">
      <c r="A755" s="47" t="s">
        <v>704</v>
      </c>
      <c r="B755" s="47" t="s">
        <v>705</v>
      </c>
      <c r="C755" s="82" t="str">
        <f t="shared" si="23"/>
        <v>21375108 CASA DE LA CULTURA DE PUNTARENAS</v>
      </c>
      <c r="D755" s="47" t="s">
        <v>686</v>
      </c>
      <c r="E755" s="47" t="s">
        <v>280</v>
      </c>
      <c r="F755" s="47" t="s">
        <v>281</v>
      </c>
      <c r="G755" s="46">
        <v>350000</v>
      </c>
      <c r="H755" s="46">
        <v>350000</v>
      </c>
      <c r="I755" s="46">
        <v>75000</v>
      </c>
      <c r="J755" s="46">
        <v>0</v>
      </c>
      <c r="K755" s="46">
        <v>0</v>
      </c>
      <c r="L755" s="46">
        <v>0</v>
      </c>
      <c r="M755" s="46">
        <v>0</v>
      </c>
      <c r="N755" s="46">
        <v>0</v>
      </c>
      <c r="O755" s="46">
        <v>350000</v>
      </c>
      <c r="P755" s="86">
        <f t="shared" si="24"/>
        <v>0</v>
      </c>
      <c r="Q755" s="65"/>
      <c r="R755" s="65"/>
      <c r="S755" s="66"/>
      <c r="T755" s="66"/>
      <c r="U755" s="66"/>
      <c r="V755" s="66"/>
      <c r="W755" s="66"/>
      <c r="X755" s="67"/>
    </row>
    <row r="756" spans="1:24" ht="14.4" x14ac:dyDescent="0.2">
      <c r="A756" s="47" t="s">
        <v>704</v>
      </c>
      <c r="B756" s="47" t="s">
        <v>705</v>
      </c>
      <c r="C756" s="82" t="str">
        <f t="shared" si="23"/>
        <v>21375108 CASA DE LA CULTURA DE PUNTARENAS</v>
      </c>
      <c r="D756" s="47" t="s">
        <v>686</v>
      </c>
      <c r="E756" s="47" t="s">
        <v>282</v>
      </c>
      <c r="F756" s="47" t="s">
        <v>283</v>
      </c>
      <c r="G756" s="46">
        <v>100000</v>
      </c>
      <c r="H756" s="46">
        <v>100000</v>
      </c>
      <c r="I756" s="46">
        <v>75000</v>
      </c>
      <c r="J756" s="46">
        <v>0</v>
      </c>
      <c r="K756" s="46">
        <v>0</v>
      </c>
      <c r="L756" s="46">
        <v>0</v>
      </c>
      <c r="M756" s="46">
        <v>0</v>
      </c>
      <c r="N756" s="46">
        <v>0</v>
      </c>
      <c r="O756" s="46">
        <v>100000</v>
      </c>
      <c r="P756" s="86">
        <f t="shared" si="24"/>
        <v>0</v>
      </c>
      <c r="Q756" s="65"/>
      <c r="R756" s="65"/>
      <c r="S756" s="66"/>
      <c r="T756" s="66"/>
      <c r="U756" s="66"/>
      <c r="V756" s="66"/>
      <c r="W756" s="66"/>
      <c r="X756" s="67"/>
    </row>
    <row r="757" spans="1:24" ht="14.4" x14ac:dyDescent="0.2">
      <c r="A757" s="47" t="s">
        <v>704</v>
      </c>
      <c r="B757" s="47" t="s">
        <v>705</v>
      </c>
      <c r="C757" s="82" t="str">
        <f t="shared" si="23"/>
        <v>21375108 CASA DE LA CULTURA DE PUNTARENAS</v>
      </c>
      <c r="D757" s="47" t="s">
        <v>686</v>
      </c>
      <c r="E757" s="47" t="s">
        <v>284</v>
      </c>
      <c r="F757" s="47" t="s">
        <v>285</v>
      </c>
      <c r="G757" s="46">
        <v>50000</v>
      </c>
      <c r="H757" s="46">
        <v>50000</v>
      </c>
      <c r="I757" s="46">
        <v>0</v>
      </c>
      <c r="J757" s="46">
        <v>0</v>
      </c>
      <c r="K757" s="46">
        <v>0</v>
      </c>
      <c r="L757" s="46">
        <v>0</v>
      </c>
      <c r="M757" s="46">
        <v>0</v>
      </c>
      <c r="N757" s="46">
        <v>0</v>
      </c>
      <c r="O757" s="46">
        <v>50000</v>
      </c>
      <c r="P757" s="86">
        <f t="shared" si="24"/>
        <v>0</v>
      </c>
      <c r="Q757" s="65"/>
      <c r="R757" s="65"/>
      <c r="S757" s="66"/>
      <c r="T757" s="66"/>
      <c r="U757" s="66"/>
      <c r="V757" s="66"/>
      <c r="W757" s="66"/>
      <c r="X757" s="67"/>
    </row>
    <row r="758" spans="1:24" ht="14.4" x14ac:dyDescent="0.2">
      <c r="A758" s="47" t="s">
        <v>704</v>
      </c>
      <c r="B758" s="47" t="s">
        <v>705</v>
      </c>
      <c r="C758" s="82" t="str">
        <f t="shared" si="23"/>
        <v>21375108 CASA DE LA CULTURA DE PUNTARENAS</v>
      </c>
      <c r="D758" s="47" t="s">
        <v>686</v>
      </c>
      <c r="E758" s="47" t="s">
        <v>286</v>
      </c>
      <c r="F758" s="47" t="s">
        <v>287</v>
      </c>
      <c r="G758" s="46">
        <v>200000</v>
      </c>
      <c r="H758" s="46">
        <v>200000</v>
      </c>
      <c r="I758" s="46">
        <v>0</v>
      </c>
      <c r="J758" s="46">
        <v>0</v>
      </c>
      <c r="K758" s="46">
        <v>0</v>
      </c>
      <c r="L758" s="46">
        <v>0</v>
      </c>
      <c r="M758" s="46">
        <v>0</v>
      </c>
      <c r="N758" s="46">
        <v>0</v>
      </c>
      <c r="O758" s="46">
        <v>200000</v>
      </c>
      <c r="P758" s="86">
        <f t="shared" si="24"/>
        <v>0</v>
      </c>
      <c r="Q758" s="65"/>
      <c r="R758" s="65"/>
      <c r="S758" s="66"/>
      <c r="T758" s="66"/>
      <c r="U758" s="66"/>
      <c r="V758" s="66"/>
      <c r="W758" s="66"/>
      <c r="X758" s="67"/>
    </row>
    <row r="759" spans="1:24" ht="14.4" x14ac:dyDescent="0.2">
      <c r="A759" s="47" t="s">
        <v>704</v>
      </c>
      <c r="B759" s="47" t="s">
        <v>705</v>
      </c>
      <c r="C759" s="82" t="str">
        <f t="shared" si="23"/>
        <v>21375108 CASA DE LA CULTURA DE PUNTARENAS</v>
      </c>
      <c r="D759" s="47" t="s">
        <v>686</v>
      </c>
      <c r="E759" s="47" t="s">
        <v>296</v>
      </c>
      <c r="F759" s="47" t="s">
        <v>297</v>
      </c>
      <c r="G759" s="46">
        <v>300000</v>
      </c>
      <c r="H759" s="46">
        <v>300000</v>
      </c>
      <c r="I759" s="46">
        <v>75000</v>
      </c>
      <c r="J759" s="46">
        <v>0</v>
      </c>
      <c r="K759" s="46">
        <v>0</v>
      </c>
      <c r="L759" s="46">
        <v>0</v>
      </c>
      <c r="M759" s="46">
        <v>75000</v>
      </c>
      <c r="N759" s="46">
        <v>75000</v>
      </c>
      <c r="O759" s="46">
        <v>225000</v>
      </c>
      <c r="P759" s="86">
        <f t="shared" si="24"/>
        <v>0.25</v>
      </c>
      <c r="Q759" s="65"/>
      <c r="R759" s="65"/>
      <c r="S759" s="66"/>
      <c r="T759" s="66"/>
      <c r="U759" s="66"/>
      <c r="V759" s="66"/>
      <c r="W759" s="66"/>
      <c r="X759" s="67"/>
    </row>
    <row r="760" spans="1:24" ht="14.4" x14ac:dyDescent="0.2">
      <c r="A760" s="47" t="s">
        <v>704</v>
      </c>
      <c r="B760" s="47" t="s">
        <v>705</v>
      </c>
      <c r="C760" s="82" t="str">
        <f t="shared" si="23"/>
        <v>21375108 CASA DE LA CULTURA DE PUNTARENAS</v>
      </c>
      <c r="D760" s="47" t="s">
        <v>686</v>
      </c>
      <c r="E760" s="47" t="s">
        <v>304</v>
      </c>
      <c r="F760" s="47" t="s">
        <v>305</v>
      </c>
      <c r="G760" s="46">
        <v>200000</v>
      </c>
      <c r="H760" s="46">
        <v>200000</v>
      </c>
      <c r="I760" s="46">
        <v>0</v>
      </c>
      <c r="J760" s="46">
        <v>0</v>
      </c>
      <c r="K760" s="46">
        <v>0</v>
      </c>
      <c r="L760" s="46">
        <v>0</v>
      </c>
      <c r="M760" s="46">
        <v>0</v>
      </c>
      <c r="N760" s="46">
        <v>0</v>
      </c>
      <c r="O760" s="46">
        <v>200000</v>
      </c>
      <c r="P760" s="86">
        <f t="shared" si="24"/>
        <v>0</v>
      </c>
      <c r="Q760" s="65"/>
      <c r="R760" s="65"/>
      <c r="S760" s="66"/>
      <c r="T760" s="66"/>
      <c r="U760" s="66"/>
      <c r="V760" s="66"/>
      <c r="W760" s="66"/>
      <c r="X760" s="67"/>
    </row>
    <row r="761" spans="1:24" ht="14.4" x14ac:dyDescent="0.2">
      <c r="A761" s="47" t="s">
        <v>704</v>
      </c>
      <c r="B761" s="47" t="s">
        <v>705</v>
      </c>
      <c r="C761" s="82" t="str">
        <f t="shared" si="23"/>
        <v>21375108 CASA DE LA CULTURA DE PUNTARENAS</v>
      </c>
      <c r="D761" s="47" t="s">
        <v>686</v>
      </c>
      <c r="E761" s="47" t="s">
        <v>310</v>
      </c>
      <c r="F761" s="47" t="s">
        <v>311</v>
      </c>
      <c r="G761" s="46">
        <v>100000</v>
      </c>
      <c r="H761" s="46">
        <v>100000</v>
      </c>
      <c r="I761" s="46">
        <v>75000</v>
      </c>
      <c r="J761" s="46">
        <v>0</v>
      </c>
      <c r="K761" s="46">
        <v>0</v>
      </c>
      <c r="L761" s="46">
        <v>0</v>
      </c>
      <c r="M761" s="46">
        <v>75000</v>
      </c>
      <c r="N761" s="46">
        <v>75000</v>
      </c>
      <c r="O761" s="46">
        <v>25000</v>
      </c>
      <c r="P761" s="86">
        <f t="shared" si="24"/>
        <v>0.75</v>
      </c>
      <c r="Q761" s="65"/>
      <c r="R761" s="65"/>
      <c r="S761" s="66"/>
      <c r="T761" s="66"/>
      <c r="U761" s="66"/>
      <c r="V761" s="66"/>
      <c r="W761" s="66"/>
      <c r="X761" s="67"/>
    </row>
    <row r="762" spans="1:24" ht="14.4" x14ac:dyDescent="0.2">
      <c r="A762" s="47" t="s">
        <v>704</v>
      </c>
      <c r="B762" s="47" t="s">
        <v>705</v>
      </c>
      <c r="C762" s="83" t="str">
        <f t="shared" si="23"/>
        <v>21375108 CASA DE LA CULTURA DE PUNTARENAS</v>
      </c>
      <c r="D762" s="47" t="s">
        <v>686</v>
      </c>
      <c r="E762" s="47" t="s">
        <v>318</v>
      </c>
      <c r="F762" s="47" t="s">
        <v>319</v>
      </c>
      <c r="G762" s="46">
        <v>1002574</v>
      </c>
      <c r="H762" s="46">
        <v>1002574</v>
      </c>
      <c r="I762" s="46">
        <v>375000</v>
      </c>
      <c r="J762" s="46">
        <v>0</v>
      </c>
      <c r="K762" s="46">
        <v>0</v>
      </c>
      <c r="L762" s="46">
        <v>0</v>
      </c>
      <c r="M762" s="46">
        <v>275000</v>
      </c>
      <c r="N762" s="46">
        <v>275000</v>
      </c>
      <c r="O762" s="46">
        <v>727574</v>
      </c>
      <c r="P762" s="86">
        <f t="shared" si="24"/>
        <v>0.27429396732809747</v>
      </c>
      <c r="Q762" s="65"/>
      <c r="R762" s="65"/>
      <c r="S762" s="66"/>
      <c r="T762" s="66"/>
      <c r="U762" s="66"/>
      <c r="V762" s="66"/>
      <c r="W762" s="66"/>
      <c r="X762" s="67"/>
    </row>
    <row r="763" spans="1:24" ht="14.4" x14ac:dyDescent="0.2">
      <c r="A763" s="47" t="s">
        <v>704</v>
      </c>
      <c r="B763" s="47" t="s">
        <v>705</v>
      </c>
      <c r="C763" s="82" t="str">
        <f t="shared" si="23"/>
        <v>21375108 CASA DE LA CULTURA DE PUNTARENAS</v>
      </c>
      <c r="D763" s="47" t="s">
        <v>686</v>
      </c>
      <c r="E763" s="47" t="s">
        <v>320</v>
      </c>
      <c r="F763" s="47" t="s">
        <v>321</v>
      </c>
      <c r="G763" s="46">
        <v>102574</v>
      </c>
      <c r="H763" s="46">
        <v>102574</v>
      </c>
      <c r="I763" s="46">
        <v>0</v>
      </c>
      <c r="J763" s="46">
        <v>0</v>
      </c>
      <c r="K763" s="46">
        <v>0</v>
      </c>
      <c r="L763" s="46">
        <v>0</v>
      </c>
      <c r="M763" s="46">
        <v>0</v>
      </c>
      <c r="N763" s="46">
        <v>0</v>
      </c>
      <c r="O763" s="46">
        <v>102574</v>
      </c>
      <c r="P763" s="86">
        <f t="shared" si="24"/>
        <v>0</v>
      </c>
      <c r="Q763" s="65"/>
      <c r="R763" s="65"/>
      <c r="S763" s="66"/>
      <c r="T763" s="66"/>
      <c r="U763" s="66"/>
      <c r="V763" s="66"/>
      <c r="W763" s="66"/>
      <c r="X763" s="67"/>
    </row>
    <row r="764" spans="1:24" ht="14.4" x14ac:dyDescent="0.2">
      <c r="A764" s="47" t="s">
        <v>704</v>
      </c>
      <c r="B764" s="47" t="s">
        <v>705</v>
      </c>
      <c r="C764" s="82" t="str">
        <f t="shared" si="23"/>
        <v>21375108 CASA DE LA CULTURA DE PUNTARENAS</v>
      </c>
      <c r="D764" s="47" t="s">
        <v>686</v>
      </c>
      <c r="E764" s="47" t="s">
        <v>324</v>
      </c>
      <c r="F764" s="47" t="s">
        <v>325</v>
      </c>
      <c r="G764" s="46">
        <v>100000</v>
      </c>
      <c r="H764" s="46">
        <v>100000</v>
      </c>
      <c r="I764" s="46">
        <v>0</v>
      </c>
      <c r="J764" s="46">
        <v>0</v>
      </c>
      <c r="K764" s="46">
        <v>0</v>
      </c>
      <c r="L764" s="46">
        <v>0</v>
      </c>
      <c r="M764" s="46">
        <v>0</v>
      </c>
      <c r="N764" s="46">
        <v>0</v>
      </c>
      <c r="O764" s="46">
        <v>100000</v>
      </c>
      <c r="P764" s="86">
        <f t="shared" si="24"/>
        <v>0</v>
      </c>
      <c r="Q764" s="65"/>
      <c r="R764" s="65"/>
      <c r="S764" s="66"/>
      <c r="T764" s="66"/>
      <c r="U764" s="66"/>
      <c r="V764" s="66"/>
      <c r="W764" s="66"/>
      <c r="X764" s="67"/>
    </row>
    <row r="765" spans="1:24" ht="14.4" x14ac:dyDescent="0.2">
      <c r="A765" s="47" t="s">
        <v>704</v>
      </c>
      <c r="B765" s="47" t="s">
        <v>705</v>
      </c>
      <c r="C765" s="82" t="str">
        <f t="shared" si="23"/>
        <v>21375108 CASA DE LA CULTURA DE PUNTARENAS</v>
      </c>
      <c r="D765" s="47" t="s">
        <v>686</v>
      </c>
      <c r="E765" s="47" t="s">
        <v>326</v>
      </c>
      <c r="F765" s="47" t="s">
        <v>327</v>
      </c>
      <c r="G765" s="46">
        <v>300000</v>
      </c>
      <c r="H765" s="46">
        <v>300000</v>
      </c>
      <c r="I765" s="46">
        <v>0</v>
      </c>
      <c r="J765" s="46">
        <v>0</v>
      </c>
      <c r="K765" s="46">
        <v>0</v>
      </c>
      <c r="L765" s="46">
        <v>0</v>
      </c>
      <c r="M765" s="46">
        <v>0</v>
      </c>
      <c r="N765" s="46">
        <v>0</v>
      </c>
      <c r="O765" s="46">
        <v>300000</v>
      </c>
      <c r="P765" s="86">
        <f t="shared" si="24"/>
        <v>0</v>
      </c>
      <c r="Q765" s="65"/>
      <c r="R765" s="65"/>
      <c r="S765" s="66"/>
      <c r="T765" s="66"/>
      <c r="U765" s="66"/>
      <c r="V765" s="66"/>
      <c r="W765" s="66"/>
      <c r="X765" s="67"/>
    </row>
    <row r="766" spans="1:24" ht="14.4" x14ac:dyDescent="0.2">
      <c r="A766" s="47" t="s">
        <v>704</v>
      </c>
      <c r="B766" s="47" t="s">
        <v>705</v>
      </c>
      <c r="C766" s="82" t="str">
        <f t="shared" si="23"/>
        <v>21375108 CASA DE LA CULTURA DE PUNTARENAS</v>
      </c>
      <c r="D766" s="47" t="s">
        <v>686</v>
      </c>
      <c r="E766" s="47" t="s">
        <v>328</v>
      </c>
      <c r="F766" s="47" t="s">
        <v>329</v>
      </c>
      <c r="G766" s="46">
        <v>400000</v>
      </c>
      <c r="H766" s="46">
        <v>400000</v>
      </c>
      <c r="I766" s="46">
        <v>300000</v>
      </c>
      <c r="J766" s="46">
        <v>0</v>
      </c>
      <c r="K766" s="46">
        <v>0</v>
      </c>
      <c r="L766" s="46">
        <v>0</v>
      </c>
      <c r="M766" s="46">
        <v>200000</v>
      </c>
      <c r="N766" s="46">
        <v>200000</v>
      </c>
      <c r="O766" s="46">
        <v>200000</v>
      </c>
      <c r="P766" s="86">
        <f t="shared" si="24"/>
        <v>0.5</v>
      </c>
      <c r="Q766" s="65"/>
      <c r="R766" s="65"/>
      <c r="S766" s="66"/>
      <c r="T766" s="66"/>
      <c r="U766" s="66"/>
      <c r="V766" s="66"/>
      <c r="W766" s="66"/>
      <c r="X766" s="67"/>
    </row>
    <row r="767" spans="1:24" ht="14.4" x14ac:dyDescent="0.2">
      <c r="A767" s="47" t="s">
        <v>704</v>
      </c>
      <c r="B767" s="47" t="s">
        <v>705</v>
      </c>
      <c r="C767" s="82" t="str">
        <f t="shared" si="23"/>
        <v>21375108 CASA DE LA CULTURA DE PUNTARENAS</v>
      </c>
      <c r="D767" s="47" t="s">
        <v>686</v>
      </c>
      <c r="E767" s="47" t="s">
        <v>330</v>
      </c>
      <c r="F767" s="47" t="s">
        <v>331</v>
      </c>
      <c r="G767" s="46">
        <v>100000</v>
      </c>
      <c r="H767" s="46">
        <v>100000</v>
      </c>
      <c r="I767" s="46">
        <v>75000</v>
      </c>
      <c r="J767" s="46">
        <v>0</v>
      </c>
      <c r="K767" s="46">
        <v>0</v>
      </c>
      <c r="L767" s="46">
        <v>0</v>
      </c>
      <c r="M767" s="46">
        <v>75000</v>
      </c>
      <c r="N767" s="46">
        <v>75000</v>
      </c>
      <c r="O767" s="46">
        <v>25000</v>
      </c>
      <c r="P767" s="86">
        <f t="shared" si="24"/>
        <v>0.75</v>
      </c>
      <c r="Q767" s="65"/>
      <c r="R767" s="65"/>
      <c r="S767" s="66"/>
      <c r="T767" s="66"/>
      <c r="U767" s="66"/>
      <c r="V767" s="66"/>
      <c r="W767" s="66"/>
      <c r="X767" s="67"/>
    </row>
    <row r="768" spans="1:24" ht="14.4" x14ac:dyDescent="0.2">
      <c r="A768" s="47" t="s">
        <v>704</v>
      </c>
      <c r="B768" s="47" t="s">
        <v>705</v>
      </c>
      <c r="C768" s="82" t="str">
        <f t="shared" si="23"/>
        <v>21375108 CASA DE LA CULTURA DE PUNTARENAS</v>
      </c>
      <c r="D768" s="47" t="s">
        <v>686</v>
      </c>
      <c r="E768" s="47" t="s">
        <v>372</v>
      </c>
      <c r="F768" s="47" t="s">
        <v>373</v>
      </c>
      <c r="G768" s="46">
        <v>1432253</v>
      </c>
      <c r="H768" s="46">
        <v>1432253</v>
      </c>
      <c r="I768" s="46">
        <v>1395127</v>
      </c>
      <c r="J768" s="46">
        <v>0</v>
      </c>
      <c r="K768" s="46">
        <v>0</v>
      </c>
      <c r="L768" s="46">
        <v>0</v>
      </c>
      <c r="M768" s="46">
        <v>494769.43</v>
      </c>
      <c r="N768" s="46">
        <v>494769.43</v>
      </c>
      <c r="O768" s="46">
        <v>937483.57</v>
      </c>
      <c r="P768" s="86">
        <f t="shared" si="24"/>
        <v>0.34544834606734981</v>
      </c>
      <c r="Q768" s="65"/>
      <c r="R768" s="65"/>
      <c r="S768" s="66"/>
      <c r="T768" s="66"/>
      <c r="U768" s="66"/>
      <c r="V768" s="66"/>
      <c r="W768" s="66"/>
      <c r="X768" s="67"/>
    </row>
    <row r="769" spans="1:24" ht="14.4" x14ac:dyDescent="0.2">
      <c r="A769" s="47" t="s">
        <v>704</v>
      </c>
      <c r="B769" s="47" t="s">
        <v>705</v>
      </c>
      <c r="C769" s="82" t="str">
        <f t="shared" si="23"/>
        <v>21375108 CASA DE LA CULTURA DE PUNTARENAS</v>
      </c>
      <c r="D769" s="47" t="s">
        <v>686</v>
      </c>
      <c r="E769" s="47" t="s">
        <v>374</v>
      </c>
      <c r="F769" s="47" t="s">
        <v>375</v>
      </c>
      <c r="G769" s="46">
        <v>932253</v>
      </c>
      <c r="H769" s="46">
        <v>932253</v>
      </c>
      <c r="I769" s="46">
        <v>895127</v>
      </c>
      <c r="J769" s="46">
        <v>0</v>
      </c>
      <c r="K769" s="46">
        <v>0</v>
      </c>
      <c r="L769" s="46">
        <v>0</v>
      </c>
      <c r="M769" s="46">
        <v>494769.43</v>
      </c>
      <c r="N769" s="46">
        <v>494769.43</v>
      </c>
      <c r="O769" s="46">
        <v>437483.57</v>
      </c>
      <c r="P769" s="86">
        <f t="shared" si="24"/>
        <v>0.53072441708420348</v>
      </c>
      <c r="Q769" s="65"/>
      <c r="R769" s="65"/>
      <c r="S769" s="66"/>
      <c r="T769" s="66"/>
      <c r="U769" s="66"/>
      <c r="V769" s="66"/>
      <c r="W769" s="66"/>
      <c r="X769" s="67"/>
    </row>
    <row r="770" spans="1:24" ht="14.4" x14ac:dyDescent="0.2">
      <c r="A770" s="47" t="s">
        <v>704</v>
      </c>
      <c r="B770" s="47" t="s">
        <v>705</v>
      </c>
      <c r="C770" s="82" t="str">
        <f t="shared" si="23"/>
        <v>21375108 CASA DE LA CULTURA DE PUNTARENAS</v>
      </c>
      <c r="D770" s="47" t="s">
        <v>686</v>
      </c>
      <c r="E770" s="47" t="s">
        <v>385</v>
      </c>
      <c r="F770" s="47" t="s">
        <v>377</v>
      </c>
      <c r="G770" s="46">
        <v>804196</v>
      </c>
      <c r="H770" s="46">
        <v>804196</v>
      </c>
      <c r="I770" s="46">
        <v>772170</v>
      </c>
      <c r="J770" s="46">
        <v>0</v>
      </c>
      <c r="K770" s="46">
        <v>0</v>
      </c>
      <c r="L770" s="46">
        <v>0</v>
      </c>
      <c r="M770" s="46">
        <v>426806.59</v>
      </c>
      <c r="N770" s="46">
        <v>426806.59</v>
      </c>
      <c r="O770" s="46">
        <v>377389.41</v>
      </c>
      <c r="P770" s="86">
        <f t="shared" si="24"/>
        <v>0.53072458704097014</v>
      </c>
      <c r="Q770" s="65"/>
      <c r="R770" s="65"/>
      <c r="S770" s="66"/>
      <c r="T770" s="66"/>
      <c r="U770" s="66"/>
      <c r="V770" s="66"/>
      <c r="W770" s="66"/>
      <c r="X770" s="67"/>
    </row>
    <row r="771" spans="1:24" ht="14.4" x14ac:dyDescent="0.2">
      <c r="A771" s="47" t="s">
        <v>704</v>
      </c>
      <c r="B771" s="47" t="s">
        <v>705</v>
      </c>
      <c r="C771" s="82" t="str">
        <f t="shared" si="23"/>
        <v>21375108 CASA DE LA CULTURA DE PUNTARENAS</v>
      </c>
      <c r="D771" s="47" t="s">
        <v>686</v>
      </c>
      <c r="E771" s="47" t="s">
        <v>406</v>
      </c>
      <c r="F771" s="47" t="s">
        <v>398</v>
      </c>
      <c r="G771" s="46">
        <v>128057</v>
      </c>
      <c r="H771" s="46">
        <v>128057</v>
      </c>
      <c r="I771" s="46">
        <v>122957</v>
      </c>
      <c r="J771" s="46">
        <v>0</v>
      </c>
      <c r="K771" s="46">
        <v>0</v>
      </c>
      <c r="L771" s="46">
        <v>0</v>
      </c>
      <c r="M771" s="46">
        <v>67962.84</v>
      </c>
      <c r="N771" s="46">
        <v>67962.84</v>
      </c>
      <c r="O771" s="46">
        <v>60094.16</v>
      </c>
      <c r="P771" s="86">
        <f t="shared" si="24"/>
        <v>0.5307233497583107</v>
      </c>
      <c r="Q771" s="65"/>
      <c r="R771" s="65"/>
      <c r="S771" s="66"/>
      <c r="T771" s="66"/>
      <c r="U771" s="66"/>
      <c r="V771" s="66"/>
      <c r="W771" s="66"/>
      <c r="X771" s="67"/>
    </row>
    <row r="772" spans="1:24" ht="14.4" x14ac:dyDescent="0.2">
      <c r="A772" s="47" t="s">
        <v>704</v>
      </c>
      <c r="B772" s="47" t="s">
        <v>705</v>
      </c>
      <c r="C772" s="83" t="str">
        <f t="shared" si="23"/>
        <v>21375108 CASA DE LA CULTURA DE PUNTARENAS</v>
      </c>
      <c r="D772" s="47" t="s">
        <v>686</v>
      </c>
      <c r="E772" s="47" t="s">
        <v>608</v>
      </c>
      <c r="F772" s="47" t="s">
        <v>609</v>
      </c>
      <c r="G772" s="46">
        <v>500000</v>
      </c>
      <c r="H772" s="46">
        <v>500000</v>
      </c>
      <c r="I772" s="46">
        <v>500000</v>
      </c>
      <c r="J772" s="46">
        <v>0</v>
      </c>
      <c r="K772" s="46">
        <v>0</v>
      </c>
      <c r="L772" s="46">
        <v>0</v>
      </c>
      <c r="M772" s="46">
        <v>0</v>
      </c>
      <c r="N772" s="46">
        <v>0</v>
      </c>
      <c r="O772" s="46">
        <v>500000</v>
      </c>
      <c r="P772" s="88">
        <f t="shared" si="24"/>
        <v>0</v>
      </c>
      <c r="Q772" s="65"/>
      <c r="R772" s="65"/>
      <c r="S772" s="66"/>
      <c r="T772" s="66"/>
      <c r="U772" s="66"/>
      <c r="V772" s="66"/>
      <c r="W772" s="66"/>
      <c r="X772" s="67"/>
    </row>
    <row r="773" spans="1:24" ht="14.4" x14ac:dyDescent="0.2">
      <c r="A773" s="47" t="s">
        <v>704</v>
      </c>
      <c r="B773" s="47" t="s">
        <v>705</v>
      </c>
      <c r="C773" s="82" t="str">
        <f t="shared" si="23"/>
        <v>21375108 CASA DE LA CULTURA DE PUNTARENAS</v>
      </c>
      <c r="D773" s="47" t="s">
        <v>686</v>
      </c>
      <c r="E773" s="47" t="s">
        <v>612</v>
      </c>
      <c r="F773" s="47" t="s">
        <v>613</v>
      </c>
      <c r="G773" s="46">
        <v>500000</v>
      </c>
      <c r="H773" s="46">
        <v>500000</v>
      </c>
      <c r="I773" s="46">
        <v>500000</v>
      </c>
      <c r="J773" s="46">
        <v>0</v>
      </c>
      <c r="K773" s="46">
        <v>0</v>
      </c>
      <c r="L773" s="46">
        <v>0</v>
      </c>
      <c r="M773" s="46">
        <v>0</v>
      </c>
      <c r="N773" s="46">
        <v>0</v>
      </c>
      <c r="O773" s="46">
        <v>500000</v>
      </c>
      <c r="P773" s="87">
        <f t="shared" si="24"/>
        <v>0</v>
      </c>
      <c r="Q773" s="65"/>
      <c r="R773" s="65"/>
      <c r="S773" s="66"/>
      <c r="T773" s="66"/>
      <c r="U773" s="66"/>
      <c r="V773" s="66"/>
      <c r="W773" s="66"/>
      <c r="X773" s="67"/>
    </row>
    <row r="774" spans="1:24" ht="14.4" x14ac:dyDescent="0.2">
      <c r="A774" s="47" t="s">
        <v>704</v>
      </c>
      <c r="B774" s="47" t="s">
        <v>705</v>
      </c>
      <c r="C774" s="82" t="str">
        <f t="shared" ref="C774:C837" si="25">+CONCATENATE(A774," ",B774)</f>
        <v>21375108 CASA DE LA CULTURA DE PUNTARENAS</v>
      </c>
      <c r="D774" s="47" t="s">
        <v>690</v>
      </c>
      <c r="E774" s="47" t="s">
        <v>336</v>
      </c>
      <c r="F774" s="47" t="s">
        <v>337</v>
      </c>
      <c r="G774" s="46">
        <v>18000000</v>
      </c>
      <c r="H774" s="46">
        <v>18000000</v>
      </c>
      <c r="I774" s="46">
        <v>18000000</v>
      </c>
      <c r="J774" s="46">
        <v>0</v>
      </c>
      <c r="K774" s="46">
        <v>0</v>
      </c>
      <c r="L774" s="46">
        <v>0</v>
      </c>
      <c r="M774" s="46">
        <v>0</v>
      </c>
      <c r="N774" s="46">
        <v>0</v>
      </c>
      <c r="O774" s="46">
        <v>18000000</v>
      </c>
      <c r="P774" s="86">
        <f t="shared" ref="P774:P837" si="26">+IFERROR(M774/H774,0)</f>
        <v>0</v>
      </c>
      <c r="Q774" s="65"/>
      <c r="R774" s="65"/>
      <c r="S774" s="66"/>
      <c r="T774" s="66"/>
      <c r="U774" s="66"/>
      <c r="V774" s="66"/>
      <c r="W774" s="66"/>
      <c r="X774" s="67"/>
    </row>
    <row r="775" spans="1:24" ht="14.4" x14ac:dyDescent="0.2">
      <c r="A775" s="47" t="s">
        <v>704</v>
      </c>
      <c r="B775" s="47" t="s">
        <v>705</v>
      </c>
      <c r="C775" s="82" t="str">
        <f t="shared" si="25"/>
        <v>21375108 CASA DE LA CULTURA DE PUNTARENAS</v>
      </c>
      <c r="D775" s="47" t="s">
        <v>690</v>
      </c>
      <c r="E775" s="47" t="s">
        <v>338</v>
      </c>
      <c r="F775" s="47" t="s">
        <v>339</v>
      </c>
      <c r="G775" s="46">
        <v>18000000</v>
      </c>
      <c r="H775" s="46">
        <v>18000000</v>
      </c>
      <c r="I775" s="46">
        <v>18000000</v>
      </c>
      <c r="J775" s="46">
        <v>0</v>
      </c>
      <c r="K775" s="46">
        <v>0</v>
      </c>
      <c r="L775" s="46">
        <v>0</v>
      </c>
      <c r="M775" s="46">
        <v>0</v>
      </c>
      <c r="N775" s="46">
        <v>0</v>
      </c>
      <c r="O775" s="46">
        <v>18000000</v>
      </c>
      <c r="P775" s="86">
        <f t="shared" si="26"/>
        <v>0</v>
      </c>
      <c r="Q775" s="65"/>
      <c r="R775" s="65"/>
      <c r="S775" s="66"/>
      <c r="T775" s="66"/>
      <c r="U775" s="66"/>
      <c r="V775" s="66"/>
      <c r="W775" s="66"/>
      <c r="X775" s="67"/>
    </row>
    <row r="776" spans="1:24" ht="14.4" x14ac:dyDescent="0.2">
      <c r="A776" s="47" t="s">
        <v>704</v>
      </c>
      <c r="B776" s="47" t="s">
        <v>705</v>
      </c>
      <c r="C776" s="82" t="str">
        <f t="shared" si="25"/>
        <v>21375108 CASA DE LA CULTURA DE PUNTARENAS</v>
      </c>
      <c r="D776" s="47" t="s">
        <v>690</v>
      </c>
      <c r="E776" s="47" t="s">
        <v>344</v>
      </c>
      <c r="F776" s="47" t="s">
        <v>345</v>
      </c>
      <c r="G776" s="46">
        <v>16000000</v>
      </c>
      <c r="H776" s="46">
        <v>16000000</v>
      </c>
      <c r="I776" s="46">
        <v>16000000</v>
      </c>
      <c r="J776" s="46">
        <v>0</v>
      </c>
      <c r="K776" s="46">
        <v>0</v>
      </c>
      <c r="L776" s="46">
        <v>0</v>
      </c>
      <c r="M776" s="46">
        <v>0</v>
      </c>
      <c r="N776" s="46">
        <v>0</v>
      </c>
      <c r="O776" s="46">
        <v>16000000</v>
      </c>
      <c r="P776" s="86">
        <f t="shared" si="26"/>
        <v>0</v>
      </c>
      <c r="Q776" s="65"/>
      <c r="R776" s="65"/>
      <c r="S776" s="66"/>
      <c r="T776" s="66"/>
      <c r="U776" s="66"/>
      <c r="V776" s="66"/>
      <c r="W776" s="66"/>
      <c r="X776" s="67"/>
    </row>
    <row r="777" spans="1:24" ht="14.4" x14ac:dyDescent="0.2">
      <c r="A777" s="47" t="s">
        <v>704</v>
      </c>
      <c r="B777" s="47" t="s">
        <v>705</v>
      </c>
      <c r="C777" s="107" t="str">
        <f t="shared" si="25"/>
        <v>21375108 CASA DE LA CULTURA DE PUNTARENAS</v>
      </c>
      <c r="D777" s="47" t="s">
        <v>690</v>
      </c>
      <c r="E777" s="47" t="s">
        <v>350</v>
      </c>
      <c r="F777" s="47" t="s">
        <v>351</v>
      </c>
      <c r="G777" s="46">
        <v>2000000</v>
      </c>
      <c r="H777" s="46">
        <v>2000000</v>
      </c>
      <c r="I777" s="46">
        <v>2000000</v>
      </c>
      <c r="J777" s="46">
        <v>0</v>
      </c>
      <c r="K777" s="46">
        <v>0</v>
      </c>
      <c r="L777" s="46">
        <v>0</v>
      </c>
      <c r="M777" s="46">
        <v>0</v>
      </c>
      <c r="N777" s="46">
        <v>0</v>
      </c>
      <c r="O777" s="46">
        <v>2000000</v>
      </c>
      <c r="P777" s="108">
        <f t="shared" si="26"/>
        <v>0</v>
      </c>
      <c r="Q777" s="65"/>
      <c r="R777" s="65"/>
      <c r="S777" s="66"/>
      <c r="T777" s="66"/>
      <c r="U777" s="66"/>
      <c r="V777" s="66"/>
      <c r="W777" s="66"/>
      <c r="X777" s="67"/>
    </row>
    <row r="778" spans="1:24" ht="14.4" x14ac:dyDescent="0.2">
      <c r="A778" s="99" t="s">
        <v>706</v>
      </c>
      <c r="B778" s="99" t="s">
        <v>707</v>
      </c>
      <c r="C778" s="98" t="str">
        <f t="shared" si="25"/>
        <v>21375300 DIRECCIÓN DE GESTIÓN SOCIOCULTURAL</v>
      </c>
      <c r="D778" s="99" t="s">
        <v>686</v>
      </c>
      <c r="E778" s="99" t="s">
        <v>687</v>
      </c>
      <c r="F778" s="99" t="s">
        <v>687</v>
      </c>
      <c r="G778" s="100">
        <v>2469432468</v>
      </c>
      <c r="H778" s="100">
        <v>2469432468</v>
      </c>
      <c r="I778" s="46">
        <v>2158420104.1500001</v>
      </c>
      <c r="J778" s="46">
        <v>0</v>
      </c>
      <c r="K778" s="46">
        <v>310313252.19</v>
      </c>
      <c r="L778" s="46">
        <v>28688.49</v>
      </c>
      <c r="M778" s="100">
        <v>1311666979.76</v>
      </c>
      <c r="N778" s="100">
        <v>1293517472.1400001</v>
      </c>
      <c r="O778" s="100">
        <v>847423547.55999994</v>
      </c>
      <c r="P778" s="115">
        <f t="shared" si="26"/>
        <v>0.53116130801597605</v>
      </c>
      <c r="Q778" s="65"/>
      <c r="R778" s="65"/>
      <c r="S778" s="66"/>
      <c r="T778" s="66"/>
      <c r="U778" s="66"/>
      <c r="V778" s="66"/>
      <c r="W778" s="66"/>
      <c r="X778" s="67"/>
    </row>
    <row r="779" spans="1:24" ht="14.4" x14ac:dyDescent="0.2">
      <c r="A779" s="47" t="s">
        <v>706</v>
      </c>
      <c r="B779" s="47" t="s">
        <v>707</v>
      </c>
      <c r="C779" s="112" t="str">
        <f t="shared" si="25"/>
        <v>21375300 DIRECCIÓN DE GESTIÓN SOCIOCULTURAL</v>
      </c>
      <c r="D779" s="47" t="s">
        <v>686</v>
      </c>
      <c r="E779" s="47" t="s">
        <v>10</v>
      </c>
      <c r="F779" s="47" t="s">
        <v>11</v>
      </c>
      <c r="G779" s="46">
        <v>952863293</v>
      </c>
      <c r="H779" s="46">
        <v>952863293</v>
      </c>
      <c r="I779" s="46">
        <v>911164600</v>
      </c>
      <c r="J779" s="46">
        <v>0</v>
      </c>
      <c r="K779" s="46">
        <v>17962759.800000001</v>
      </c>
      <c r="L779" s="46">
        <v>0</v>
      </c>
      <c r="M779" s="46">
        <v>587483083.63</v>
      </c>
      <c r="N779" s="46">
        <v>587483083.63</v>
      </c>
      <c r="O779" s="46">
        <v>347417449.56999999</v>
      </c>
      <c r="P779" s="113">
        <f t="shared" si="26"/>
        <v>0.61654498388784085</v>
      </c>
      <c r="Q779" s="65"/>
      <c r="R779" s="65"/>
      <c r="S779" s="66"/>
      <c r="T779" s="66"/>
      <c r="U779" s="66"/>
      <c r="V779" s="66"/>
      <c r="W779" s="66"/>
      <c r="X779" s="67"/>
    </row>
    <row r="780" spans="1:24" ht="14.4" x14ac:dyDescent="0.2">
      <c r="A780" s="47" t="s">
        <v>706</v>
      </c>
      <c r="B780" s="47" t="s">
        <v>707</v>
      </c>
      <c r="C780" s="82" t="str">
        <f t="shared" si="25"/>
        <v>21375300 DIRECCIÓN DE GESTIÓN SOCIOCULTURAL</v>
      </c>
      <c r="D780" s="47" t="s">
        <v>686</v>
      </c>
      <c r="E780" s="47" t="s">
        <v>12</v>
      </c>
      <c r="F780" s="47" t="s">
        <v>13</v>
      </c>
      <c r="G780" s="46">
        <v>504055512</v>
      </c>
      <c r="H780" s="46">
        <v>501555512</v>
      </c>
      <c r="I780" s="46">
        <v>467587410</v>
      </c>
      <c r="J780" s="46">
        <v>0</v>
      </c>
      <c r="K780" s="46">
        <v>0</v>
      </c>
      <c r="L780" s="46">
        <v>0</v>
      </c>
      <c r="M780" s="46">
        <v>312229845.56999999</v>
      </c>
      <c r="N780" s="46">
        <v>312229845.56999999</v>
      </c>
      <c r="O780" s="46">
        <v>189325666.43000001</v>
      </c>
      <c r="P780" s="86">
        <f t="shared" si="26"/>
        <v>0.62252300712428421</v>
      </c>
      <c r="Q780" s="65"/>
      <c r="R780" s="65"/>
      <c r="S780" s="66"/>
      <c r="T780" s="66"/>
      <c r="U780" s="66"/>
      <c r="V780" s="66"/>
      <c r="W780" s="66"/>
      <c r="X780" s="67"/>
    </row>
    <row r="781" spans="1:24" ht="14.4" x14ac:dyDescent="0.2">
      <c r="A781" s="47" t="s">
        <v>706</v>
      </c>
      <c r="B781" s="47" t="s">
        <v>707</v>
      </c>
      <c r="C781" s="82" t="str">
        <f t="shared" si="25"/>
        <v>21375300 DIRECCIÓN DE GESTIÓN SOCIOCULTURAL</v>
      </c>
      <c r="D781" s="47" t="s">
        <v>686</v>
      </c>
      <c r="E781" s="47" t="s">
        <v>14</v>
      </c>
      <c r="F781" s="47" t="s">
        <v>15</v>
      </c>
      <c r="G781" s="46">
        <v>497055512</v>
      </c>
      <c r="H781" s="46">
        <v>497055512</v>
      </c>
      <c r="I781" s="46">
        <v>463087410</v>
      </c>
      <c r="J781" s="46">
        <v>0</v>
      </c>
      <c r="K781" s="46">
        <v>0</v>
      </c>
      <c r="L781" s="46">
        <v>0</v>
      </c>
      <c r="M781" s="46">
        <v>312229845.56999999</v>
      </c>
      <c r="N781" s="46">
        <v>312229845.56999999</v>
      </c>
      <c r="O781" s="46">
        <v>184825666.43000001</v>
      </c>
      <c r="P781" s="86">
        <f t="shared" si="26"/>
        <v>0.62815890384895279</v>
      </c>
      <c r="Q781" s="65"/>
      <c r="R781" s="65"/>
      <c r="S781" s="66"/>
      <c r="T781" s="66"/>
      <c r="U781" s="66"/>
      <c r="V781" s="66"/>
      <c r="W781" s="66"/>
      <c r="X781" s="67"/>
    </row>
    <row r="782" spans="1:24" ht="14.4" x14ac:dyDescent="0.2">
      <c r="A782" s="47" t="s">
        <v>706</v>
      </c>
      <c r="B782" s="47" t="s">
        <v>707</v>
      </c>
      <c r="C782" s="82" t="str">
        <f t="shared" si="25"/>
        <v>21375300 DIRECCIÓN DE GESTIÓN SOCIOCULTURAL</v>
      </c>
      <c r="D782" s="47" t="s">
        <v>686</v>
      </c>
      <c r="E782" s="47" t="s">
        <v>18</v>
      </c>
      <c r="F782" s="47" t="s">
        <v>19</v>
      </c>
      <c r="G782" s="46">
        <v>7000000</v>
      </c>
      <c r="H782" s="46">
        <v>4500000</v>
      </c>
      <c r="I782" s="46">
        <v>4500000</v>
      </c>
      <c r="J782" s="46">
        <v>0</v>
      </c>
      <c r="K782" s="46">
        <v>0</v>
      </c>
      <c r="L782" s="46">
        <v>0</v>
      </c>
      <c r="M782" s="46">
        <v>0</v>
      </c>
      <c r="N782" s="46">
        <v>0</v>
      </c>
      <c r="O782" s="46">
        <v>4500000</v>
      </c>
      <c r="P782" s="86">
        <f t="shared" si="26"/>
        <v>0</v>
      </c>
      <c r="Q782" s="65"/>
      <c r="R782" s="65"/>
      <c r="S782" s="66"/>
      <c r="T782" s="66"/>
      <c r="U782" s="66"/>
      <c r="V782" s="66"/>
      <c r="W782" s="66"/>
      <c r="X782" s="67"/>
    </row>
    <row r="783" spans="1:24" ht="14.4" x14ac:dyDescent="0.2">
      <c r="A783" s="47" t="s">
        <v>706</v>
      </c>
      <c r="B783" s="47" t="s">
        <v>707</v>
      </c>
      <c r="C783" s="82" t="str">
        <f t="shared" si="25"/>
        <v>21375300 DIRECCIÓN DE GESTIÓN SOCIOCULTURAL</v>
      </c>
      <c r="D783" s="47" t="s">
        <v>686</v>
      </c>
      <c r="E783" s="47" t="s">
        <v>20</v>
      </c>
      <c r="F783" s="47" t="s">
        <v>21</v>
      </c>
      <c r="G783" s="46">
        <v>21200000</v>
      </c>
      <c r="H783" s="46">
        <v>23700000</v>
      </c>
      <c r="I783" s="46">
        <v>23700000</v>
      </c>
      <c r="J783" s="46">
        <v>0</v>
      </c>
      <c r="K783" s="46">
        <v>0</v>
      </c>
      <c r="L783" s="46">
        <v>0</v>
      </c>
      <c r="M783" s="46">
        <v>14457420.65</v>
      </c>
      <c r="N783" s="46">
        <v>14457420.65</v>
      </c>
      <c r="O783" s="46">
        <v>9242579.3499999996</v>
      </c>
      <c r="P783" s="86">
        <f t="shared" si="26"/>
        <v>0.61001774894514771</v>
      </c>
      <c r="Q783" s="65"/>
      <c r="R783" s="65"/>
      <c r="S783" s="66"/>
      <c r="T783" s="66"/>
      <c r="U783" s="66"/>
      <c r="V783" s="66"/>
      <c r="W783" s="66"/>
      <c r="X783" s="67"/>
    </row>
    <row r="784" spans="1:24" ht="14.4" x14ac:dyDescent="0.2">
      <c r="A784" s="47" t="s">
        <v>706</v>
      </c>
      <c r="B784" s="47" t="s">
        <v>707</v>
      </c>
      <c r="C784" s="82" t="str">
        <f t="shared" si="25"/>
        <v>21375300 DIRECCIÓN DE GESTIÓN SOCIOCULTURAL</v>
      </c>
      <c r="D784" s="47" t="s">
        <v>686</v>
      </c>
      <c r="E784" s="47" t="s">
        <v>22</v>
      </c>
      <c r="F784" s="47" t="s">
        <v>23</v>
      </c>
      <c r="G784" s="46">
        <v>21200000</v>
      </c>
      <c r="H784" s="46">
        <v>23700000</v>
      </c>
      <c r="I784" s="46">
        <v>23700000</v>
      </c>
      <c r="J784" s="46">
        <v>0</v>
      </c>
      <c r="K784" s="46">
        <v>0</v>
      </c>
      <c r="L784" s="46">
        <v>0</v>
      </c>
      <c r="M784" s="46">
        <v>14457420.65</v>
      </c>
      <c r="N784" s="46">
        <v>14457420.65</v>
      </c>
      <c r="O784" s="46">
        <v>9242579.3499999996</v>
      </c>
      <c r="P784" s="86">
        <f t="shared" si="26"/>
        <v>0.61001774894514771</v>
      </c>
      <c r="Q784" s="65"/>
      <c r="R784" s="65"/>
      <c r="S784" s="66"/>
      <c r="T784" s="66"/>
      <c r="U784" s="66"/>
      <c r="V784" s="66"/>
      <c r="W784" s="66"/>
      <c r="X784" s="67"/>
    </row>
    <row r="785" spans="1:24" ht="14.4" x14ac:dyDescent="0.2">
      <c r="A785" s="47" t="s">
        <v>706</v>
      </c>
      <c r="B785" s="47" t="s">
        <v>707</v>
      </c>
      <c r="C785" s="82" t="str">
        <f t="shared" si="25"/>
        <v>21375300 DIRECCIÓN DE GESTIÓN SOCIOCULTURAL</v>
      </c>
      <c r="D785" s="47" t="s">
        <v>686</v>
      </c>
      <c r="E785" s="47" t="s">
        <v>26</v>
      </c>
      <c r="F785" s="47" t="s">
        <v>27</v>
      </c>
      <c r="G785" s="46">
        <v>280909720</v>
      </c>
      <c r="H785" s="46">
        <v>280909720</v>
      </c>
      <c r="I785" s="46">
        <v>278609869</v>
      </c>
      <c r="J785" s="46">
        <v>0</v>
      </c>
      <c r="K785" s="46">
        <v>0</v>
      </c>
      <c r="L785" s="46">
        <v>0</v>
      </c>
      <c r="M785" s="46">
        <v>161400128.41</v>
      </c>
      <c r="N785" s="46">
        <v>161400128.41</v>
      </c>
      <c r="O785" s="46">
        <v>119509591.59</v>
      </c>
      <c r="P785" s="86">
        <f t="shared" si="26"/>
        <v>0.57456227719710085</v>
      </c>
      <c r="Q785" s="65"/>
      <c r="R785" s="65"/>
      <c r="S785" s="66"/>
      <c r="T785" s="66"/>
      <c r="U785" s="66"/>
      <c r="V785" s="66"/>
      <c r="W785" s="66"/>
      <c r="X785" s="67"/>
    </row>
    <row r="786" spans="1:24" ht="14.4" x14ac:dyDescent="0.2">
      <c r="A786" s="47" t="s">
        <v>706</v>
      </c>
      <c r="B786" s="47" t="s">
        <v>707</v>
      </c>
      <c r="C786" s="82" t="str">
        <f t="shared" si="25"/>
        <v>21375300 DIRECCIÓN DE GESTIÓN SOCIOCULTURAL</v>
      </c>
      <c r="D786" s="47" t="s">
        <v>686</v>
      </c>
      <c r="E786" s="47" t="s">
        <v>28</v>
      </c>
      <c r="F786" s="47" t="s">
        <v>29</v>
      </c>
      <c r="G786" s="46">
        <v>73500000</v>
      </c>
      <c r="H786" s="46">
        <v>73500000</v>
      </c>
      <c r="I786" s="46">
        <v>73500000</v>
      </c>
      <c r="J786" s="46">
        <v>0</v>
      </c>
      <c r="K786" s="46">
        <v>0</v>
      </c>
      <c r="L786" s="46">
        <v>0</v>
      </c>
      <c r="M786" s="46">
        <v>46315483.340000004</v>
      </c>
      <c r="N786" s="46">
        <v>46315483.340000004</v>
      </c>
      <c r="O786" s="46">
        <v>27184516.66</v>
      </c>
      <c r="P786" s="86">
        <f t="shared" si="26"/>
        <v>0.63014263047619057</v>
      </c>
      <c r="Q786" s="65"/>
      <c r="R786" s="65"/>
      <c r="S786" s="66"/>
      <c r="T786" s="66"/>
      <c r="U786" s="66"/>
      <c r="V786" s="66"/>
      <c r="W786" s="66"/>
      <c r="X786" s="67"/>
    </row>
    <row r="787" spans="1:24" ht="14.4" x14ac:dyDescent="0.2">
      <c r="A787" s="47" t="s">
        <v>706</v>
      </c>
      <c r="B787" s="47" t="s">
        <v>707</v>
      </c>
      <c r="C787" s="82" t="str">
        <f t="shared" si="25"/>
        <v>21375300 DIRECCIÓN DE GESTIÓN SOCIOCULTURAL</v>
      </c>
      <c r="D787" s="47" t="s">
        <v>686</v>
      </c>
      <c r="E787" s="47" t="s">
        <v>30</v>
      </c>
      <c r="F787" s="47" t="s">
        <v>31</v>
      </c>
      <c r="G787" s="46">
        <v>76184880</v>
      </c>
      <c r="H787" s="46">
        <v>79684880</v>
      </c>
      <c r="I787" s="46">
        <v>79684880</v>
      </c>
      <c r="J787" s="46">
        <v>0</v>
      </c>
      <c r="K787" s="46">
        <v>0</v>
      </c>
      <c r="L787" s="46">
        <v>0</v>
      </c>
      <c r="M787" s="46">
        <v>55422734.979999997</v>
      </c>
      <c r="N787" s="46">
        <v>55422734.979999997</v>
      </c>
      <c r="O787" s="46">
        <v>24262145.02</v>
      </c>
      <c r="P787" s="86">
        <f t="shared" si="26"/>
        <v>0.69552385571767184</v>
      </c>
      <c r="Q787" s="65"/>
      <c r="R787" s="65"/>
      <c r="S787" s="66"/>
      <c r="T787" s="66"/>
      <c r="U787" s="66"/>
      <c r="V787" s="66"/>
      <c r="W787" s="66"/>
      <c r="X787" s="67"/>
    </row>
    <row r="788" spans="1:24" ht="14.4" x14ac:dyDescent="0.2">
      <c r="A788" s="47" t="s">
        <v>706</v>
      </c>
      <c r="B788" s="47" t="s">
        <v>707</v>
      </c>
      <c r="C788" s="82" t="str">
        <f t="shared" si="25"/>
        <v>21375300 DIRECCIÓN DE GESTIÓN SOCIOCULTURAL</v>
      </c>
      <c r="D788" s="47" t="s">
        <v>686</v>
      </c>
      <c r="E788" s="47" t="s">
        <v>32</v>
      </c>
      <c r="F788" s="47" t="s">
        <v>33</v>
      </c>
      <c r="G788" s="46">
        <v>60752479</v>
      </c>
      <c r="H788" s="46">
        <v>60752479</v>
      </c>
      <c r="I788" s="46">
        <v>58452628</v>
      </c>
      <c r="J788" s="46">
        <v>0</v>
      </c>
      <c r="K788" s="46">
        <v>0</v>
      </c>
      <c r="L788" s="46">
        <v>0</v>
      </c>
      <c r="M788" s="46">
        <v>932185.88</v>
      </c>
      <c r="N788" s="46">
        <v>932185.88</v>
      </c>
      <c r="O788" s="46">
        <v>59820293.119999997</v>
      </c>
      <c r="P788" s="86">
        <f t="shared" si="26"/>
        <v>1.5343997402970173E-2</v>
      </c>
      <c r="Q788" s="65"/>
      <c r="R788" s="65"/>
      <c r="S788" s="66"/>
      <c r="T788" s="66"/>
      <c r="U788" s="66"/>
      <c r="V788" s="66"/>
      <c r="W788" s="66"/>
      <c r="X788" s="67"/>
    </row>
    <row r="789" spans="1:24" ht="14.4" x14ac:dyDescent="0.2">
      <c r="A789" s="47" t="s">
        <v>706</v>
      </c>
      <c r="B789" s="47" t="s">
        <v>707</v>
      </c>
      <c r="C789" s="82" t="str">
        <f t="shared" si="25"/>
        <v>21375300 DIRECCIÓN DE GESTIÓN SOCIOCULTURAL</v>
      </c>
      <c r="D789" s="47" t="s">
        <v>686</v>
      </c>
      <c r="E789" s="47" t="s">
        <v>34</v>
      </c>
      <c r="F789" s="47" t="s">
        <v>35</v>
      </c>
      <c r="G789" s="46">
        <v>50172361</v>
      </c>
      <c r="H789" s="46">
        <v>46672361</v>
      </c>
      <c r="I789" s="46">
        <v>46672361</v>
      </c>
      <c r="J789" s="46">
        <v>0</v>
      </c>
      <c r="K789" s="46">
        <v>0</v>
      </c>
      <c r="L789" s="46">
        <v>0</v>
      </c>
      <c r="M789" s="46">
        <v>45299595.289999999</v>
      </c>
      <c r="N789" s="46">
        <v>45299595.289999999</v>
      </c>
      <c r="O789" s="46">
        <v>1372765.71</v>
      </c>
      <c r="P789" s="86">
        <f t="shared" si="26"/>
        <v>0.97058718092277352</v>
      </c>
      <c r="Q789" s="65"/>
      <c r="R789" s="65"/>
      <c r="S789" s="66"/>
      <c r="T789" s="66"/>
      <c r="U789" s="66"/>
      <c r="V789" s="66"/>
      <c r="W789" s="66"/>
      <c r="X789" s="67"/>
    </row>
    <row r="790" spans="1:24" ht="14.4" x14ac:dyDescent="0.2">
      <c r="A790" s="47" t="s">
        <v>706</v>
      </c>
      <c r="B790" s="47" t="s">
        <v>707</v>
      </c>
      <c r="C790" s="82" t="str">
        <f t="shared" si="25"/>
        <v>21375300 DIRECCIÓN DE GESTIÓN SOCIOCULTURAL</v>
      </c>
      <c r="D790" s="47" t="s">
        <v>686</v>
      </c>
      <c r="E790" s="47" t="s">
        <v>36</v>
      </c>
      <c r="F790" s="47" t="s">
        <v>37</v>
      </c>
      <c r="G790" s="46">
        <v>20300000</v>
      </c>
      <c r="H790" s="46">
        <v>20300000</v>
      </c>
      <c r="I790" s="46">
        <v>20300000</v>
      </c>
      <c r="J790" s="46">
        <v>0</v>
      </c>
      <c r="K790" s="46">
        <v>0</v>
      </c>
      <c r="L790" s="46">
        <v>0</v>
      </c>
      <c r="M790" s="46">
        <v>13430128.92</v>
      </c>
      <c r="N790" s="46">
        <v>13430128.92</v>
      </c>
      <c r="O790" s="46">
        <v>6869871.0800000001</v>
      </c>
      <c r="P790" s="86">
        <f t="shared" si="26"/>
        <v>0.66158270541871922</v>
      </c>
      <c r="Q790" s="65"/>
      <c r="R790" s="65"/>
      <c r="S790" s="66"/>
      <c r="T790" s="66"/>
      <c r="U790" s="66"/>
      <c r="V790" s="66"/>
      <c r="W790" s="66"/>
      <c r="X790" s="67"/>
    </row>
    <row r="791" spans="1:24" ht="14.4" x14ac:dyDescent="0.2">
      <c r="A791" s="47" t="s">
        <v>706</v>
      </c>
      <c r="B791" s="47" t="s">
        <v>707</v>
      </c>
      <c r="C791" s="82" t="str">
        <f t="shared" si="25"/>
        <v>21375300 DIRECCIÓN DE GESTIÓN SOCIOCULTURAL</v>
      </c>
      <c r="D791" s="47" t="s">
        <v>686</v>
      </c>
      <c r="E791" s="47" t="s">
        <v>38</v>
      </c>
      <c r="F791" s="47" t="s">
        <v>39</v>
      </c>
      <c r="G791" s="46">
        <v>72715104</v>
      </c>
      <c r="H791" s="46">
        <v>72715104</v>
      </c>
      <c r="I791" s="46">
        <v>70023202</v>
      </c>
      <c r="J791" s="46">
        <v>0</v>
      </c>
      <c r="K791" s="46">
        <v>8838793.1999999993</v>
      </c>
      <c r="L791" s="46">
        <v>0</v>
      </c>
      <c r="M791" s="46">
        <v>49333290</v>
      </c>
      <c r="N791" s="46">
        <v>49333290</v>
      </c>
      <c r="O791" s="46">
        <v>14543020.800000001</v>
      </c>
      <c r="P791" s="86">
        <f t="shared" si="26"/>
        <v>0.67844625512740797</v>
      </c>
      <c r="Q791" s="65"/>
      <c r="R791" s="65"/>
      <c r="S791" s="66"/>
      <c r="T791" s="66"/>
      <c r="U791" s="66"/>
      <c r="V791" s="66"/>
      <c r="W791" s="66"/>
      <c r="X791" s="67"/>
    </row>
    <row r="792" spans="1:24" ht="14.4" x14ac:dyDescent="0.2">
      <c r="A792" s="47" t="s">
        <v>706</v>
      </c>
      <c r="B792" s="47" t="s">
        <v>707</v>
      </c>
      <c r="C792" s="82" t="str">
        <f t="shared" si="25"/>
        <v>21375300 DIRECCIÓN DE GESTIÓN SOCIOCULTURAL</v>
      </c>
      <c r="D792" s="47" t="s">
        <v>686</v>
      </c>
      <c r="E792" s="47" t="s">
        <v>50</v>
      </c>
      <c r="F792" s="47" t="s">
        <v>41</v>
      </c>
      <c r="G792" s="46">
        <v>68986124</v>
      </c>
      <c r="H792" s="46">
        <v>68986124</v>
      </c>
      <c r="I792" s="46">
        <v>66432268</v>
      </c>
      <c r="J792" s="46">
        <v>0</v>
      </c>
      <c r="K792" s="46">
        <v>8403016.1999999993</v>
      </c>
      <c r="L792" s="46">
        <v>0</v>
      </c>
      <c r="M792" s="46">
        <v>46785883</v>
      </c>
      <c r="N792" s="46">
        <v>46785883</v>
      </c>
      <c r="O792" s="46">
        <v>13797224.800000001</v>
      </c>
      <c r="P792" s="86">
        <f t="shared" si="26"/>
        <v>0.67819266088931163</v>
      </c>
      <c r="Q792" s="65"/>
      <c r="R792" s="65"/>
      <c r="S792" s="66"/>
      <c r="T792" s="66"/>
      <c r="U792" s="66"/>
      <c r="V792" s="66"/>
      <c r="W792" s="66"/>
      <c r="X792" s="67"/>
    </row>
    <row r="793" spans="1:24" ht="14.4" x14ac:dyDescent="0.2">
      <c r="A793" s="47" t="s">
        <v>706</v>
      </c>
      <c r="B793" s="47" t="s">
        <v>707</v>
      </c>
      <c r="C793" s="82" t="str">
        <f t="shared" si="25"/>
        <v>21375300 DIRECCIÓN DE GESTIÓN SOCIOCULTURAL</v>
      </c>
      <c r="D793" s="47" t="s">
        <v>686</v>
      </c>
      <c r="E793" s="47" t="s">
        <v>71</v>
      </c>
      <c r="F793" s="47" t="s">
        <v>62</v>
      </c>
      <c r="G793" s="46">
        <v>3728980</v>
      </c>
      <c r="H793" s="46">
        <v>3728980</v>
      </c>
      <c r="I793" s="46">
        <v>3590934</v>
      </c>
      <c r="J793" s="46">
        <v>0</v>
      </c>
      <c r="K793" s="46">
        <v>435777</v>
      </c>
      <c r="L793" s="46">
        <v>0</v>
      </c>
      <c r="M793" s="46">
        <v>2547407</v>
      </c>
      <c r="N793" s="46">
        <v>2547407</v>
      </c>
      <c r="O793" s="46">
        <v>745796</v>
      </c>
      <c r="P793" s="86">
        <f t="shared" si="26"/>
        <v>0.68313774812415196</v>
      </c>
      <c r="Q793" s="65"/>
      <c r="R793" s="65"/>
      <c r="S793" s="66"/>
      <c r="T793" s="66"/>
      <c r="U793" s="66"/>
      <c r="V793" s="66"/>
      <c r="W793" s="66"/>
      <c r="X793" s="67"/>
    </row>
    <row r="794" spans="1:24" ht="14.4" x14ac:dyDescent="0.2">
      <c r="A794" s="47" t="s">
        <v>706</v>
      </c>
      <c r="B794" s="47" t="s">
        <v>707</v>
      </c>
      <c r="C794" s="82" t="str">
        <f t="shared" si="25"/>
        <v>21375300 DIRECCIÓN DE GESTIÓN SOCIOCULTURAL</v>
      </c>
      <c r="D794" s="47" t="s">
        <v>686</v>
      </c>
      <c r="E794" s="47" t="s">
        <v>83</v>
      </c>
      <c r="F794" s="47" t="s">
        <v>84</v>
      </c>
      <c r="G794" s="46">
        <v>73982957</v>
      </c>
      <c r="H794" s="46">
        <v>73982957</v>
      </c>
      <c r="I794" s="46">
        <v>71244119</v>
      </c>
      <c r="J794" s="46">
        <v>0</v>
      </c>
      <c r="K794" s="46">
        <v>9123966.5999999996</v>
      </c>
      <c r="L794" s="46">
        <v>0</v>
      </c>
      <c r="M794" s="46">
        <v>50062399</v>
      </c>
      <c r="N794" s="46">
        <v>50062399</v>
      </c>
      <c r="O794" s="46">
        <v>14796591.4</v>
      </c>
      <c r="P794" s="86">
        <f t="shared" si="26"/>
        <v>0.67667475091594409</v>
      </c>
      <c r="Q794" s="65"/>
      <c r="R794" s="65"/>
      <c r="S794" s="66"/>
      <c r="T794" s="66"/>
      <c r="U794" s="66"/>
      <c r="V794" s="66"/>
      <c r="W794" s="66"/>
      <c r="X794" s="67"/>
    </row>
    <row r="795" spans="1:24" ht="14.4" x14ac:dyDescent="0.2">
      <c r="A795" s="47" t="s">
        <v>706</v>
      </c>
      <c r="B795" s="47" t="s">
        <v>707</v>
      </c>
      <c r="C795" s="82" t="str">
        <f t="shared" si="25"/>
        <v>21375300 DIRECCIÓN DE GESTIÓN SOCIOCULTURAL</v>
      </c>
      <c r="D795" s="47" t="s">
        <v>686</v>
      </c>
      <c r="E795" s="47" t="s">
        <v>95</v>
      </c>
      <c r="F795" s="47" t="s">
        <v>86</v>
      </c>
      <c r="G795" s="46">
        <v>40422140</v>
      </c>
      <c r="H795" s="46">
        <v>40422140</v>
      </c>
      <c r="I795" s="46">
        <v>38925719</v>
      </c>
      <c r="J795" s="46">
        <v>0</v>
      </c>
      <c r="K795" s="46">
        <v>4926231</v>
      </c>
      <c r="L795" s="46">
        <v>0</v>
      </c>
      <c r="M795" s="46">
        <v>27411481</v>
      </c>
      <c r="N795" s="46">
        <v>27411481</v>
      </c>
      <c r="O795" s="46">
        <v>8084428</v>
      </c>
      <c r="P795" s="86">
        <f t="shared" si="26"/>
        <v>0.67813037607608107</v>
      </c>
      <c r="Q795" s="65"/>
      <c r="R795" s="65"/>
      <c r="S795" s="66"/>
      <c r="T795" s="66"/>
      <c r="U795" s="66"/>
      <c r="V795" s="66"/>
      <c r="W795" s="66"/>
      <c r="X795" s="67"/>
    </row>
    <row r="796" spans="1:24" ht="14.4" x14ac:dyDescent="0.2">
      <c r="A796" s="47" t="s">
        <v>706</v>
      </c>
      <c r="B796" s="47" t="s">
        <v>707</v>
      </c>
      <c r="C796" s="82" t="str">
        <f t="shared" si="25"/>
        <v>21375300 DIRECCIÓN DE GESTIÓN SOCIOCULTURAL</v>
      </c>
      <c r="D796" s="47" t="s">
        <v>686</v>
      </c>
      <c r="E796" s="47" t="s">
        <v>116</v>
      </c>
      <c r="F796" s="47" t="s">
        <v>107</v>
      </c>
      <c r="G796" s="46">
        <v>22373878</v>
      </c>
      <c r="H796" s="46">
        <v>22373878</v>
      </c>
      <c r="I796" s="46">
        <v>21545600</v>
      </c>
      <c r="J796" s="46">
        <v>0</v>
      </c>
      <c r="K796" s="46">
        <v>2854408.4</v>
      </c>
      <c r="L796" s="46">
        <v>0</v>
      </c>
      <c r="M796" s="46">
        <v>15044694</v>
      </c>
      <c r="N796" s="46">
        <v>15044694</v>
      </c>
      <c r="O796" s="46">
        <v>4474775.5999999996</v>
      </c>
      <c r="P796" s="86">
        <f t="shared" si="26"/>
        <v>0.67242227744336502</v>
      </c>
      <c r="Q796" s="65"/>
      <c r="R796" s="65"/>
      <c r="S796" s="66"/>
      <c r="T796" s="66"/>
      <c r="U796" s="66"/>
      <c r="V796" s="66"/>
      <c r="W796" s="66"/>
      <c r="X796" s="67"/>
    </row>
    <row r="797" spans="1:24" ht="14.4" x14ac:dyDescent="0.2">
      <c r="A797" s="47" t="s">
        <v>706</v>
      </c>
      <c r="B797" s="47" t="s">
        <v>707</v>
      </c>
      <c r="C797" s="82" t="str">
        <f t="shared" si="25"/>
        <v>21375300 DIRECCIÓN DE GESTIÓN SOCIOCULTURAL</v>
      </c>
      <c r="D797" s="47" t="s">
        <v>686</v>
      </c>
      <c r="E797" s="47" t="s">
        <v>137</v>
      </c>
      <c r="F797" s="47" t="s">
        <v>128</v>
      </c>
      <c r="G797" s="46">
        <v>11186939</v>
      </c>
      <c r="H797" s="46">
        <v>11186939</v>
      </c>
      <c r="I797" s="46">
        <v>10772800</v>
      </c>
      <c r="J797" s="46">
        <v>0</v>
      </c>
      <c r="K797" s="46">
        <v>1343327.2</v>
      </c>
      <c r="L797" s="46">
        <v>0</v>
      </c>
      <c r="M797" s="46">
        <v>7606224</v>
      </c>
      <c r="N797" s="46">
        <v>7606224</v>
      </c>
      <c r="O797" s="46">
        <v>2237387.7999999998</v>
      </c>
      <c r="P797" s="86">
        <f t="shared" si="26"/>
        <v>0.67992003889535824</v>
      </c>
      <c r="Q797" s="65"/>
      <c r="R797" s="65"/>
      <c r="S797" s="66"/>
      <c r="T797" s="66"/>
      <c r="U797" s="66"/>
      <c r="V797" s="66"/>
      <c r="W797" s="66"/>
      <c r="X797" s="67"/>
    </row>
    <row r="798" spans="1:24" ht="14.4" x14ac:dyDescent="0.2">
      <c r="A798" s="47" t="s">
        <v>706</v>
      </c>
      <c r="B798" s="47" t="s">
        <v>707</v>
      </c>
      <c r="C798" s="82" t="str">
        <f t="shared" si="25"/>
        <v>21375300 DIRECCIÓN DE GESTIÓN SOCIOCULTURAL</v>
      </c>
      <c r="D798" s="47" t="s">
        <v>686</v>
      </c>
      <c r="E798" s="47" t="s">
        <v>166</v>
      </c>
      <c r="F798" s="47" t="s">
        <v>167</v>
      </c>
      <c r="G798" s="46">
        <v>608819487</v>
      </c>
      <c r="H798" s="46">
        <v>608819487</v>
      </c>
      <c r="I798" s="46">
        <v>512430963.48000002</v>
      </c>
      <c r="J798" s="46">
        <v>0</v>
      </c>
      <c r="K798" s="46">
        <v>115428696.73999999</v>
      </c>
      <c r="L798" s="46">
        <v>28688.49</v>
      </c>
      <c r="M798" s="46">
        <v>211863619.25</v>
      </c>
      <c r="N798" s="46">
        <v>194120617.83000001</v>
      </c>
      <c r="O798" s="46">
        <v>281498482.51999998</v>
      </c>
      <c r="P798" s="86">
        <f t="shared" si="26"/>
        <v>0.3479908639159574</v>
      </c>
      <c r="Q798" s="65"/>
      <c r="R798" s="65"/>
      <c r="S798" s="66"/>
      <c r="T798" s="66"/>
      <c r="U798" s="66"/>
      <c r="V798" s="66"/>
      <c r="W798" s="66"/>
      <c r="X798" s="67"/>
    </row>
    <row r="799" spans="1:24" ht="14.4" x14ac:dyDescent="0.2">
      <c r="A799" s="47" t="s">
        <v>706</v>
      </c>
      <c r="B799" s="47" t="s">
        <v>707</v>
      </c>
      <c r="C799" s="82" t="str">
        <f t="shared" si="25"/>
        <v>21375300 DIRECCIÓN DE GESTIÓN SOCIOCULTURAL</v>
      </c>
      <c r="D799" s="47" t="s">
        <v>686</v>
      </c>
      <c r="E799" s="47" t="s">
        <v>168</v>
      </c>
      <c r="F799" s="47" t="s">
        <v>169</v>
      </c>
      <c r="G799" s="46">
        <v>8511662</v>
      </c>
      <c r="H799" s="46">
        <v>8511662</v>
      </c>
      <c r="I799" s="46">
        <v>5863746.5</v>
      </c>
      <c r="J799" s="46">
        <v>0</v>
      </c>
      <c r="K799" s="46">
        <v>674837.88</v>
      </c>
      <c r="L799" s="46">
        <v>0</v>
      </c>
      <c r="M799" s="46">
        <v>5043270.8499999996</v>
      </c>
      <c r="N799" s="46">
        <v>5043270.8499999996</v>
      </c>
      <c r="O799" s="46">
        <v>2793553.27</v>
      </c>
      <c r="P799" s="86">
        <f t="shared" si="26"/>
        <v>0.59251305444224633</v>
      </c>
      <c r="Q799" s="65"/>
      <c r="R799" s="65"/>
      <c r="S799" s="66"/>
      <c r="T799" s="66"/>
      <c r="U799" s="66"/>
      <c r="V799" s="66"/>
      <c r="W799" s="66"/>
      <c r="X799" s="67"/>
    </row>
    <row r="800" spans="1:24" ht="14.4" x14ac:dyDescent="0.2">
      <c r="A800" s="47" t="s">
        <v>706</v>
      </c>
      <c r="B800" s="47" t="s">
        <v>707</v>
      </c>
      <c r="C800" s="82" t="str">
        <f t="shared" si="25"/>
        <v>21375300 DIRECCIÓN DE GESTIÓN SOCIOCULTURAL</v>
      </c>
      <c r="D800" s="47" t="s">
        <v>686</v>
      </c>
      <c r="E800" s="47" t="s">
        <v>174</v>
      </c>
      <c r="F800" s="47" t="s">
        <v>175</v>
      </c>
      <c r="G800" s="46">
        <v>8511662</v>
      </c>
      <c r="H800" s="46">
        <v>8511662</v>
      </c>
      <c r="I800" s="46">
        <v>5863746.5</v>
      </c>
      <c r="J800" s="46">
        <v>0</v>
      </c>
      <c r="K800" s="46">
        <v>674837.88</v>
      </c>
      <c r="L800" s="46">
        <v>0</v>
      </c>
      <c r="M800" s="46">
        <v>5043270.8499999996</v>
      </c>
      <c r="N800" s="46">
        <v>5043270.8499999996</v>
      </c>
      <c r="O800" s="46">
        <v>2793553.27</v>
      </c>
      <c r="P800" s="86">
        <f t="shared" si="26"/>
        <v>0.59251305444224633</v>
      </c>
      <c r="Q800" s="65"/>
      <c r="R800" s="65"/>
      <c r="S800" s="66"/>
      <c r="T800" s="66"/>
      <c r="U800" s="66"/>
      <c r="V800" s="66"/>
      <c r="W800" s="66"/>
      <c r="X800" s="67"/>
    </row>
    <row r="801" spans="1:24" ht="14.4" x14ac:dyDescent="0.2">
      <c r="A801" s="47" t="s">
        <v>706</v>
      </c>
      <c r="B801" s="47" t="s">
        <v>707</v>
      </c>
      <c r="C801" s="82" t="str">
        <f t="shared" si="25"/>
        <v>21375300 DIRECCIÓN DE GESTIÓN SOCIOCULTURAL</v>
      </c>
      <c r="D801" s="47" t="s">
        <v>686</v>
      </c>
      <c r="E801" s="47" t="s">
        <v>180</v>
      </c>
      <c r="F801" s="47" t="s">
        <v>181</v>
      </c>
      <c r="G801" s="46">
        <v>21636000</v>
      </c>
      <c r="H801" s="46">
        <v>18316000</v>
      </c>
      <c r="I801" s="46">
        <v>14915333.289999999</v>
      </c>
      <c r="J801" s="46">
        <v>0</v>
      </c>
      <c r="K801" s="46">
        <v>535376.98</v>
      </c>
      <c r="L801" s="46">
        <v>0</v>
      </c>
      <c r="M801" s="46">
        <v>11916831.17</v>
      </c>
      <c r="N801" s="46">
        <v>11779324.869999999</v>
      </c>
      <c r="O801" s="46">
        <v>5863791.8499999996</v>
      </c>
      <c r="P801" s="86">
        <f t="shared" si="26"/>
        <v>0.65062410842978813</v>
      </c>
      <c r="Q801" s="65"/>
      <c r="R801" s="65"/>
      <c r="S801" s="66"/>
      <c r="T801" s="66"/>
      <c r="U801" s="66"/>
      <c r="V801" s="66"/>
      <c r="W801" s="66"/>
      <c r="X801" s="67"/>
    </row>
    <row r="802" spans="1:24" ht="14.4" x14ac:dyDescent="0.2">
      <c r="A802" s="47" t="s">
        <v>706</v>
      </c>
      <c r="B802" s="47" t="s">
        <v>707</v>
      </c>
      <c r="C802" s="82" t="str">
        <f t="shared" si="25"/>
        <v>21375300 DIRECCIÓN DE GESTIÓN SOCIOCULTURAL</v>
      </c>
      <c r="D802" s="47" t="s">
        <v>686</v>
      </c>
      <c r="E802" s="47" t="s">
        <v>182</v>
      </c>
      <c r="F802" s="47" t="s">
        <v>183</v>
      </c>
      <c r="G802" s="46">
        <v>2142000</v>
      </c>
      <c r="H802" s="46">
        <v>2142000</v>
      </c>
      <c r="I802" s="46">
        <v>2056500</v>
      </c>
      <c r="J802" s="46">
        <v>0</v>
      </c>
      <c r="K802" s="46">
        <v>34771.01</v>
      </c>
      <c r="L802" s="46">
        <v>0</v>
      </c>
      <c r="M802" s="46">
        <v>1984228.99</v>
      </c>
      <c r="N802" s="46">
        <v>1846722.69</v>
      </c>
      <c r="O802" s="46">
        <v>123000</v>
      </c>
      <c r="P802" s="86">
        <f t="shared" si="26"/>
        <v>0.92634406629318389</v>
      </c>
      <c r="Q802" s="65"/>
      <c r="R802" s="65"/>
      <c r="S802" s="66"/>
      <c r="T802" s="66"/>
      <c r="U802" s="66"/>
      <c r="V802" s="66"/>
      <c r="W802" s="66"/>
      <c r="X802" s="67"/>
    </row>
    <row r="803" spans="1:24" ht="14.4" x14ac:dyDescent="0.2">
      <c r="A803" s="47" t="s">
        <v>706</v>
      </c>
      <c r="B803" s="47" t="s">
        <v>707</v>
      </c>
      <c r="C803" s="82" t="str">
        <f t="shared" si="25"/>
        <v>21375300 DIRECCIÓN DE GESTIÓN SOCIOCULTURAL</v>
      </c>
      <c r="D803" s="47" t="s">
        <v>686</v>
      </c>
      <c r="E803" s="47" t="s">
        <v>184</v>
      </c>
      <c r="F803" s="47" t="s">
        <v>185</v>
      </c>
      <c r="G803" s="46">
        <v>6174000</v>
      </c>
      <c r="H803" s="46">
        <v>6174000</v>
      </c>
      <c r="I803" s="46">
        <v>4630500</v>
      </c>
      <c r="J803" s="46">
        <v>0</v>
      </c>
      <c r="K803" s="46">
        <v>500605.97</v>
      </c>
      <c r="L803" s="46">
        <v>0</v>
      </c>
      <c r="M803" s="46">
        <v>3929394.03</v>
      </c>
      <c r="N803" s="46">
        <v>3929394.03</v>
      </c>
      <c r="O803" s="46">
        <v>1744000</v>
      </c>
      <c r="P803" s="86">
        <f t="shared" si="26"/>
        <v>0.6364421817298348</v>
      </c>
      <c r="Q803" s="65"/>
      <c r="R803" s="65"/>
      <c r="S803" s="66"/>
      <c r="T803" s="66"/>
      <c r="U803" s="66"/>
      <c r="V803" s="66"/>
      <c r="W803" s="66"/>
      <c r="X803" s="67"/>
    </row>
    <row r="804" spans="1:24" ht="14.4" x14ac:dyDescent="0.2">
      <c r="A804" s="47" t="s">
        <v>706</v>
      </c>
      <c r="B804" s="47" t="s">
        <v>707</v>
      </c>
      <c r="C804" s="82" t="str">
        <f t="shared" si="25"/>
        <v>21375300 DIRECCIÓN DE GESTIÓN SOCIOCULTURAL</v>
      </c>
      <c r="D804" s="47" t="s">
        <v>686</v>
      </c>
      <c r="E804" s="47" t="s">
        <v>188</v>
      </c>
      <c r="F804" s="47" t="s">
        <v>189</v>
      </c>
      <c r="G804" s="46">
        <v>13320000</v>
      </c>
      <c r="H804" s="46">
        <v>10000000</v>
      </c>
      <c r="I804" s="46">
        <v>8228333.29</v>
      </c>
      <c r="J804" s="46">
        <v>0</v>
      </c>
      <c r="K804" s="46">
        <v>0</v>
      </c>
      <c r="L804" s="46">
        <v>0</v>
      </c>
      <c r="M804" s="46">
        <v>6003208.1500000004</v>
      </c>
      <c r="N804" s="46">
        <v>6003208.1500000004</v>
      </c>
      <c r="O804" s="46">
        <v>3996791.85</v>
      </c>
      <c r="P804" s="86">
        <f t="shared" si="26"/>
        <v>0.60032081500000001</v>
      </c>
      <c r="Q804" s="65"/>
      <c r="R804" s="65"/>
      <c r="S804" s="66"/>
      <c r="T804" s="66"/>
      <c r="U804" s="66"/>
      <c r="V804" s="66"/>
      <c r="W804" s="66"/>
      <c r="X804" s="67"/>
    </row>
    <row r="805" spans="1:24" ht="14.4" x14ac:dyDescent="0.2">
      <c r="A805" s="47" t="s">
        <v>706</v>
      </c>
      <c r="B805" s="47" t="s">
        <v>707</v>
      </c>
      <c r="C805" s="82" t="str">
        <f t="shared" si="25"/>
        <v>21375300 DIRECCIÓN DE GESTIÓN SOCIOCULTURAL</v>
      </c>
      <c r="D805" s="47" t="s">
        <v>686</v>
      </c>
      <c r="E805" s="47" t="s">
        <v>192</v>
      </c>
      <c r="F805" s="47" t="s">
        <v>193</v>
      </c>
      <c r="G805" s="46">
        <v>550000</v>
      </c>
      <c r="H805" s="46">
        <v>750000</v>
      </c>
      <c r="I805" s="46">
        <v>725163.18</v>
      </c>
      <c r="J805" s="46">
        <v>0</v>
      </c>
      <c r="K805" s="46">
        <v>111123.25</v>
      </c>
      <c r="L805" s="46">
        <v>28688.49</v>
      </c>
      <c r="M805" s="46">
        <v>528361.32999999996</v>
      </c>
      <c r="N805" s="46">
        <v>528361.32999999996</v>
      </c>
      <c r="O805" s="46">
        <v>81826.929999999993</v>
      </c>
      <c r="P805" s="86">
        <f t="shared" si="26"/>
        <v>0.70448177333333328</v>
      </c>
      <c r="Q805" s="65"/>
      <c r="R805" s="65"/>
      <c r="S805" s="66"/>
      <c r="T805" s="66"/>
      <c r="U805" s="66"/>
      <c r="V805" s="66"/>
      <c r="W805" s="66"/>
      <c r="X805" s="67"/>
    </row>
    <row r="806" spans="1:24" ht="14.4" x14ac:dyDescent="0.2">
      <c r="A806" s="47" t="s">
        <v>706</v>
      </c>
      <c r="B806" s="47" t="s">
        <v>707</v>
      </c>
      <c r="C806" s="82" t="str">
        <f t="shared" si="25"/>
        <v>21375300 DIRECCIÓN DE GESTIÓN SOCIOCULTURAL</v>
      </c>
      <c r="D806" s="47" t="s">
        <v>686</v>
      </c>
      <c r="E806" s="47" t="s">
        <v>194</v>
      </c>
      <c r="F806" s="47" t="s">
        <v>195</v>
      </c>
      <c r="G806" s="46">
        <v>200000</v>
      </c>
      <c r="H806" s="46">
        <v>400000</v>
      </c>
      <c r="I806" s="46">
        <v>400000</v>
      </c>
      <c r="J806" s="46">
        <v>0</v>
      </c>
      <c r="K806" s="46">
        <v>86526.31</v>
      </c>
      <c r="L806" s="46">
        <v>28688.49</v>
      </c>
      <c r="M806" s="46">
        <v>233198.1</v>
      </c>
      <c r="N806" s="46">
        <v>233198.1</v>
      </c>
      <c r="O806" s="46">
        <v>51587.1</v>
      </c>
      <c r="P806" s="86">
        <f t="shared" si="26"/>
        <v>0.58299524999999996</v>
      </c>
      <c r="Q806" s="65"/>
      <c r="R806" s="65"/>
      <c r="S806" s="66"/>
      <c r="T806" s="66"/>
      <c r="U806" s="66"/>
      <c r="V806" s="66"/>
      <c r="W806" s="66"/>
      <c r="X806" s="67"/>
    </row>
    <row r="807" spans="1:24" ht="14.4" x14ac:dyDescent="0.2">
      <c r="A807" s="47" t="s">
        <v>706</v>
      </c>
      <c r="B807" s="47" t="s">
        <v>707</v>
      </c>
      <c r="C807" s="82" t="str">
        <f t="shared" si="25"/>
        <v>21375300 DIRECCIÓN DE GESTIÓN SOCIOCULTURAL</v>
      </c>
      <c r="D807" s="47" t="s">
        <v>686</v>
      </c>
      <c r="E807" s="47" t="s">
        <v>206</v>
      </c>
      <c r="F807" s="47" t="s">
        <v>207</v>
      </c>
      <c r="G807" s="46">
        <v>350000</v>
      </c>
      <c r="H807" s="46">
        <v>350000</v>
      </c>
      <c r="I807" s="46">
        <v>325163.18</v>
      </c>
      <c r="J807" s="46">
        <v>0</v>
      </c>
      <c r="K807" s="46">
        <v>24596.94</v>
      </c>
      <c r="L807" s="46">
        <v>0</v>
      </c>
      <c r="M807" s="46">
        <v>295163.23</v>
      </c>
      <c r="N807" s="46">
        <v>295163.23</v>
      </c>
      <c r="O807" s="46">
        <v>30239.83</v>
      </c>
      <c r="P807" s="86">
        <f t="shared" si="26"/>
        <v>0.84332351428571428</v>
      </c>
      <c r="Q807" s="65"/>
      <c r="R807" s="65"/>
      <c r="S807" s="66"/>
      <c r="T807" s="66"/>
      <c r="U807" s="66"/>
      <c r="V807" s="66"/>
      <c r="W807" s="66"/>
      <c r="X807" s="67"/>
    </row>
    <row r="808" spans="1:24" ht="14.4" x14ac:dyDescent="0.2">
      <c r="A808" s="47" t="s">
        <v>706</v>
      </c>
      <c r="B808" s="47" t="s">
        <v>707</v>
      </c>
      <c r="C808" s="82" t="str">
        <f t="shared" si="25"/>
        <v>21375300 DIRECCIÓN DE GESTIÓN SOCIOCULTURAL</v>
      </c>
      <c r="D808" s="47" t="s">
        <v>686</v>
      </c>
      <c r="E808" s="47" t="s">
        <v>208</v>
      </c>
      <c r="F808" s="47" t="s">
        <v>209</v>
      </c>
      <c r="G808" s="46">
        <v>519430885</v>
      </c>
      <c r="H808" s="46">
        <v>524649823</v>
      </c>
      <c r="I808" s="46">
        <v>459482369.31999999</v>
      </c>
      <c r="J808" s="46">
        <v>0</v>
      </c>
      <c r="K808" s="46">
        <v>111104589.41</v>
      </c>
      <c r="L808" s="46">
        <v>0</v>
      </c>
      <c r="M808" s="46">
        <v>167452680.75</v>
      </c>
      <c r="N808" s="46">
        <v>150011565.63</v>
      </c>
      <c r="O808" s="46">
        <v>246092552.84</v>
      </c>
      <c r="P808" s="86">
        <f t="shared" si="26"/>
        <v>0.31917037499886852</v>
      </c>
      <c r="Q808" s="65"/>
      <c r="R808" s="65"/>
      <c r="S808" s="66"/>
      <c r="T808" s="66"/>
      <c r="U808" s="66"/>
      <c r="V808" s="66"/>
      <c r="W808" s="66"/>
      <c r="X808" s="67"/>
    </row>
    <row r="809" spans="1:24" ht="14.4" x14ac:dyDescent="0.2">
      <c r="A809" s="47" t="s">
        <v>706</v>
      </c>
      <c r="B809" s="47" t="s">
        <v>707</v>
      </c>
      <c r="C809" s="82" t="str">
        <f t="shared" si="25"/>
        <v>21375300 DIRECCIÓN DE GESTIÓN SOCIOCULTURAL</v>
      </c>
      <c r="D809" s="47" t="s">
        <v>686</v>
      </c>
      <c r="E809" s="47" t="s">
        <v>218</v>
      </c>
      <c r="F809" s="47" t="s">
        <v>219</v>
      </c>
      <c r="G809" s="46">
        <v>5430885</v>
      </c>
      <c r="H809" s="46">
        <v>5214823</v>
      </c>
      <c r="I809" s="46">
        <v>4252354.83</v>
      </c>
      <c r="J809" s="46">
        <v>0</v>
      </c>
      <c r="K809" s="46">
        <v>0</v>
      </c>
      <c r="L809" s="46">
        <v>0</v>
      </c>
      <c r="M809" s="46">
        <v>4249354.83</v>
      </c>
      <c r="N809" s="46">
        <v>2832903.22</v>
      </c>
      <c r="O809" s="46">
        <v>965468.17</v>
      </c>
      <c r="P809" s="86">
        <f t="shared" si="26"/>
        <v>0.81486079776820808</v>
      </c>
      <c r="Q809" s="65"/>
      <c r="R809" s="65"/>
      <c r="S809" s="66"/>
      <c r="T809" s="66"/>
      <c r="U809" s="66"/>
      <c r="V809" s="66"/>
      <c r="W809" s="66"/>
      <c r="X809" s="67"/>
    </row>
    <row r="810" spans="1:24" ht="14.4" x14ac:dyDescent="0.2">
      <c r="A810" s="47" t="s">
        <v>706</v>
      </c>
      <c r="B810" s="47" t="s">
        <v>707</v>
      </c>
      <c r="C810" s="82" t="str">
        <f t="shared" si="25"/>
        <v>21375300 DIRECCIÓN DE GESTIÓN SOCIOCULTURAL</v>
      </c>
      <c r="D810" s="47" t="s">
        <v>686</v>
      </c>
      <c r="E810" s="47" t="s">
        <v>220</v>
      </c>
      <c r="F810" s="47" t="s">
        <v>221</v>
      </c>
      <c r="G810" s="46">
        <v>110000000</v>
      </c>
      <c r="H810" s="46">
        <v>115435000</v>
      </c>
      <c r="I810" s="46">
        <v>85121943.090000004</v>
      </c>
      <c r="J810" s="46">
        <v>0</v>
      </c>
      <c r="K810" s="46">
        <v>5612960.7400000002</v>
      </c>
      <c r="L810" s="46">
        <v>0</v>
      </c>
      <c r="M810" s="46">
        <v>78647924.170000002</v>
      </c>
      <c r="N810" s="46">
        <v>73423248.439999998</v>
      </c>
      <c r="O810" s="46">
        <v>31174115.09</v>
      </c>
      <c r="P810" s="86">
        <f t="shared" si="26"/>
        <v>0.68131783401914503</v>
      </c>
      <c r="Q810" s="65"/>
      <c r="R810" s="65"/>
      <c r="S810" s="66"/>
      <c r="T810" s="66"/>
      <c r="U810" s="66"/>
      <c r="V810" s="66"/>
      <c r="W810" s="66"/>
      <c r="X810" s="67"/>
    </row>
    <row r="811" spans="1:24" ht="14.4" x14ac:dyDescent="0.2">
      <c r="A811" s="47" t="s">
        <v>706</v>
      </c>
      <c r="B811" s="47" t="s">
        <v>707</v>
      </c>
      <c r="C811" s="82" t="str">
        <f t="shared" si="25"/>
        <v>21375300 DIRECCIÓN DE GESTIÓN SOCIOCULTURAL</v>
      </c>
      <c r="D811" s="47" t="s">
        <v>686</v>
      </c>
      <c r="E811" s="47" t="s">
        <v>222</v>
      </c>
      <c r="F811" s="47" t="s">
        <v>223</v>
      </c>
      <c r="G811" s="46">
        <v>404000000</v>
      </c>
      <c r="H811" s="46">
        <v>404000000</v>
      </c>
      <c r="I811" s="46">
        <v>370108071.39999998</v>
      </c>
      <c r="J811" s="46">
        <v>0</v>
      </c>
      <c r="K811" s="46">
        <v>105491628.67</v>
      </c>
      <c r="L811" s="46">
        <v>0</v>
      </c>
      <c r="M811" s="46">
        <v>84555401.75</v>
      </c>
      <c r="N811" s="46">
        <v>73755413.969999999</v>
      </c>
      <c r="O811" s="46">
        <v>213952969.58000001</v>
      </c>
      <c r="P811" s="86">
        <f t="shared" si="26"/>
        <v>0.2092955488861386</v>
      </c>
      <c r="Q811" s="65"/>
      <c r="R811" s="65"/>
      <c r="S811" s="66"/>
      <c r="T811" s="66"/>
      <c r="U811" s="66"/>
      <c r="V811" s="66"/>
      <c r="W811" s="66"/>
      <c r="X811" s="67"/>
    </row>
    <row r="812" spans="1:24" ht="14.4" x14ac:dyDescent="0.2">
      <c r="A812" s="47" t="s">
        <v>706</v>
      </c>
      <c r="B812" s="47" t="s">
        <v>707</v>
      </c>
      <c r="C812" s="82" t="str">
        <f t="shared" si="25"/>
        <v>21375300 DIRECCIÓN DE GESTIÓN SOCIOCULTURAL</v>
      </c>
      <c r="D812" s="47" t="s">
        <v>686</v>
      </c>
      <c r="E812" s="47" t="s">
        <v>224</v>
      </c>
      <c r="F812" s="47" t="s">
        <v>225</v>
      </c>
      <c r="G812" s="46">
        <v>24000000</v>
      </c>
      <c r="H812" s="46">
        <v>24000000</v>
      </c>
      <c r="I812" s="46">
        <v>15586890.67</v>
      </c>
      <c r="J812" s="46">
        <v>0</v>
      </c>
      <c r="K812" s="46">
        <v>2907781.22</v>
      </c>
      <c r="L812" s="46">
        <v>0</v>
      </c>
      <c r="M812" s="46">
        <v>12418268.779999999</v>
      </c>
      <c r="N812" s="46">
        <v>12253888.779999999</v>
      </c>
      <c r="O812" s="46">
        <v>8673950</v>
      </c>
      <c r="P812" s="86">
        <f t="shared" si="26"/>
        <v>0.51742786583333333</v>
      </c>
      <c r="Q812" s="65"/>
      <c r="R812" s="65"/>
      <c r="S812" s="66"/>
      <c r="T812" s="66"/>
      <c r="U812" s="66"/>
      <c r="V812" s="66"/>
      <c r="W812" s="66"/>
      <c r="X812" s="67"/>
    </row>
    <row r="813" spans="1:24" ht="14.4" x14ac:dyDescent="0.2">
      <c r="A813" s="47" t="s">
        <v>706</v>
      </c>
      <c r="B813" s="47" t="s">
        <v>707</v>
      </c>
      <c r="C813" s="82" t="str">
        <f t="shared" si="25"/>
        <v>21375300 DIRECCIÓN DE GESTIÓN SOCIOCULTURAL</v>
      </c>
      <c r="D813" s="47" t="s">
        <v>686</v>
      </c>
      <c r="E813" s="47" t="s">
        <v>226</v>
      </c>
      <c r="F813" s="47" t="s">
        <v>227</v>
      </c>
      <c r="G813" s="46">
        <v>2000000</v>
      </c>
      <c r="H813" s="46">
        <v>2000000</v>
      </c>
      <c r="I813" s="46">
        <v>1750000</v>
      </c>
      <c r="J813" s="46">
        <v>0</v>
      </c>
      <c r="K813" s="46">
        <v>452621.28</v>
      </c>
      <c r="L813" s="46">
        <v>0</v>
      </c>
      <c r="M813" s="46">
        <v>1036538.72</v>
      </c>
      <c r="N813" s="46">
        <v>1031758.72</v>
      </c>
      <c r="O813" s="46">
        <v>510840</v>
      </c>
      <c r="P813" s="86">
        <f t="shared" si="26"/>
        <v>0.51826936000000001</v>
      </c>
      <c r="Q813" s="65"/>
      <c r="R813" s="65"/>
      <c r="S813" s="66"/>
      <c r="T813" s="66"/>
      <c r="U813" s="66"/>
      <c r="V813" s="66"/>
      <c r="W813" s="66"/>
      <c r="X813" s="67"/>
    </row>
    <row r="814" spans="1:24" ht="14.4" x14ac:dyDescent="0.2">
      <c r="A814" s="47" t="s">
        <v>706</v>
      </c>
      <c r="B814" s="47" t="s">
        <v>707</v>
      </c>
      <c r="C814" s="82" t="str">
        <f t="shared" si="25"/>
        <v>21375300 DIRECCIÓN DE GESTIÓN SOCIOCULTURAL</v>
      </c>
      <c r="D814" s="47" t="s">
        <v>686</v>
      </c>
      <c r="E814" s="47" t="s">
        <v>228</v>
      </c>
      <c r="F814" s="47" t="s">
        <v>229</v>
      </c>
      <c r="G814" s="46">
        <v>22000000</v>
      </c>
      <c r="H814" s="46">
        <v>22000000</v>
      </c>
      <c r="I814" s="46">
        <v>13836890.67</v>
      </c>
      <c r="J814" s="46">
        <v>0</v>
      </c>
      <c r="K814" s="46">
        <v>2455159.94</v>
      </c>
      <c r="L814" s="46">
        <v>0</v>
      </c>
      <c r="M814" s="46">
        <v>11381730.060000001</v>
      </c>
      <c r="N814" s="46">
        <v>11222130.060000001</v>
      </c>
      <c r="O814" s="46">
        <v>8163110</v>
      </c>
      <c r="P814" s="86">
        <f t="shared" si="26"/>
        <v>0.51735136636363643</v>
      </c>
      <c r="Q814" s="65"/>
      <c r="R814" s="65"/>
      <c r="S814" s="66"/>
      <c r="T814" s="66"/>
      <c r="U814" s="66"/>
      <c r="V814" s="66"/>
      <c r="W814" s="66"/>
      <c r="X814" s="67"/>
    </row>
    <row r="815" spans="1:24" ht="14.4" x14ac:dyDescent="0.2">
      <c r="A815" s="47" t="s">
        <v>706</v>
      </c>
      <c r="B815" s="47" t="s">
        <v>707</v>
      </c>
      <c r="C815" s="82" t="str">
        <f t="shared" si="25"/>
        <v>21375300 DIRECCIÓN DE GESTIÓN SOCIOCULTURAL</v>
      </c>
      <c r="D815" s="47" t="s">
        <v>686</v>
      </c>
      <c r="E815" s="47" t="s">
        <v>234</v>
      </c>
      <c r="F815" s="47" t="s">
        <v>235</v>
      </c>
      <c r="G815" s="46">
        <v>9500000</v>
      </c>
      <c r="H815" s="46">
        <v>7000000</v>
      </c>
      <c r="I815" s="46">
        <v>6883334</v>
      </c>
      <c r="J815" s="46">
        <v>0</v>
      </c>
      <c r="K815" s="46">
        <v>0</v>
      </c>
      <c r="L815" s="46">
        <v>0</v>
      </c>
      <c r="M815" s="46">
        <v>6593073</v>
      </c>
      <c r="N815" s="46">
        <v>6593073</v>
      </c>
      <c r="O815" s="46">
        <v>406927</v>
      </c>
      <c r="P815" s="86">
        <f t="shared" si="26"/>
        <v>0.94186757142857147</v>
      </c>
      <c r="Q815" s="65"/>
      <c r="R815" s="65"/>
      <c r="S815" s="66"/>
      <c r="T815" s="66"/>
      <c r="U815" s="66"/>
      <c r="V815" s="66"/>
      <c r="W815" s="66"/>
      <c r="X815" s="67"/>
    </row>
    <row r="816" spans="1:24" ht="14.4" x14ac:dyDescent="0.2">
      <c r="A816" s="47" t="s">
        <v>706</v>
      </c>
      <c r="B816" s="47" t="s">
        <v>707</v>
      </c>
      <c r="C816" s="82" t="str">
        <f t="shared" si="25"/>
        <v>21375300 DIRECCIÓN DE GESTIÓN SOCIOCULTURAL</v>
      </c>
      <c r="D816" s="47" t="s">
        <v>686</v>
      </c>
      <c r="E816" s="47" t="s">
        <v>236</v>
      </c>
      <c r="F816" s="47" t="s">
        <v>237</v>
      </c>
      <c r="G816" s="46">
        <v>9500000</v>
      </c>
      <c r="H816" s="46">
        <v>7000000</v>
      </c>
      <c r="I816" s="46">
        <v>6883334</v>
      </c>
      <c r="J816" s="46">
        <v>0</v>
      </c>
      <c r="K816" s="46">
        <v>0</v>
      </c>
      <c r="L816" s="46">
        <v>0</v>
      </c>
      <c r="M816" s="46">
        <v>6593073</v>
      </c>
      <c r="N816" s="46">
        <v>6593073</v>
      </c>
      <c r="O816" s="46">
        <v>406927</v>
      </c>
      <c r="P816" s="86">
        <f t="shared" si="26"/>
        <v>0.94186757142857147</v>
      </c>
      <c r="Q816" s="65"/>
      <c r="R816" s="65"/>
      <c r="S816" s="66"/>
      <c r="T816" s="66"/>
      <c r="U816" s="66"/>
      <c r="V816" s="66"/>
      <c r="W816" s="66"/>
      <c r="X816" s="67"/>
    </row>
    <row r="817" spans="1:24" ht="14.4" x14ac:dyDescent="0.2">
      <c r="A817" s="47" t="s">
        <v>706</v>
      </c>
      <c r="B817" s="47" t="s">
        <v>707</v>
      </c>
      <c r="C817" s="82" t="str">
        <f t="shared" si="25"/>
        <v>21375300 DIRECCIÓN DE GESTIÓN SOCIOCULTURAL</v>
      </c>
      <c r="D817" s="47" t="s">
        <v>686</v>
      </c>
      <c r="E817" s="47" t="s">
        <v>246</v>
      </c>
      <c r="F817" s="47" t="s">
        <v>247</v>
      </c>
      <c r="G817" s="46">
        <v>24215940</v>
      </c>
      <c r="H817" s="46">
        <v>24500940</v>
      </c>
      <c r="I817" s="46">
        <v>8049731.1799999997</v>
      </c>
      <c r="J817" s="46">
        <v>0</v>
      </c>
      <c r="K817" s="46">
        <v>78926</v>
      </c>
      <c r="L817" s="46">
        <v>0</v>
      </c>
      <c r="M817" s="46">
        <v>7136133.3700000001</v>
      </c>
      <c r="N817" s="46">
        <v>7136133.3700000001</v>
      </c>
      <c r="O817" s="46">
        <v>17285880.629999999</v>
      </c>
      <c r="P817" s="86">
        <f t="shared" si="26"/>
        <v>0.29125957493875748</v>
      </c>
      <c r="Q817" s="65"/>
      <c r="R817" s="65"/>
      <c r="S817" s="66"/>
      <c r="T817" s="66"/>
      <c r="U817" s="66"/>
      <c r="V817" s="66"/>
      <c r="W817" s="66"/>
      <c r="X817" s="67"/>
    </row>
    <row r="818" spans="1:24" ht="14.4" x14ac:dyDescent="0.2">
      <c r="A818" s="47" t="s">
        <v>706</v>
      </c>
      <c r="B818" s="47" t="s">
        <v>707</v>
      </c>
      <c r="C818" s="82" t="str">
        <f t="shared" si="25"/>
        <v>21375300 DIRECCIÓN DE GESTIÓN SOCIOCULTURAL</v>
      </c>
      <c r="D818" s="47" t="s">
        <v>686</v>
      </c>
      <c r="E818" s="47" t="s">
        <v>248</v>
      </c>
      <c r="F818" s="47" t="s">
        <v>249</v>
      </c>
      <c r="G818" s="46">
        <v>15000000</v>
      </c>
      <c r="H818" s="46">
        <v>15000000</v>
      </c>
      <c r="I818" s="46">
        <v>1000000.34</v>
      </c>
      <c r="J818" s="46">
        <v>0</v>
      </c>
      <c r="K818" s="46">
        <v>0</v>
      </c>
      <c r="L818" s="46">
        <v>0</v>
      </c>
      <c r="M818" s="46">
        <v>631257.16</v>
      </c>
      <c r="N818" s="46">
        <v>631257.16</v>
      </c>
      <c r="O818" s="46">
        <v>14368742.84</v>
      </c>
      <c r="P818" s="86">
        <f t="shared" si="26"/>
        <v>4.2083810666666666E-2</v>
      </c>
      <c r="Q818" s="65"/>
      <c r="R818" s="65"/>
      <c r="S818" s="66"/>
      <c r="T818" s="66"/>
      <c r="U818" s="66"/>
      <c r="V818" s="66"/>
      <c r="W818" s="66"/>
      <c r="X818" s="67"/>
    </row>
    <row r="819" spans="1:24" ht="14.4" x14ac:dyDescent="0.2">
      <c r="A819" s="47" t="s">
        <v>706</v>
      </c>
      <c r="B819" s="47" t="s">
        <v>707</v>
      </c>
      <c r="C819" s="82" t="str">
        <f t="shared" si="25"/>
        <v>21375300 DIRECCIÓN DE GESTIÓN SOCIOCULTURAL</v>
      </c>
      <c r="D819" s="47" t="s">
        <v>686</v>
      </c>
      <c r="E819" s="47" t="s">
        <v>254</v>
      </c>
      <c r="F819" s="47" t="s">
        <v>255</v>
      </c>
      <c r="G819" s="46">
        <v>8000000</v>
      </c>
      <c r="H819" s="46">
        <v>8000000</v>
      </c>
      <c r="I819" s="46">
        <v>6082500</v>
      </c>
      <c r="J819" s="46">
        <v>0</v>
      </c>
      <c r="K819" s="46">
        <v>11126</v>
      </c>
      <c r="L819" s="46">
        <v>0</v>
      </c>
      <c r="M819" s="46">
        <v>6042707.4000000004</v>
      </c>
      <c r="N819" s="46">
        <v>6042707.4000000004</v>
      </c>
      <c r="O819" s="46">
        <v>1946166.6</v>
      </c>
      <c r="P819" s="86">
        <f t="shared" si="26"/>
        <v>0.75533842500000004</v>
      </c>
      <c r="Q819" s="65"/>
      <c r="R819" s="65"/>
      <c r="S819" s="66"/>
      <c r="T819" s="66"/>
      <c r="U819" s="66"/>
      <c r="V819" s="66"/>
      <c r="W819" s="66"/>
      <c r="X819" s="67"/>
    </row>
    <row r="820" spans="1:24" ht="14.4" x14ac:dyDescent="0.2">
      <c r="A820" s="47" t="s">
        <v>706</v>
      </c>
      <c r="B820" s="47" t="s">
        <v>707</v>
      </c>
      <c r="C820" s="82" t="str">
        <f t="shared" si="25"/>
        <v>21375300 DIRECCIÓN DE GESTIÓN SOCIOCULTURAL</v>
      </c>
      <c r="D820" s="47" t="s">
        <v>686</v>
      </c>
      <c r="E820" s="47" t="s">
        <v>256</v>
      </c>
      <c r="F820" s="47" t="s">
        <v>257</v>
      </c>
      <c r="G820" s="46">
        <v>632800</v>
      </c>
      <c r="H820" s="46">
        <v>632800</v>
      </c>
      <c r="I820" s="46">
        <v>527333.34</v>
      </c>
      <c r="J820" s="46">
        <v>0</v>
      </c>
      <c r="K820" s="46">
        <v>0</v>
      </c>
      <c r="L820" s="46">
        <v>0</v>
      </c>
      <c r="M820" s="46">
        <v>316398.87</v>
      </c>
      <c r="N820" s="46">
        <v>316398.87</v>
      </c>
      <c r="O820" s="46">
        <v>316401.13</v>
      </c>
      <c r="P820" s="86">
        <f t="shared" si="26"/>
        <v>0.49999821428571428</v>
      </c>
      <c r="Q820" s="65"/>
      <c r="R820" s="65"/>
      <c r="S820" s="66"/>
      <c r="T820" s="66"/>
      <c r="U820" s="66"/>
      <c r="V820" s="66"/>
      <c r="W820" s="66"/>
      <c r="X820" s="67"/>
    </row>
    <row r="821" spans="1:24" ht="14.4" x14ac:dyDescent="0.2">
      <c r="A821" s="47" t="s">
        <v>706</v>
      </c>
      <c r="B821" s="47" t="s">
        <v>707</v>
      </c>
      <c r="C821" s="82" t="str">
        <f t="shared" si="25"/>
        <v>21375300 DIRECCIÓN DE GESTIÓN SOCIOCULTURAL</v>
      </c>
      <c r="D821" s="47" t="s">
        <v>686</v>
      </c>
      <c r="E821" s="47" t="s">
        <v>258</v>
      </c>
      <c r="F821" s="47" t="s">
        <v>259</v>
      </c>
      <c r="G821" s="46">
        <v>572970</v>
      </c>
      <c r="H821" s="46">
        <v>572970</v>
      </c>
      <c r="I821" s="46">
        <v>429727.5</v>
      </c>
      <c r="J821" s="46">
        <v>0</v>
      </c>
      <c r="K821" s="46">
        <v>67800</v>
      </c>
      <c r="L821" s="46">
        <v>0</v>
      </c>
      <c r="M821" s="46">
        <v>135600</v>
      </c>
      <c r="N821" s="46">
        <v>135600</v>
      </c>
      <c r="O821" s="46">
        <v>369570</v>
      </c>
      <c r="P821" s="86">
        <f t="shared" si="26"/>
        <v>0.23666160531965025</v>
      </c>
      <c r="Q821" s="65"/>
      <c r="R821" s="65"/>
      <c r="S821" s="66"/>
      <c r="T821" s="66"/>
      <c r="U821" s="66"/>
      <c r="V821" s="66"/>
      <c r="W821" s="66"/>
      <c r="X821" s="67"/>
    </row>
    <row r="822" spans="1:24" ht="14.4" x14ac:dyDescent="0.2">
      <c r="A822" s="47" t="s">
        <v>706</v>
      </c>
      <c r="B822" s="47" t="s">
        <v>707</v>
      </c>
      <c r="C822" s="82" t="str">
        <f t="shared" si="25"/>
        <v>21375300 DIRECCIÓN DE GESTIÓN SOCIOCULTURAL</v>
      </c>
      <c r="D822" s="47" t="s">
        <v>686</v>
      </c>
      <c r="E822" s="47" t="s">
        <v>262</v>
      </c>
      <c r="F822" s="47" t="s">
        <v>263</v>
      </c>
      <c r="G822" s="46">
        <v>10170</v>
      </c>
      <c r="H822" s="46">
        <v>295170</v>
      </c>
      <c r="I822" s="46">
        <v>10170</v>
      </c>
      <c r="J822" s="46">
        <v>0</v>
      </c>
      <c r="K822" s="46">
        <v>0</v>
      </c>
      <c r="L822" s="46">
        <v>0</v>
      </c>
      <c r="M822" s="46">
        <v>10169.94</v>
      </c>
      <c r="N822" s="46">
        <v>10169.94</v>
      </c>
      <c r="O822" s="46">
        <v>285000.06</v>
      </c>
      <c r="P822" s="86">
        <f t="shared" si="26"/>
        <v>3.4454517735542228E-2</v>
      </c>
      <c r="Q822" s="65"/>
      <c r="R822" s="65"/>
      <c r="S822" s="66"/>
      <c r="T822" s="66"/>
      <c r="U822" s="66"/>
      <c r="V822" s="66"/>
      <c r="W822" s="66"/>
      <c r="X822" s="67"/>
    </row>
    <row r="823" spans="1:24" ht="14.4" x14ac:dyDescent="0.2">
      <c r="A823" s="47" t="s">
        <v>706</v>
      </c>
      <c r="B823" s="47" t="s">
        <v>707</v>
      </c>
      <c r="C823" s="82" t="str">
        <f t="shared" si="25"/>
        <v>21375300 DIRECCIÓN DE GESTIÓN SOCIOCULTURAL</v>
      </c>
      <c r="D823" s="47" t="s">
        <v>686</v>
      </c>
      <c r="E823" s="47" t="s">
        <v>264</v>
      </c>
      <c r="F823" s="47" t="s">
        <v>265</v>
      </c>
      <c r="G823" s="46">
        <v>375000</v>
      </c>
      <c r="H823" s="46">
        <v>391062</v>
      </c>
      <c r="I823" s="46">
        <v>391062</v>
      </c>
      <c r="J823" s="46">
        <v>0</v>
      </c>
      <c r="K823" s="46">
        <v>16062</v>
      </c>
      <c r="L823" s="46">
        <v>0</v>
      </c>
      <c r="M823" s="46">
        <v>375000</v>
      </c>
      <c r="N823" s="46">
        <v>375000</v>
      </c>
      <c r="O823" s="46">
        <v>0</v>
      </c>
      <c r="P823" s="86">
        <f t="shared" si="26"/>
        <v>0.9589272289304509</v>
      </c>
      <c r="Q823" s="65"/>
      <c r="R823" s="65"/>
      <c r="S823" s="66"/>
      <c r="T823" s="66"/>
      <c r="U823" s="66"/>
      <c r="V823" s="66"/>
      <c r="W823" s="66"/>
      <c r="X823" s="67"/>
    </row>
    <row r="824" spans="1:24" ht="14.4" x14ac:dyDescent="0.2">
      <c r="A824" s="47" t="s">
        <v>706</v>
      </c>
      <c r="B824" s="47" t="s">
        <v>707</v>
      </c>
      <c r="C824" s="82" t="str">
        <f t="shared" si="25"/>
        <v>21375300 DIRECCIÓN DE GESTIÓN SOCIOCULTURAL</v>
      </c>
      <c r="D824" s="47" t="s">
        <v>686</v>
      </c>
      <c r="E824" s="47" t="s">
        <v>268</v>
      </c>
      <c r="F824" s="47" t="s">
        <v>269</v>
      </c>
      <c r="G824" s="46">
        <v>375000</v>
      </c>
      <c r="H824" s="46">
        <v>391062</v>
      </c>
      <c r="I824" s="46">
        <v>391062</v>
      </c>
      <c r="J824" s="46">
        <v>0</v>
      </c>
      <c r="K824" s="46">
        <v>16062</v>
      </c>
      <c r="L824" s="46">
        <v>0</v>
      </c>
      <c r="M824" s="46">
        <v>375000</v>
      </c>
      <c r="N824" s="46">
        <v>375000</v>
      </c>
      <c r="O824" s="46">
        <v>0</v>
      </c>
      <c r="P824" s="86">
        <f t="shared" si="26"/>
        <v>0.9589272289304509</v>
      </c>
      <c r="Q824" s="65"/>
      <c r="R824" s="65"/>
      <c r="S824" s="66"/>
      <c r="T824" s="66"/>
      <c r="U824" s="66"/>
      <c r="V824" s="66"/>
      <c r="W824" s="66"/>
      <c r="X824" s="67"/>
    </row>
    <row r="825" spans="1:24" ht="14.4" x14ac:dyDescent="0.2">
      <c r="A825" s="47" t="s">
        <v>706</v>
      </c>
      <c r="B825" s="47" t="s">
        <v>707</v>
      </c>
      <c r="C825" s="82" t="str">
        <f t="shared" si="25"/>
        <v>21375300 DIRECCIÓN DE GESTIÓN SOCIOCULTURAL</v>
      </c>
      <c r="D825" s="47" t="s">
        <v>686</v>
      </c>
      <c r="E825" s="47" t="s">
        <v>270</v>
      </c>
      <c r="F825" s="47" t="s">
        <v>271</v>
      </c>
      <c r="G825" s="46">
        <v>600000</v>
      </c>
      <c r="H825" s="46">
        <v>700000</v>
      </c>
      <c r="I825" s="46">
        <v>533333.34</v>
      </c>
      <c r="J825" s="46">
        <v>0</v>
      </c>
      <c r="K825" s="46">
        <v>0</v>
      </c>
      <c r="L825" s="46">
        <v>0</v>
      </c>
      <c r="M825" s="46">
        <v>400000</v>
      </c>
      <c r="N825" s="46">
        <v>400000</v>
      </c>
      <c r="O825" s="46">
        <v>300000</v>
      </c>
      <c r="P825" s="86">
        <f t="shared" si="26"/>
        <v>0.5714285714285714</v>
      </c>
      <c r="Q825" s="65"/>
      <c r="R825" s="65"/>
      <c r="S825" s="66"/>
      <c r="T825" s="66"/>
      <c r="U825" s="66"/>
      <c r="V825" s="66"/>
      <c r="W825" s="66"/>
      <c r="X825" s="67"/>
    </row>
    <row r="826" spans="1:24" ht="14.4" x14ac:dyDescent="0.2">
      <c r="A826" s="47" t="s">
        <v>706</v>
      </c>
      <c r="B826" s="47" t="s">
        <v>707</v>
      </c>
      <c r="C826" s="82" t="str">
        <f t="shared" si="25"/>
        <v>21375300 DIRECCIÓN DE GESTIÓN SOCIOCULTURAL</v>
      </c>
      <c r="D826" s="47" t="s">
        <v>686</v>
      </c>
      <c r="E826" s="47" t="s">
        <v>274</v>
      </c>
      <c r="F826" s="47" t="s">
        <v>275</v>
      </c>
      <c r="G826" s="46">
        <v>600000</v>
      </c>
      <c r="H826" s="46">
        <v>700000</v>
      </c>
      <c r="I826" s="46">
        <v>533333.34</v>
      </c>
      <c r="J826" s="46">
        <v>0</v>
      </c>
      <c r="K826" s="46">
        <v>0</v>
      </c>
      <c r="L826" s="46">
        <v>0</v>
      </c>
      <c r="M826" s="46">
        <v>400000</v>
      </c>
      <c r="N826" s="46">
        <v>400000</v>
      </c>
      <c r="O826" s="46">
        <v>300000</v>
      </c>
      <c r="P826" s="86">
        <f t="shared" si="26"/>
        <v>0.5714285714285714</v>
      </c>
      <c r="Q826" s="65"/>
      <c r="R826" s="65"/>
      <c r="S826" s="66"/>
      <c r="T826" s="66"/>
      <c r="U826" s="66"/>
      <c r="V826" s="66"/>
      <c r="W826" s="66"/>
      <c r="X826" s="67"/>
    </row>
    <row r="827" spans="1:24" ht="14.4" x14ac:dyDescent="0.2">
      <c r="A827" s="47" t="s">
        <v>706</v>
      </c>
      <c r="B827" s="47" t="s">
        <v>707</v>
      </c>
      <c r="C827" s="82" t="str">
        <f t="shared" si="25"/>
        <v>21375300 DIRECCIÓN DE GESTIÓN SOCIOCULTURAL</v>
      </c>
      <c r="D827" s="47" t="s">
        <v>686</v>
      </c>
      <c r="E827" s="47" t="s">
        <v>278</v>
      </c>
      <c r="F827" s="47" t="s">
        <v>279</v>
      </c>
      <c r="G827" s="46">
        <v>12700000</v>
      </c>
      <c r="H827" s="46">
        <v>12700000</v>
      </c>
      <c r="I827" s="46">
        <v>10899756.67</v>
      </c>
      <c r="J827" s="46">
        <v>0</v>
      </c>
      <c r="K827" s="46">
        <v>1019468.77</v>
      </c>
      <c r="L827" s="46">
        <v>0</v>
      </c>
      <c r="M827" s="46">
        <v>8913840.5099999998</v>
      </c>
      <c r="N827" s="46">
        <v>8507334.3100000005</v>
      </c>
      <c r="O827" s="46">
        <v>2766690.72</v>
      </c>
      <c r="P827" s="86">
        <f t="shared" si="26"/>
        <v>0.70187720551181099</v>
      </c>
      <c r="Q827" s="65"/>
      <c r="R827" s="65"/>
      <c r="S827" s="66"/>
      <c r="T827" s="66"/>
      <c r="U827" s="66"/>
      <c r="V827" s="66"/>
      <c r="W827" s="66"/>
      <c r="X827" s="67"/>
    </row>
    <row r="828" spans="1:24" ht="14.4" x14ac:dyDescent="0.2">
      <c r="A828" s="47" t="s">
        <v>706</v>
      </c>
      <c r="B828" s="47" t="s">
        <v>707</v>
      </c>
      <c r="C828" s="82" t="str">
        <f t="shared" si="25"/>
        <v>21375300 DIRECCIÓN DE GESTIÓN SOCIOCULTURAL</v>
      </c>
      <c r="D828" s="47" t="s">
        <v>686</v>
      </c>
      <c r="E828" s="47" t="s">
        <v>280</v>
      </c>
      <c r="F828" s="47" t="s">
        <v>281</v>
      </c>
      <c r="G828" s="46">
        <v>7000000</v>
      </c>
      <c r="H828" s="46">
        <v>7000000</v>
      </c>
      <c r="I828" s="46">
        <v>5354875</v>
      </c>
      <c r="J828" s="46">
        <v>0</v>
      </c>
      <c r="K828" s="46">
        <v>848810.9</v>
      </c>
      <c r="L828" s="46">
        <v>0</v>
      </c>
      <c r="M828" s="46">
        <v>4461149.04</v>
      </c>
      <c r="N828" s="46">
        <v>4461149.04</v>
      </c>
      <c r="O828" s="46">
        <v>1690040.06</v>
      </c>
      <c r="P828" s="86">
        <f t="shared" si="26"/>
        <v>0.63730700571428567</v>
      </c>
      <c r="Q828" s="65"/>
      <c r="R828" s="65"/>
      <c r="S828" s="66"/>
      <c r="T828" s="66"/>
      <c r="U828" s="66"/>
      <c r="V828" s="66"/>
      <c r="W828" s="66"/>
      <c r="X828" s="67"/>
    </row>
    <row r="829" spans="1:24" ht="14.4" x14ac:dyDescent="0.2">
      <c r="A829" s="47" t="s">
        <v>706</v>
      </c>
      <c r="B829" s="47" t="s">
        <v>707</v>
      </c>
      <c r="C829" s="82" t="str">
        <f t="shared" si="25"/>
        <v>21375300 DIRECCIÓN DE GESTIÓN SOCIOCULTURAL</v>
      </c>
      <c r="D829" s="47" t="s">
        <v>686</v>
      </c>
      <c r="E829" s="47" t="s">
        <v>282</v>
      </c>
      <c r="F829" s="47" t="s">
        <v>283</v>
      </c>
      <c r="G829" s="46">
        <v>6000000</v>
      </c>
      <c r="H829" s="46">
        <v>6000000</v>
      </c>
      <c r="I829" s="46">
        <v>4500000</v>
      </c>
      <c r="J829" s="46">
        <v>0</v>
      </c>
      <c r="K829" s="46">
        <v>401749</v>
      </c>
      <c r="L829" s="46">
        <v>0</v>
      </c>
      <c r="M829" s="46">
        <v>4098251</v>
      </c>
      <c r="N829" s="46">
        <v>4098251</v>
      </c>
      <c r="O829" s="46">
        <v>1500000</v>
      </c>
      <c r="P829" s="86">
        <f t="shared" si="26"/>
        <v>0.68304183333333335</v>
      </c>
      <c r="Q829" s="65"/>
      <c r="R829" s="65"/>
      <c r="S829" s="66"/>
      <c r="T829" s="66"/>
      <c r="U829" s="66"/>
      <c r="V829" s="66"/>
      <c r="W829" s="66"/>
      <c r="X829" s="67"/>
    </row>
    <row r="830" spans="1:24" ht="14.4" x14ac:dyDescent="0.2">
      <c r="A830" s="47" t="s">
        <v>706</v>
      </c>
      <c r="B830" s="47" t="s">
        <v>707</v>
      </c>
      <c r="C830" s="82" t="str">
        <f t="shared" si="25"/>
        <v>21375300 DIRECCIÓN DE GESTIÓN SOCIOCULTURAL</v>
      </c>
      <c r="D830" s="47" t="s">
        <v>686</v>
      </c>
      <c r="E830" s="47" t="s">
        <v>284</v>
      </c>
      <c r="F830" s="47" t="s">
        <v>285</v>
      </c>
      <c r="G830" s="46">
        <v>500000</v>
      </c>
      <c r="H830" s="46">
        <v>500000</v>
      </c>
      <c r="I830" s="46">
        <v>354875</v>
      </c>
      <c r="J830" s="46">
        <v>0</v>
      </c>
      <c r="K830" s="46">
        <v>0</v>
      </c>
      <c r="L830" s="46">
        <v>0</v>
      </c>
      <c r="M830" s="46">
        <v>324875</v>
      </c>
      <c r="N830" s="46">
        <v>324875</v>
      </c>
      <c r="O830" s="46">
        <v>175125</v>
      </c>
      <c r="P830" s="86">
        <f t="shared" si="26"/>
        <v>0.64975000000000005</v>
      </c>
      <c r="Q830" s="65"/>
      <c r="R830" s="65"/>
      <c r="S830" s="66"/>
      <c r="T830" s="66"/>
      <c r="U830" s="66"/>
      <c r="V830" s="66"/>
      <c r="W830" s="66"/>
      <c r="X830" s="67"/>
    </row>
    <row r="831" spans="1:24" ht="14.4" x14ac:dyDescent="0.2">
      <c r="A831" s="47" t="s">
        <v>706</v>
      </c>
      <c r="B831" s="47" t="s">
        <v>707</v>
      </c>
      <c r="C831" s="82" t="str">
        <f t="shared" si="25"/>
        <v>21375300 DIRECCIÓN DE GESTIÓN SOCIOCULTURAL</v>
      </c>
      <c r="D831" s="47" t="s">
        <v>686</v>
      </c>
      <c r="E831" s="47" t="s">
        <v>286</v>
      </c>
      <c r="F831" s="47" t="s">
        <v>287</v>
      </c>
      <c r="G831" s="46">
        <v>500000</v>
      </c>
      <c r="H831" s="46">
        <v>500000</v>
      </c>
      <c r="I831" s="46">
        <v>500000</v>
      </c>
      <c r="J831" s="46">
        <v>0</v>
      </c>
      <c r="K831" s="46">
        <v>447061.9</v>
      </c>
      <c r="L831" s="46">
        <v>0</v>
      </c>
      <c r="M831" s="46">
        <v>38023.040000000001</v>
      </c>
      <c r="N831" s="46">
        <v>38023.040000000001</v>
      </c>
      <c r="O831" s="46">
        <v>14915.06</v>
      </c>
      <c r="P831" s="86">
        <f t="shared" si="26"/>
        <v>7.6046080000000002E-2</v>
      </c>
      <c r="Q831" s="65"/>
      <c r="R831" s="65"/>
      <c r="S831" s="66"/>
      <c r="T831" s="66"/>
      <c r="U831" s="66"/>
      <c r="V831" s="66"/>
      <c r="W831" s="66"/>
      <c r="X831" s="67"/>
    </row>
    <row r="832" spans="1:24" ht="14.4" x14ac:dyDescent="0.2">
      <c r="A832" s="47" t="s">
        <v>706</v>
      </c>
      <c r="B832" s="47" t="s">
        <v>707</v>
      </c>
      <c r="C832" s="82" t="str">
        <f t="shared" si="25"/>
        <v>21375300 DIRECCIÓN DE GESTIÓN SOCIOCULTURAL</v>
      </c>
      <c r="D832" s="47" t="s">
        <v>686</v>
      </c>
      <c r="E832" s="47" t="s">
        <v>296</v>
      </c>
      <c r="F832" s="47" t="s">
        <v>297</v>
      </c>
      <c r="G832" s="46">
        <v>0</v>
      </c>
      <c r="H832" s="46">
        <v>0</v>
      </c>
      <c r="I832" s="46">
        <v>0</v>
      </c>
      <c r="J832" s="46">
        <v>0</v>
      </c>
      <c r="K832" s="46">
        <v>0</v>
      </c>
      <c r="L832" s="46">
        <v>0</v>
      </c>
      <c r="M832" s="46">
        <v>0</v>
      </c>
      <c r="N832" s="46">
        <v>0</v>
      </c>
      <c r="O832" s="46">
        <v>0</v>
      </c>
      <c r="P832" s="86">
        <f t="shared" si="26"/>
        <v>0</v>
      </c>
      <c r="Q832" s="65"/>
      <c r="R832" s="65"/>
      <c r="S832" s="66"/>
      <c r="T832" s="66"/>
      <c r="U832" s="66"/>
      <c r="V832" s="66"/>
      <c r="W832" s="66"/>
      <c r="X832" s="67"/>
    </row>
    <row r="833" spans="1:24" ht="14.4" x14ac:dyDescent="0.2">
      <c r="A833" s="47" t="s">
        <v>706</v>
      </c>
      <c r="B833" s="47" t="s">
        <v>707</v>
      </c>
      <c r="C833" s="82" t="str">
        <f t="shared" si="25"/>
        <v>21375300 DIRECCIÓN DE GESTIÓN SOCIOCULTURAL</v>
      </c>
      <c r="D833" s="47" t="s">
        <v>686</v>
      </c>
      <c r="E833" s="47" t="s">
        <v>304</v>
      </c>
      <c r="F833" s="47" t="s">
        <v>305</v>
      </c>
      <c r="G833" s="46">
        <v>0</v>
      </c>
      <c r="H833" s="46">
        <v>0</v>
      </c>
      <c r="I833" s="46">
        <v>0</v>
      </c>
      <c r="J833" s="46">
        <v>0</v>
      </c>
      <c r="K833" s="46">
        <v>0</v>
      </c>
      <c r="L833" s="46">
        <v>0</v>
      </c>
      <c r="M833" s="46">
        <v>0</v>
      </c>
      <c r="N833" s="46">
        <v>0</v>
      </c>
      <c r="O833" s="46">
        <v>0</v>
      </c>
      <c r="P833" s="86">
        <f t="shared" si="26"/>
        <v>0</v>
      </c>
      <c r="Q833" s="65"/>
      <c r="R833" s="65"/>
      <c r="S833" s="66"/>
      <c r="T833" s="66"/>
      <c r="U833" s="66"/>
      <c r="V833" s="66"/>
      <c r="W833" s="66"/>
      <c r="X833" s="67"/>
    </row>
    <row r="834" spans="1:24" ht="14.4" x14ac:dyDescent="0.2">
      <c r="A834" s="47" t="s">
        <v>706</v>
      </c>
      <c r="B834" s="47" t="s">
        <v>707</v>
      </c>
      <c r="C834" s="82" t="str">
        <f t="shared" si="25"/>
        <v>21375300 DIRECCIÓN DE GESTIÓN SOCIOCULTURAL</v>
      </c>
      <c r="D834" s="47" t="s">
        <v>686</v>
      </c>
      <c r="E834" s="47" t="s">
        <v>312</v>
      </c>
      <c r="F834" s="47" t="s">
        <v>313</v>
      </c>
      <c r="G834" s="46">
        <v>1000000</v>
      </c>
      <c r="H834" s="46">
        <v>1000000</v>
      </c>
      <c r="I834" s="46">
        <v>999999.34</v>
      </c>
      <c r="J834" s="46">
        <v>0</v>
      </c>
      <c r="K834" s="46">
        <v>130600</v>
      </c>
      <c r="L834" s="46">
        <v>0</v>
      </c>
      <c r="M834" s="46">
        <v>869318.41</v>
      </c>
      <c r="N834" s="46">
        <v>869318.41</v>
      </c>
      <c r="O834" s="46">
        <v>81.59</v>
      </c>
      <c r="P834" s="86">
        <f t="shared" si="26"/>
        <v>0.86931840999999999</v>
      </c>
      <c r="Q834" s="65"/>
      <c r="R834" s="65"/>
      <c r="S834" s="66"/>
      <c r="T834" s="66"/>
      <c r="U834" s="66"/>
      <c r="V834" s="66"/>
      <c r="W834" s="66"/>
      <c r="X834" s="67"/>
    </row>
    <row r="835" spans="1:24" ht="14.4" x14ac:dyDescent="0.2">
      <c r="A835" s="47" t="s">
        <v>706</v>
      </c>
      <c r="B835" s="47" t="s">
        <v>707</v>
      </c>
      <c r="C835" s="82" t="str">
        <f t="shared" si="25"/>
        <v>21375300 DIRECCIÓN DE GESTIÓN SOCIOCULTURAL</v>
      </c>
      <c r="D835" s="47" t="s">
        <v>686</v>
      </c>
      <c r="E835" s="47" t="s">
        <v>316</v>
      </c>
      <c r="F835" s="47" t="s">
        <v>317</v>
      </c>
      <c r="G835" s="46">
        <v>1000000</v>
      </c>
      <c r="H835" s="46">
        <v>1000000</v>
      </c>
      <c r="I835" s="46">
        <v>999999.34</v>
      </c>
      <c r="J835" s="46">
        <v>0</v>
      </c>
      <c r="K835" s="46">
        <v>130600</v>
      </c>
      <c r="L835" s="46">
        <v>0</v>
      </c>
      <c r="M835" s="46">
        <v>869318.41</v>
      </c>
      <c r="N835" s="46">
        <v>869318.41</v>
      </c>
      <c r="O835" s="46">
        <v>81.59</v>
      </c>
      <c r="P835" s="86">
        <f t="shared" si="26"/>
        <v>0.86931840999999999</v>
      </c>
      <c r="Q835" s="65"/>
      <c r="R835" s="65"/>
      <c r="S835" s="66"/>
      <c r="T835" s="66"/>
      <c r="U835" s="66"/>
      <c r="V835" s="66"/>
      <c r="W835" s="66"/>
      <c r="X835" s="67"/>
    </row>
    <row r="836" spans="1:24" ht="14.4" x14ac:dyDescent="0.2">
      <c r="A836" s="47" t="s">
        <v>706</v>
      </c>
      <c r="B836" s="47" t="s">
        <v>707</v>
      </c>
      <c r="C836" s="82" t="str">
        <f t="shared" si="25"/>
        <v>21375300 DIRECCIÓN DE GESTIÓN SOCIOCULTURAL</v>
      </c>
      <c r="D836" s="47" t="s">
        <v>686</v>
      </c>
      <c r="E836" s="47" t="s">
        <v>318</v>
      </c>
      <c r="F836" s="47" t="s">
        <v>319</v>
      </c>
      <c r="G836" s="46">
        <v>4700000</v>
      </c>
      <c r="H836" s="46">
        <v>4700000</v>
      </c>
      <c r="I836" s="46">
        <v>4544882.33</v>
      </c>
      <c r="J836" s="46">
        <v>0</v>
      </c>
      <c r="K836" s="46">
        <v>40057.870000000003</v>
      </c>
      <c r="L836" s="46">
        <v>0</v>
      </c>
      <c r="M836" s="46">
        <v>3583373.06</v>
      </c>
      <c r="N836" s="46">
        <v>3176866.86</v>
      </c>
      <c r="O836" s="46">
        <v>1076569.07</v>
      </c>
      <c r="P836" s="86">
        <f t="shared" si="26"/>
        <v>0.76241979999999998</v>
      </c>
      <c r="Q836" s="65"/>
      <c r="R836" s="65"/>
      <c r="S836" s="66"/>
      <c r="T836" s="66"/>
      <c r="U836" s="66"/>
      <c r="V836" s="66"/>
      <c r="W836" s="66"/>
      <c r="X836" s="67"/>
    </row>
    <row r="837" spans="1:24" ht="14.4" x14ac:dyDescent="0.2">
      <c r="A837" s="47" t="s">
        <v>706</v>
      </c>
      <c r="B837" s="47" t="s">
        <v>707</v>
      </c>
      <c r="C837" s="82" t="str">
        <f t="shared" si="25"/>
        <v>21375300 DIRECCIÓN DE GESTIÓN SOCIOCULTURAL</v>
      </c>
      <c r="D837" s="47" t="s">
        <v>686</v>
      </c>
      <c r="E837" s="47" t="s">
        <v>320</v>
      </c>
      <c r="F837" s="47" t="s">
        <v>321</v>
      </c>
      <c r="G837" s="46">
        <v>1000000</v>
      </c>
      <c r="H837" s="46">
        <v>1000000</v>
      </c>
      <c r="I837" s="46">
        <v>1000000</v>
      </c>
      <c r="J837" s="46">
        <v>0</v>
      </c>
      <c r="K837" s="46">
        <v>40057.870000000003</v>
      </c>
      <c r="L837" s="46">
        <v>0</v>
      </c>
      <c r="M837" s="46">
        <v>718819.74</v>
      </c>
      <c r="N837" s="46">
        <v>718819.74</v>
      </c>
      <c r="O837" s="46">
        <v>241122.39</v>
      </c>
      <c r="P837" s="86">
        <f t="shared" si="26"/>
        <v>0.71881974000000004</v>
      </c>
      <c r="Q837" s="65"/>
      <c r="R837" s="65"/>
      <c r="S837" s="66"/>
      <c r="T837" s="66"/>
      <c r="U837" s="66"/>
      <c r="V837" s="66"/>
      <c r="W837" s="66"/>
      <c r="X837" s="67"/>
    </row>
    <row r="838" spans="1:24" ht="14.4" x14ac:dyDescent="0.2">
      <c r="A838" s="47" t="s">
        <v>706</v>
      </c>
      <c r="B838" s="47" t="s">
        <v>707</v>
      </c>
      <c r="C838" s="82" t="str">
        <f t="shared" ref="C838:C901" si="27">+CONCATENATE(A838," ",B838)</f>
        <v>21375300 DIRECCIÓN DE GESTIÓN SOCIOCULTURAL</v>
      </c>
      <c r="D838" s="47" t="s">
        <v>686</v>
      </c>
      <c r="E838" s="47" t="s">
        <v>324</v>
      </c>
      <c r="F838" s="47" t="s">
        <v>325</v>
      </c>
      <c r="G838" s="46">
        <v>700000</v>
      </c>
      <c r="H838" s="46">
        <v>450000</v>
      </c>
      <c r="I838" s="46">
        <v>400000</v>
      </c>
      <c r="J838" s="46">
        <v>0</v>
      </c>
      <c r="K838" s="46">
        <v>0</v>
      </c>
      <c r="L838" s="46">
        <v>0</v>
      </c>
      <c r="M838" s="46">
        <v>157977.29999999999</v>
      </c>
      <c r="N838" s="46">
        <v>157977.29999999999</v>
      </c>
      <c r="O838" s="46">
        <v>292022.7</v>
      </c>
      <c r="P838" s="86">
        <f t="shared" ref="P838:P901" si="28">+IFERROR(M838/H838,0)</f>
        <v>0.35106066666666663</v>
      </c>
      <c r="Q838" s="65"/>
      <c r="R838" s="65"/>
      <c r="S838" s="66"/>
      <c r="T838" s="66"/>
      <c r="U838" s="66"/>
      <c r="V838" s="66"/>
      <c r="W838" s="66"/>
      <c r="X838" s="67"/>
    </row>
    <row r="839" spans="1:24" ht="14.4" x14ac:dyDescent="0.2">
      <c r="A839" s="47" t="s">
        <v>706</v>
      </c>
      <c r="B839" s="47" t="s">
        <v>707</v>
      </c>
      <c r="C839" s="82" t="str">
        <f t="shared" si="27"/>
        <v>21375300 DIRECCIÓN DE GESTIÓN SOCIOCULTURAL</v>
      </c>
      <c r="D839" s="47" t="s">
        <v>686</v>
      </c>
      <c r="E839" s="47" t="s">
        <v>326</v>
      </c>
      <c r="F839" s="47" t="s">
        <v>327</v>
      </c>
      <c r="G839" s="46">
        <v>500000</v>
      </c>
      <c r="H839" s="46">
        <v>500000</v>
      </c>
      <c r="I839" s="46">
        <v>471549</v>
      </c>
      <c r="J839" s="46">
        <v>0</v>
      </c>
      <c r="K839" s="46">
        <v>0</v>
      </c>
      <c r="L839" s="46">
        <v>0</v>
      </c>
      <c r="M839" s="46">
        <v>471549</v>
      </c>
      <c r="N839" s="46">
        <v>471549</v>
      </c>
      <c r="O839" s="46">
        <v>28451</v>
      </c>
      <c r="P839" s="86">
        <f t="shared" si="28"/>
        <v>0.94309799999999999</v>
      </c>
      <c r="Q839" s="65"/>
      <c r="R839" s="65"/>
      <c r="S839" s="66"/>
      <c r="T839" s="66"/>
      <c r="U839" s="66"/>
      <c r="V839" s="66"/>
      <c r="W839" s="66"/>
      <c r="X839" s="67"/>
    </row>
    <row r="840" spans="1:24" ht="14.4" x14ac:dyDescent="0.2">
      <c r="A840" s="47" t="s">
        <v>706</v>
      </c>
      <c r="B840" s="47" t="s">
        <v>707</v>
      </c>
      <c r="C840" s="82" t="str">
        <f t="shared" si="27"/>
        <v>21375300 DIRECCIÓN DE GESTIÓN SOCIOCULTURAL</v>
      </c>
      <c r="D840" s="47" t="s">
        <v>686</v>
      </c>
      <c r="E840" s="47" t="s">
        <v>328</v>
      </c>
      <c r="F840" s="47" t="s">
        <v>329</v>
      </c>
      <c r="G840" s="46">
        <v>2500000</v>
      </c>
      <c r="H840" s="46">
        <v>2500000</v>
      </c>
      <c r="I840" s="46">
        <v>2498333.33</v>
      </c>
      <c r="J840" s="46">
        <v>0</v>
      </c>
      <c r="K840" s="46">
        <v>0</v>
      </c>
      <c r="L840" s="46">
        <v>0</v>
      </c>
      <c r="M840" s="46">
        <v>2081753.82</v>
      </c>
      <c r="N840" s="46">
        <v>1675247.62</v>
      </c>
      <c r="O840" s="46">
        <v>418246.18</v>
      </c>
      <c r="P840" s="86">
        <f t="shared" si="28"/>
        <v>0.83270152800000008</v>
      </c>
      <c r="Q840" s="65"/>
      <c r="R840" s="65"/>
      <c r="S840" s="66"/>
      <c r="T840" s="66"/>
      <c r="U840" s="66"/>
      <c r="V840" s="66"/>
      <c r="W840" s="66"/>
      <c r="X840" s="67"/>
    </row>
    <row r="841" spans="1:24" ht="14.4" x14ac:dyDescent="0.2">
      <c r="A841" s="47" t="s">
        <v>706</v>
      </c>
      <c r="B841" s="47" t="s">
        <v>707</v>
      </c>
      <c r="C841" s="82" t="str">
        <f t="shared" si="27"/>
        <v>21375300 DIRECCIÓN DE GESTIÓN SOCIOCULTURAL</v>
      </c>
      <c r="D841" s="47" t="s">
        <v>686</v>
      </c>
      <c r="E841" s="47" t="s">
        <v>330</v>
      </c>
      <c r="F841" s="47" t="s">
        <v>331</v>
      </c>
      <c r="G841" s="46">
        <v>0</v>
      </c>
      <c r="H841" s="46">
        <v>250000</v>
      </c>
      <c r="I841" s="46">
        <v>175000</v>
      </c>
      <c r="J841" s="46">
        <v>0</v>
      </c>
      <c r="K841" s="46">
        <v>0</v>
      </c>
      <c r="L841" s="46">
        <v>0</v>
      </c>
      <c r="M841" s="46">
        <v>153273.20000000001</v>
      </c>
      <c r="N841" s="46">
        <v>153273.20000000001</v>
      </c>
      <c r="O841" s="46">
        <v>96726.8</v>
      </c>
      <c r="P841" s="86">
        <f t="shared" si="28"/>
        <v>0.61309279999999999</v>
      </c>
      <c r="Q841" s="65"/>
      <c r="R841" s="65"/>
      <c r="S841" s="66"/>
      <c r="T841" s="66"/>
      <c r="U841" s="66"/>
      <c r="V841" s="66"/>
      <c r="W841" s="66"/>
      <c r="X841" s="67"/>
    </row>
    <row r="842" spans="1:24" ht="14.4" x14ac:dyDescent="0.2">
      <c r="A842" s="47" t="s">
        <v>706</v>
      </c>
      <c r="B842" s="47" t="s">
        <v>707</v>
      </c>
      <c r="C842" s="82" t="str">
        <f t="shared" si="27"/>
        <v>21375300 DIRECCIÓN DE GESTIÓN SOCIOCULTURAL</v>
      </c>
      <c r="D842" s="47" t="s">
        <v>686</v>
      </c>
      <c r="E842" s="47" t="s">
        <v>372</v>
      </c>
      <c r="F842" s="47" t="s">
        <v>373</v>
      </c>
      <c r="G842" s="46">
        <v>518049688</v>
      </c>
      <c r="H842" s="46">
        <v>518049688</v>
      </c>
      <c r="I842" s="46">
        <v>513524783</v>
      </c>
      <c r="J842" s="46">
        <v>0</v>
      </c>
      <c r="K842" s="46">
        <v>10179523.75</v>
      </c>
      <c r="L842" s="46">
        <v>0</v>
      </c>
      <c r="M842" s="46">
        <v>499149838.85000002</v>
      </c>
      <c r="N842" s="46">
        <v>499149838.85000002</v>
      </c>
      <c r="O842" s="46">
        <v>8720325.4000000004</v>
      </c>
      <c r="P842" s="86">
        <f t="shared" si="28"/>
        <v>0.96351730425132509</v>
      </c>
      <c r="Q842" s="65"/>
      <c r="R842" s="65"/>
      <c r="S842" s="66"/>
      <c r="T842" s="66"/>
      <c r="U842" s="66"/>
      <c r="V842" s="66"/>
      <c r="W842" s="66"/>
      <c r="X842" s="67"/>
    </row>
    <row r="843" spans="1:24" ht="14.4" x14ac:dyDescent="0.2">
      <c r="A843" s="47" t="s">
        <v>706</v>
      </c>
      <c r="B843" s="47" t="s">
        <v>707</v>
      </c>
      <c r="C843" s="82" t="str">
        <f t="shared" si="27"/>
        <v>21375300 DIRECCIÓN DE GESTIÓN SOCIOCULTURAL</v>
      </c>
      <c r="D843" s="47" t="s">
        <v>686</v>
      </c>
      <c r="E843" s="47" t="s">
        <v>374</v>
      </c>
      <c r="F843" s="47" t="s">
        <v>375</v>
      </c>
      <c r="G843" s="46">
        <v>13573487</v>
      </c>
      <c r="H843" s="46">
        <v>13573487</v>
      </c>
      <c r="I843" s="46">
        <v>13070999</v>
      </c>
      <c r="J843" s="46">
        <v>0</v>
      </c>
      <c r="K843" s="46">
        <v>1745589.75</v>
      </c>
      <c r="L843" s="46">
        <v>0</v>
      </c>
      <c r="M843" s="46">
        <v>9113199.8499999996</v>
      </c>
      <c r="N843" s="46">
        <v>9113199.8499999996</v>
      </c>
      <c r="O843" s="46">
        <v>2714697.4</v>
      </c>
      <c r="P843" s="86">
        <f t="shared" si="28"/>
        <v>0.67139710304360256</v>
      </c>
      <c r="Q843" s="65"/>
      <c r="R843" s="65"/>
      <c r="S843" s="66"/>
      <c r="T843" s="66"/>
      <c r="U843" s="66"/>
      <c r="V843" s="66"/>
      <c r="W843" s="66"/>
      <c r="X843" s="67"/>
    </row>
    <row r="844" spans="1:24" ht="14.4" x14ac:dyDescent="0.2">
      <c r="A844" s="47" t="s">
        <v>706</v>
      </c>
      <c r="B844" s="47" t="s">
        <v>707</v>
      </c>
      <c r="C844" s="82" t="str">
        <f t="shared" si="27"/>
        <v>21375300 DIRECCIÓN DE GESTIÓN SOCIOCULTURAL</v>
      </c>
      <c r="D844" s="47" t="s">
        <v>686</v>
      </c>
      <c r="E844" s="47" t="s">
        <v>386</v>
      </c>
      <c r="F844" s="47" t="s">
        <v>377</v>
      </c>
      <c r="G844" s="46">
        <v>11708997</v>
      </c>
      <c r="H844" s="46">
        <v>11708997</v>
      </c>
      <c r="I844" s="46">
        <v>11275532</v>
      </c>
      <c r="J844" s="46">
        <v>0</v>
      </c>
      <c r="K844" s="46">
        <v>1505810.94</v>
      </c>
      <c r="L844" s="46">
        <v>0</v>
      </c>
      <c r="M844" s="46">
        <v>7861386.6600000001</v>
      </c>
      <c r="N844" s="46">
        <v>7861386.6600000001</v>
      </c>
      <c r="O844" s="46">
        <v>2341799.4</v>
      </c>
      <c r="P844" s="86">
        <f t="shared" si="28"/>
        <v>0.67139710258701069</v>
      </c>
      <c r="Q844" s="65"/>
      <c r="R844" s="65"/>
      <c r="S844" s="66"/>
      <c r="T844" s="66"/>
      <c r="U844" s="66"/>
      <c r="V844" s="66"/>
      <c r="W844" s="66"/>
      <c r="X844" s="67"/>
    </row>
    <row r="845" spans="1:24" ht="14.4" x14ac:dyDescent="0.2">
      <c r="A845" s="47" t="s">
        <v>706</v>
      </c>
      <c r="B845" s="47" t="s">
        <v>707</v>
      </c>
      <c r="C845" s="82" t="str">
        <f t="shared" si="27"/>
        <v>21375300 DIRECCIÓN DE GESTIÓN SOCIOCULTURAL</v>
      </c>
      <c r="D845" s="47" t="s">
        <v>686</v>
      </c>
      <c r="E845" s="47" t="s">
        <v>407</v>
      </c>
      <c r="F845" s="47" t="s">
        <v>398</v>
      </c>
      <c r="G845" s="46">
        <v>1864490</v>
      </c>
      <c r="H845" s="46">
        <v>1864490</v>
      </c>
      <c r="I845" s="46">
        <v>1795467</v>
      </c>
      <c r="J845" s="46">
        <v>0</v>
      </c>
      <c r="K845" s="46">
        <v>239778.81</v>
      </c>
      <c r="L845" s="46">
        <v>0</v>
      </c>
      <c r="M845" s="46">
        <v>1251813.19</v>
      </c>
      <c r="N845" s="46">
        <v>1251813.19</v>
      </c>
      <c r="O845" s="46">
        <v>372898</v>
      </c>
      <c r="P845" s="86">
        <f t="shared" si="28"/>
        <v>0.67139710591099977</v>
      </c>
      <c r="Q845" s="65"/>
      <c r="R845" s="65"/>
      <c r="S845" s="66"/>
      <c r="T845" s="66"/>
      <c r="U845" s="66"/>
      <c r="V845" s="66"/>
      <c r="W845" s="66"/>
      <c r="X845" s="67"/>
    </row>
    <row r="846" spans="1:24" ht="14.4" x14ac:dyDescent="0.2">
      <c r="A846" s="47" t="s">
        <v>706</v>
      </c>
      <c r="B846" s="47" t="s">
        <v>707</v>
      </c>
      <c r="C846" s="83" t="str">
        <f t="shared" si="27"/>
        <v>21375300 DIRECCIÓN DE GESTIÓN SOCIOCULTURAL</v>
      </c>
      <c r="D846" s="47" t="s">
        <v>686</v>
      </c>
      <c r="E846" s="47" t="s">
        <v>602</v>
      </c>
      <c r="F846" s="47" t="s">
        <v>603</v>
      </c>
      <c r="G846" s="46">
        <v>476133126</v>
      </c>
      <c r="H846" s="46">
        <v>476133126</v>
      </c>
      <c r="I846" s="46">
        <v>474340350</v>
      </c>
      <c r="J846" s="46">
        <v>0</v>
      </c>
      <c r="K846" s="46">
        <v>0</v>
      </c>
      <c r="L846" s="46">
        <v>0</v>
      </c>
      <c r="M846" s="46">
        <v>474340350</v>
      </c>
      <c r="N846" s="46">
        <v>474340350</v>
      </c>
      <c r="O846" s="46">
        <v>1792776</v>
      </c>
      <c r="P846" s="86">
        <f t="shared" si="28"/>
        <v>0.99623471692662691</v>
      </c>
      <c r="Q846" s="65"/>
      <c r="R846" s="65"/>
      <c r="S846" s="66"/>
      <c r="T846" s="66"/>
      <c r="U846" s="66"/>
      <c r="V846" s="66"/>
      <c r="W846" s="66"/>
      <c r="X846" s="67"/>
    </row>
    <row r="847" spans="1:24" ht="14.4" x14ac:dyDescent="0.2">
      <c r="A847" s="47" t="s">
        <v>706</v>
      </c>
      <c r="B847" s="47" t="s">
        <v>707</v>
      </c>
      <c r="C847" s="82" t="str">
        <f t="shared" si="27"/>
        <v>21375300 DIRECCIÓN DE GESTIÓN SOCIOCULTURAL</v>
      </c>
      <c r="D847" s="47" t="s">
        <v>686</v>
      </c>
      <c r="E847" s="47" t="s">
        <v>606</v>
      </c>
      <c r="F847" s="47" t="s">
        <v>607</v>
      </c>
      <c r="G847" s="46">
        <v>476133126</v>
      </c>
      <c r="H847" s="46">
        <v>476133126</v>
      </c>
      <c r="I847" s="46">
        <v>474340350</v>
      </c>
      <c r="J847" s="46">
        <v>0</v>
      </c>
      <c r="K847" s="46">
        <v>0</v>
      </c>
      <c r="L847" s="46">
        <v>0</v>
      </c>
      <c r="M847" s="46">
        <v>474340350</v>
      </c>
      <c r="N847" s="46">
        <v>474340350</v>
      </c>
      <c r="O847" s="46">
        <v>1792776</v>
      </c>
      <c r="P847" s="86">
        <f t="shared" si="28"/>
        <v>0.99623471692662691</v>
      </c>
      <c r="Q847" s="65"/>
      <c r="R847" s="65"/>
      <c r="S847" s="66"/>
      <c r="T847" s="66"/>
      <c r="U847" s="66"/>
      <c r="V847" s="66"/>
      <c r="W847" s="66"/>
      <c r="X847" s="67"/>
    </row>
    <row r="848" spans="1:24" ht="14.4" x14ac:dyDescent="0.2">
      <c r="A848" s="47" t="s">
        <v>706</v>
      </c>
      <c r="B848" s="47" t="s">
        <v>707</v>
      </c>
      <c r="C848" s="82" t="str">
        <f t="shared" si="27"/>
        <v>21375300 DIRECCIÓN DE GESTIÓN SOCIOCULTURAL</v>
      </c>
      <c r="D848" s="47" t="s">
        <v>686</v>
      </c>
      <c r="E848" s="47" t="s">
        <v>608</v>
      </c>
      <c r="F848" s="47" t="s">
        <v>609</v>
      </c>
      <c r="G848" s="46">
        <v>14100000</v>
      </c>
      <c r="H848" s="46">
        <v>14100000</v>
      </c>
      <c r="I848" s="46">
        <v>13433934</v>
      </c>
      <c r="J848" s="46">
        <v>0</v>
      </c>
      <c r="K848" s="46">
        <v>8433934</v>
      </c>
      <c r="L848" s="46">
        <v>0</v>
      </c>
      <c r="M848" s="46">
        <v>3016789</v>
      </c>
      <c r="N848" s="46">
        <v>3016789</v>
      </c>
      <c r="O848" s="46">
        <v>2649277</v>
      </c>
      <c r="P848" s="86">
        <f t="shared" si="28"/>
        <v>0.21395666666666666</v>
      </c>
      <c r="Q848" s="65"/>
      <c r="R848" s="65"/>
      <c r="S848" s="66"/>
      <c r="T848" s="66"/>
      <c r="U848" s="66"/>
      <c r="V848" s="66"/>
      <c r="W848" s="66"/>
      <c r="X848" s="67"/>
    </row>
    <row r="849" spans="1:24" ht="14.4" x14ac:dyDescent="0.2">
      <c r="A849" s="47" t="s">
        <v>706</v>
      </c>
      <c r="B849" s="47" t="s">
        <v>707</v>
      </c>
      <c r="C849" s="82" t="str">
        <f t="shared" si="27"/>
        <v>21375300 DIRECCIÓN DE GESTIÓN SOCIOCULTURAL</v>
      </c>
      <c r="D849" s="47" t="s">
        <v>686</v>
      </c>
      <c r="E849" s="47" t="s">
        <v>610</v>
      </c>
      <c r="F849" s="47" t="s">
        <v>611</v>
      </c>
      <c r="G849" s="46">
        <v>9100000</v>
      </c>
      <c r="H849" s="46">
        <v>9100000</v>
      </c>
      <c r="I849" s="46">
        <v>8433934</v>
      </c>
      <c r="J849" s="46">
        <v>0</v>
      </c>
      <c r="K849" s="46">
        <v>8433934</v>
      </c>
      <c r="L849" s="46">
        <v>0</v>
      </c>
      <c r="M849" s="46">
        <v>0</v>
      </c>
      <c r="N849" s="46">
        <v>0</v>
      </c>
      <c r="O849" s="46">
        <v>666066</v>
      </c>
      <c r="P849" s="86">
        <f t="shared" si="28"/>
        <v>0</v>
      </c>
      <c r="Q849" s="65"/>
      <c r="R849" s="65"/>
      <c r="S849" s="66"/>
      <c r="T849" s="66"/>
      <c r="U849" s="66"/>
      <c r="V849" s="66"/>
      <c r="W849" s="66"/>
      <c r="X849" s="67"/>
    </row>
    <row r="850" spans="1:24" ht="14.4" x14ac:dyDescent="0.2">
      <c r="A850" s="47" t="s">
        <v>706</v>
      </c>
      <c r="B850" s="47" t="s">
        <v>707</v>
      </c>
      <c r="C850" s="82" t="str">
        <f t="shared" si="27"/>
        <v>21375300 DIRECCIÓN DE GESTIÓN SOCIOCULTURAL</v>
      </c>
      <c r="D850" s="47" t="s">
        <v>686</v>
      </c>
      <c r="E850" s="47" t="s">
        <v>612</v>
      </c>
      <c r="F850" s="47" t="s">
        <v>613</v>
      </c>
      <c r="G850" s="46">
        <v>5000000</v>
      </c>
      <c r="H850" s="46">
        <v>5000000</v>
      </c>
      <c r="I850" s="46">
        <v>5000000</v>
      </c>
      <c r="J850" s="46">
        <v>0</v>
      </c>
      <c r="K850" s="46">
        <v>0</v>
      </c>
      <c r="L850" s="46">
        <v>0</v>
      </c>
      <c r="M850" s="46">
        <v>3016789</v>
      </c>
      <c r="N850" s="46">
        <v>3016789</v>
      </c>
      <c r="O850" s="46">
        <v>1983211</v>
      </c>
      <c r="P850" s="86">
        <f t="shared" si="28"/>
        <v>0.60335780000000006</v>
      </c>
      <c r="Q850" s="65"/>
      <c r="R850" s="65"/>
      <c r="S850" s="66"/>
      <c r="T850" s="66"/>
      <c r="U850" s="66"/>
      <c r="V850" s="66"/>
      <c r="W850" s="66"/>
      <c r="X850" s="67"/>
    </row>
    <row r="851" spans="1:24" ht="14.4" x14ac:dyDescent="0.2">
      <c r="A851" s="47" t="s">
        <v>706</v>
      </c>
      <c r="B851" s="47" t="s">
        <v>707</v>
      </c>
      <c r="C851" s="82" t="str">
        <f t="shared" si="27"/>
        <v>21375300 DIRECCIÓN DE GESTIÓN SOCIOCULTURAL</v>
      </c>
      <c r="D851" s="47" t="s">
        <v>686</v>
      </c>
      <c r="E851" s="47" t="s">
        <v>636</v>
      </c>
      <c r="F851" s="47" t="s">
        <v>637</v>
      </c>
      <c r="G851" s="46">
        <v>14243075</v>
      </c>
      <c r="H851" s="46">
        <v>14243075</v>
      </c>
      <c r="I851" s="46">
        <v>12679500</v>
      </c>
      <c r="J851" s="46">
        <v>0</v>
      </c>
      <c r="K851" s="46">
        <v>0</v>
      </c>
      <c r="L851" s="46">
        <v>0</v>
      </c>
      <c r="M851" s="46">
        <v>12679500</v>
      </c>
      <c r="N851" s="46">
        <v>12679500</v>
      </c>
      <c r="O851" s="46">
        <v>1563575</v>
      </c>
      <c r="P851" s="86">
        <f t="shared" si="28"/>
        <v>0.89022209038427447</v>
      </c>
      <c r="Q851" s="65"/>
      <c r="R851" s="65"/>
      <c r="S851" s="66"/>
      <c r="T851" s="66"/>
      <c r="U851" s="66"/>
      <c r="V851" s="66"/>
      <c r="W851" s="66"/>
      <c r="X851" s="67"/>
    </row>
    <row r="852" spans="1:24" ht="14.4" x14ac:dyDescent="0.2">
      <c r="A852" s="47" t="s">
        <v>706</v>
      </c>
      <c r="B852" s="47" t="s">
        <v>707</v>
      </c>
      <c r="C852" s="82" t="str">
        <f t="shared" si="27"/>
        <v>21375300 DIRECCIÓN DE GESTIÓN SOCIOCULTURAL</v>
      </c>
      <c r="D852" s="47" t="s">
        <v>686</v>
      </c>
      <c r="E852" s="47" t="s">
        <v>666</v>
      </c>
      <c r="F852" s="47" t="s">
        <v>667</v>
      </c>
      <c r="G852" s="46">
        <v>14243075</v>
      </c>
      <c r="H852" s="46">
        <v>14243075</v>
      </c>
      <c r="I852" s="46">
        <v>12679500</v>
      </c>
      <c r="J852" s="46">
        <v>0</v>
      </c>
      <c r="K852" s="46">
        <v>0</v>
      </c>
      <c r="L852" s="46">
        <v>0</v>
      </c>
      <c r="M852" s="46">
        <v>12679500</v>
      </c>
      <c r="N852" s="46">
        <v>12679500</v>
      </c>
      <c r="O852" s="46">
        <v>1563575</v>
      </c>
      <c r="P852" s="86">
        <f t="shared" si="28"/>
        <v>0.89022209038427447</v>
      </c>
      <c r="Q852" s="65"/>
      <c r="R852" s="65"/>
      <c r="S852" s="66"/>
      <c r="T852" s="66"/>
      <c r="U852" s="66"/>
      <c r="V852" s="66"/>
      <c r="W852" s="66"/>
      <c r="X852" s="67"/>
    </row>
    <row r="853" spans="1:24" ht="14.4" x14ac:dyDescent="0.2">
      <c r="A853" s="47" t="s">
        <v>706</v>
      </c>
      <c r="B853" s="47" t="s">
        <v>707</v>
      </c>
      <c r="C853" s="82" t="str">
        <f t="shared" si="27"/>
        <v>21375300 DIRECCIÓN DE GESTIÓN SOCIOCULTURAL</v>
      </c>
      <c r="D853" s="47" t="s">
        <v>690</v>
      </c>
      <c r="E853" s="47" t="s">
        <v>336</v>
      </c>
      <c r="F853" s="47" t="s">
        <v>337</v>
      </c>
      <c r="G853" s="46">
        <v>377000000</v>
      </c>
      <c r="H853" s="46">
        <v>377000000</v>
      </c>
      <c r="I853" s="46">
        <v>210400001</v>
      </c>
      <c r="J853" s="46">
        <v>0</v>
      </c>
      <c r="K853" s="46">
        <v>165722803.13</v>
      </c>
      <c r="L853" s="46">
        <v>0</v>
      </c>
      <c r="M853" s="46">
        <v>4256597.5199999996</v>
      </c>
      <c r="N853" s="46">
        <v>4256597.5199999996</v>
      </c>
      <c r="O853" s="46">
        <v>207020599.34999999</v>
      </c>
      <c r="P853" s="86">
        <f t="shared" si="28"/>
        <v>1.1290709602122015E-2</v>
      </c>
      <c r="Q853" s="65"/>
      <c r="R853" s="65"/>
      <c r="S853" s="66"/>
      <c r="T853" s="66"/>
      <c r="U853" s="66"/>
      <c r="V853" s="66"/>
      <c r="W853" s="66"/>
      <c r="X853" s="67"/>
    </row>
    <row r="854" spans="1:24" ht="14.4" x14ac:dyDescent="0.2">
      <c r="A854" s="47" t="s">
        <v>706</v>
      </c>
      <c r="B854" s="47" t="s">
        <v>707</v>
      </c>
      <c r="C854" s="82" t="str">
        <f t="shared" si="27"/>
        <v>21375300 DIRECCIÓN DE GESTIÓN SOCIOCULTURAL</v>
      </c>
      <c r="D854" s="47" t="s">
        <v>690</v>
      </c>
      <c r="E854" s="47" t="s">
        <v>338</v>
      </c>
      <c r="F854" s="47" t="s">
        <v>339</v>
      </c>
      <c r="G854" s="46">
        <v>9030244</v>
      </c>
      <c r="H854" s="46">
        <v>9030244</v>
      </c>
      <c r="I854" s="46">
        <v>6393244</v>
      </c>
      <c r="J854" s="46">
        <v>0</v>
      </c>
      <c r="K854" s="46">
        <v>722803.12</v>
      </c>
      <c r="L854" s="46">
        <v>0</v>
      </c>
      <c r="M854" s="46">
        <v>2434543.52</v>
      </c>
      <c r="N854" s="46">
        <v>2434543.52</v>
      </c>
      <c r="O854" s="46">
        <v>5872897.3600000003</v>
      </c>
      <c r="P854" s="86">
        <f t="shared" si="28"/>
        <v>0.26959886355230267</v>
      </c>
      <c r="Q854" s="65"/>
      <c r="R854" s="65"/>
      <c r="S854" s="66"/>
      <c r="T854" s="66"/>
      <c r="U854" s="66"/>
      <c r="V854" s="66"/>
      <c r="W854" s="66"/>
      <c r="X854" s="67"/>
    </row>
    <row r="855" spans="1:24" ht="14.4" x14ac:dyDescent="0.2">
      <c r="A855" s="47" t="s">
        <v>706</v>
      </c>
      <c r="B855" s="47" t="s">
        <v>707</v>
      </c>
      <c r="C855" s="82" t="str">
        <f t="shared" si="27"/>
        <v>21375300 DIRECCIÓN DE GESTIÓN SOCIOCULTURAL</v>
      </c>
      <c r="D855" s="47" t="s">
        <v>690</v>
      </c>
      <c r="E855" s="47" t="s">
        <v>344</v>
      </c>
      <c r="F855" s="47" t="s">
        <v>345</v>
      </c>
      <c r="G855" s="46">
        <v>1000000</v>
      </c>
      <c r="H855" s="46">
        <v>1000000</v>
      </c>
      <c r="I855" s="46">
        <v>1000000</v>
      </c>
      <c r="J855" s="46">
        <v>0</v>
      </c>
      <c r="K855" s="46">
        <v>0</v>
      </c>
      <c r="L855" s="46">
        <v>0</v>
      </c>
      <c r="M855" s="46">
        <v>940589.4</v>
      </c>
      <c r="N855" s="46">
        <v>940589.4</v>
      </c>
      <c r="O855" s="46">
        <v>59410.6</v>
      </c>
      <c r="P855" s="86">
        <f t="shared" si="28"/>
        <v>0.94058940000000002</v>
      </c>
      <c r="Q855" s="65"/>
      <c r="R855" s="65"/>
      <c r="S855" s="66"/>
      <c r="T855" s="66"/>
      <c r="U855" s="66"/>
      <c r="V855" s="66"/>
      <c r="W855" s="66"/>
      <c r="X855" s="67"/>
    </row>
    <row r="856" spans="1:24" ht="14.4" x14ac:dyDescent="0.2">
      <c r="A856" s="47" t="s">
        <v>706</v>
      </c>
      <c r="B856" s="47" t="s">
        <v>707</v>
      </c>
      <c r="C856" s="83" t="str">
        <f t="shared" si="27"/>
        <v>21375300 DIRECCIÓN DE GESTIÓN SOCIOCULTURAL</v>
      </c>
      <c r="D856" s="47" t="s">
        <v>690</v>
      </c>
      <c r="E856" s="47" t="s">
        <v>346</v>
      </c>
      <c r="F856" s="47" t="s">
        <v>347</v>
      </c>
      <c r="G856" s="46">
        <v>1530244</v>
      </c>
      <c r="H856" s="46">
        <v>1530244</v>
      </c>
      <c r="I856" s="46">
        <v>1530244</v>
      </c>
      <c r="J856" s="46">
        <v>0</v>
      </c>
      <c r="K856" s="46">
        <v>722803.12</v>
      </c>
      <c r="L856" s="46">
        <v>0</v>
      </c>
      <c r="M856" s="46">
        <v>0</v>
      </c>
      <c r="N856" s="46">
        <v>0</v>
      </c>
      <c r="O856" s="46">
        <v>807440.88</v>
      </c>
      <c r="P856" s="88">
        <f t="shared" si="28"/>
        <v>0</v>
      </c>
      <c r="Q856" s="65"/>
      <c r="R856" s="65"/>
      <c r="S856" s="66"/>
      <c r="T856" s="66"/>
      <c r="U856" s="66"/>
      <c r="V856" s="66"/>
      <c r="W856" s="66"/>
      <c r="X856" s="67"/>
    </row>
    <row r="857" spans="1:24" ht="14.4" x14ac:dyDescent="0.2">
      <c r="A857" s="47" t="s">
        <v>706</v>
      </c>
      <c r="B857" s="47" t="s">
        <v>707</v>
      </c>
      <c r="C857" s="82" t="str">
        <f t="shared" si="27"/>
        <v>21375300 DIRECCIÓN DE GESTIÓN SOCIOCULTURAL</v>
      </c>
      <c r="D857" s="47" t="s">
        <v>690</v>
      </c>
      <c r="E857" s="47" t="s">
        <v>348</v>
      </c>
      <c r="F857" s="47" t="s">
        <v>349</v>
      </c>
      <c r="G857" s="46">
        <v>3000000</v>
      </c>
      <c r="H857" s="46">
        <v>4000000</v>
      </c>
      <c r="I857" s="46">
        <v>1363000</v>
      </c>
      <c r="J857" s="46">
        <v>0</v>
      </c>
      <c r="K857" s="46">
        <v>0</v>
      </c>
      <c r="L857" s="46">
        <v>0</v>
      </c>
      <c r="M857" s="46">
        <v>0</v>
      </c>
      <c r="N857" s="46">
        <v>0</v>
      </c>
      <c r="O857" s="46">
        <v>4000000</v>
      </c>
      <c r="P857" s="87">
        <f t="shared" si="28"/>
        <v>0</v>
      </c>
      <c r="Q857" s="65"/>
      <c r="R857" s="65"/>
      <c r="S857" s="66"/>
      <c r="T857" s="66"/>
      <c r="U857" s="66"/>
      <c r="V857" s="66"/>
      <c r="W857" s="66"/>
      <c r="X857" s="67"/>
    </row>
    <row r="858" spans="1:24" ht="14.4" x14ac:dyDescent="0.2">
      <c r="A858" s="47" t="s">
        <v>706</v>
      </c>
      <c r="B858" s="47" t="s">
        <v>707</v>
      </c>
      <c r="C858" s="82" t="str">
        <f t="shared" si="27"/>
        <v>21375300 DIRECCIÓN DE GESTIÓN SOCIOCULTURAL</v>
      </c>
      <c r="D858" s="47" t="s">
        <v>690</v>
      </c>
      <c r="E858" s="47" t="s">
        <v>354</v>
      </c>
      <c r="F858" s="47" t="s">
        <v>355</v>
      </c>
      <c r="G858" s="46">
        <v>3500000</v>
      </c>
      <c r="H858" s="46">
        <v>2500000</v>
      </c>
      <c r="I858" s="46">
        <v>2500000</v>
      </c>
      <c r="J858" s="46">
        <v>0</v>
      </c>
      <c r="K858" s="46">
        <v>0</v>
      </c>
      <c r="L858" s="46">
        <v>0</v>
      </c>
      <c r="M858" s="46">
        <v>1493954.12</v>
      </c>
      <c r="N858" s="46">
        <v>1493954.12</v>
      </c>
      <c r="O858" s="46">
        <v>1006045.88</v>
      </c>
      <c r="P858" s="86">
        <f t="shared" si="28"/>
        <v>0.59758164800000002</v>
      </c>
      <c r="Q858" s="65"/>
      <c r="R858" s="65"/>
      <c r="S858" s="66"/>
      <c r="T858" s="66"/>
      <c r="U858" s="66"/>
      <c r="V858" s="66"/>
      <c r="W858" s="66"/>
      <c r="X858" s="67"/>
    </row>
    <row r="859" spans="1:24" ht="14.4" x14ac:dyDescent="0.2">
      <c r="A859" s="47" t="s">
        <v>706</v>
      </c>
      <c r="B859" s="47" t="s">
        <v>707</v>
      </c>
      <c r="C859" s="82" t="str">
        <f t="shared" si="27"/>
        <v>21375300 DIRECCIÓN DE GESTIÓN SOCIOCULTURAL</v>
      </c>
      <c r="D859" s="47" t="s">
        <v>690</v>
      </c>
      <c r="E859" s="47" t="s">
        <v>356</v>
      </c>
      <c r="F859" s="47" t="s">
        <v>357</v>
      </c>
      <c r="G859" s="46">
        <v>362000000</v>
      </c>
      <c r="H859" s="46">
        <v>362000000</v>
      </c>
      <c r="I859" s="46">
        <v>200000001</v>
      </c>
      <c r="J859" s="46">
        <v>0</v>
      </c>
      <c r="K859" s="46">
        <v>165000000.00999999</v>
      </c>
      <c r="L859" s="46">
        <v>0</v>
      </c>
      <c r="M859" s="46">
        <v>0</v>
      </c>
      <c r="N859" s="46">
        <v>0</v>
      </c>
      <c r="O859" s="46">
        <v>196999999.99000001</v>
      </c>
      <c r="P859" s="86">
        <f t="shared" si="28"/>
        <v>0</v>
      </c>
      <c r="Q859" s="65"/>
      <c r="R859" s="65"/>
      <c r="S859" s="66"/>
      <c r="T859" s="66"/>
      <c r="U859" s="66"/>
      <c r="V859" s="66"/>
      <c r="W859" s="66"/>
      <c r="X859" s="67"/>
    </row>
    <row r="860" spans="1:24" ht="14.4" x14ac:dyDescent="0.2">
      <c r="A860" s="47" t="s">
        <v>706</v>
      </c>
      <c r="B860" s="47" t="s">
        <v>707</v>
      </c>
      <c r="C860" s="82" t="str">
        <f t="shared" si="27"/>
        <v>21375300 DIRECCIÓN DE GESTIÓN SOCIOCULTURAL</v>
      </c>
      <c r="D860" s="47" t="s">
        <v>690</v>
      </c>
      <c r="E860" s="47" t="s">
        <v>358</v>
      </c>
      <c r="F860" s="47" t="s">
        <v>359</v>
      </c>
      <c r="G860" s="46">
        <v>327000000</v>
      </c>
      <c r="H860" s="46">
        <v>327000000</v>
      </c>
      <c r="I860" s="46">
        <v>165000001</v>
      </c>
      <c r="J860" s="46">
        <v>0</v>
      </c>
      <c r="K860" s="46">
        <v>165000000.00999999</v>
      </c>
      <c r="L860" s="46">
        <v>0</v>
      </c>
      <c r="M860" s="46">
        <v>0</v>
      </c>
      <c r="N860" s="46">
        <v>0</v>
      </c>
      <c r="O860" s="46">
        <v>161999999.99000001</v>
      </c>
      <c r="P860" s="86">
        <f t="shared" si="28"/>
        <v>0</v>
      </c>
      <c r="Q860" s="65"/>
      <c r="R860" s="65"/>
      <c r="S860" s="66"/>
      <c r="T860" s="66"/>
      <c r="U860" s="66"/>
      <c r="V860" s="66"/>
      <c r="W860" s="66"/>
      <c r="X860" s="67"/>
    </row>
    <row r="861" spans="1:24" ht="14.4" x14ac:dyDescent="0.2">
      <c r="A861" s="47" t="s">
        <v>706</v>
      </c>
      <c r="B861" s="47" t="s">
        <v>707</v>
      </c>
      <c r="C861" s="82" t="str">
        <f t="shared" si="27"/>
        <v>21375300 DIRECCIÓN DE GESTIÓN SOCIOCULTURAL</v>
      </c>
      <c r="D861" s="47" t="s">
        <v>690</v>
      </c>
      <c r="E861" s="47" t="s">
        <v>362</v>
      </c>
      <c r="F861" s="47" t="s">
        <v>363</v>
      </c>
      <c r="G861" s="46">
        <v>35000000</v>
      </c>
      <c r="H861" s="46">
        <v>35000000</v>
      </c>
      <c r="I861" s="46">
        <v>35000000</v>
      </c>
      <c r="J861" s="46">
        <v>0</v>
      </c>
      <c r="K861" s="46">
        <v>0</v>
      </c>
      <c r="L861" s="46">
        <v>0</v>
      </c>
      <c r="M861" s="46">
        <v>0</v>
      </c>
      <c r="N861" s="46">
        <v>0</v>
      </c>
      <c r="O861" s="46">
        <v>35000000</v>
      </c>
      <c r="P861" s="86">
        <f t="shared" si="28"/>
        <v>0</v>
      </c>
      <c r="Q861" s="65"/>
      <c r="R861" s="65"/>
      <c r="S861" s="66"/>
      <c r="T861" s="66"/>
      <c r="U861" s="66"/>
      <c r="V861" s="66"/>
      <c r="W861" s="66"/>
      <c r="X861" s="67"/>
    </row>
    <row r="862" spans="1:24" ht="14.4" x14ac:dyDescent="0.2">
      <c r="A862" s="47" t="s">
        <v>706</v>
      </c>
      <c r="B862" s="47" t="s">
        <v>707</v>
      </c>
      <c r="C862" s="82" t="str">
        <f t="shared" si="27"/>
        <v>21375300 DIRECCIÓN DE GESTIÓN SOCIOCULTURAL</v>
      </c>
      <c r="D862" s="47" t="s">
        <v>690</v>
      </c>
      <c r="E862" s="47" t="s">
        <v>364</v>
      </c>
      <c r="F862" s="47" t="s">
        <v>365</v>
      </c>
      <c r="G862" s="46">
        <v>5969756</v>
      </c>
      <c r="H862" s="46">
        <v>5969756</v>
      </c>
      <c r="I862" s="46">
        <v>4006756</v>
      </c>
      <c r="J862" s="46">
        <v>0</v>
      </c>
      <c r="K862" s="46">
        <v>0</v>
      </c>
      <c r="L862" s="46">
        <v>0</v>
      </c>
      <c r="M862" s="46">
        <v>1822054</v>
      </c>
      <c r="N862" s="46">
        <v>1822054</v>
      </c>
      <c r="O862" s="46">
        <v>4147702</v>
      </c>
      <c r="P862" s="86">
        <f t="shared" si="28"/>
        <v>0.30521414945602465</v>
      </c>
      <c r="Q862" s="65"/>
      <c r="R862" s="65"/>
      <c r="S862" s="66"/>
      <c r="T862" s="66"/>
      <c r="U862" s="66"/>
      <c r="V862" s="66"/>
      <c r="W862" s="66"/>
      <c r="X862" s="67"/>
    </row>
    <row r="863" spans="1:24" ht="14.4" x14ac:dyDescent="0.2">
      <c r="A863" s="47" t="s">
        <v>706</v>
      </c>
      <c r="B863" s="47" t="s">
        <v>707</v>
      </c>
      <c r="C863" s="107" t="str">
        <f t="shared" si="27"/>
        <v>21375300 DIRECCIÓN DE GESTIÓN SOCIOCULTURAL</v>
      </c>
      <c r="D863" s="47" t="s">
        <v>690</v>
      </c>
      <c r="E863" s="47" t="s">
        <v>368</v>
      </c>
      <c r="F863" s="47" t="s">
        <v>369</v>
      </c>
      <c r="G863" s="46">
        <v>5969756</v>
      </c>
      <c r="H863" s="46">
        <v>5969756</v>
      </c>
      <c r="I863" s="46">
        <v>4006756</v>
      </c>
      <c r="J863" s="46">
        <v>0</v>
      </c>
      <c r="K863" s="46">
        <v>0</v>
      </c>
      <c r="L863" s="46">
        <v>0</v>
      </c>
      <c r="M863" s="46">
        <v>1822054</v>
      </c>
      <c r="N863" s="46">
        <v>1822054</v>
      </c>
      <c r="O863" s="46">
        <v>4147702</v>
      </c>
      <c r="P863" s="108">
        <f t="shared" si="28"/>
        <v>0.30521414945602465</v>
      </c>
      <c r="Q863" s="65"/>
      <c r="R863" s="65"/>
      <c r="S863" s="66"/>
      <c r="T863" s="66"/>
      <c r="U863" s="66"/>
      <c r="V863" s="66"/>
      <c r="W863" s="66"/>
      <c r="X863" s="67"/>
    </row>
    <row r="864" spans="1:24" ht="14.4" x14ac:dyDescent="0.2">
      <c r="A864" s="99" t="s">
        <v>708</v>
      </c>
      <c r="B864" s="99" t="s">
        <v>766</v>
      </c>
      <c r="C864" s="98" t="str">
        <f t="shared" si="27"/>
        <v>21375500 SISTEMA NACIONAL DE BIBLIOTECAS</v>
      </c>
      <c r="D864" s="99" t="s">
        <v>686</v>
      </c>
      <c r="E864" s="99" t="s">
        <v>687</v>
      </c>
      <c r="F864" s="99" t="s">
        <v>687</v>
      </c>
      <c r="G864" s="100">
        <v>3269693980</v>
      </c>
      <c r="H864" s="100">
        <v>3315879634</v>
      </c>
      <c r="I864" s="46">
        <v>3144933650</v>
      </c>
      <c r="J864" s="46">
        <v>10427561.99</v>
      </c>
      <c r="K864" s="46">
        <v>77318119.189999998</v>
      </c>
      <c r="L864" s="46">
        <v>0</v>
      </c>
      <c r="M864" s="100">
        <v>2069248645.23</v>
      </c>
      <c r="N864" s="100">
        <v>2066717782.74</v>
      </c>
      <c r="O864" s="100">
        <v>1158885307.5899999</v>
      </c>
      <c r="P864" s="115">
        <f t="shared" si="28"/>
        <v>0.6240421467693118</v>
      </c>
      <c r="Q864" s="65"/>
      <c r="R864" s="65"/>
      <c r="S864" s="66"/>
      <c r="T864" s="66"/>
      <c r="U864" s="66"/>
      <c r="V864" s="66"/>
      <c r="W864" s="66"/>
      <c r="X864" s="67"/>
    </row>
    <row r="865" spans="1:24" ht="14.4" x14ac:dyDescent="0.2">
      <c r="A865" s="47" t="s">
        <v>708</v>
      </c>
      <c r="B865" s="47" t="s">
        <v>766</v>
      </c>
      <c r="C865" s="112" t="str">
        <f t="shared" si="27"/>
        <v>21375500 SISTEMA NACIONAL DE BIBLIOTECAS</v>
      </c>
      <c r="D865" s="47" t="s">
        <v>686</v>
      </c>
      <c r="E865" s="47" t="s">
        <v>10</v>
      </c>
      <c r="F865" s="47" t="s">
        <v>11</v>
      </c>
      <c r="G865" s="46">
        <v>2681976115</v>
      </c>
      <c r="H865" s="46">
        <v>2673976115</v>
      </c>
      <c r="I865" s="46">
        <v>2636459248</v>
      </c>
      <c r="J865" s="46">
        <v>0</v>
      </c>
      <c r="K865" s="46">
        <v>26036232.600000001</v>
      </c>
      <c r="L865" s="46">
        <v>0</v>
      </c>
      <c r="M865" s="46">
        <v>1757337030.2</v>
      </c>
      <c r="N865" s="46">
        <v>1757337030.2</v>
      </c>
      <c r="O865" s="46">
        <v>890602852.20000005</v>
      </c>
      <c r="P865" s="113">
        <f t="shared" si="28"/>
        <v>0.65719997285764842</v>
      </c>
      <c r="Q865" s="65"/>
      <c r="R865" s="65"/>
      <c r="S865" s="66"/>
      <c r="T865" s="66"/>
      <c r="U865" s="66"/>
      <c r="V865" s="66"/>
      <c r="W865" s="66"/>
      <c r="X865" s="67"/>
    </row>
    <row r="866" spans="1:24" ht="14.4" x14ac:dyDescent="0.2">
      <c r="A866" s="47" t="s">
        <v>708</v>
      </c>
      <c r="B866" s="47" t="s">
        <v>766</v>
      </c>
      <c r="C866" s="82" t="str">
        <f t="shared" si="27"/>
        <v>21375500 SISTEMA NACIONAL DE BIBLIOTECAS</v>
      </c>
      <c r="D866" s="47" t="s">
        <v>686</v>
      </c>
      <c r="E866" s="47" t="s">
        <v>12</v>
      </c>
      <c r="F866" s="47" t="s">
        <v>13</v>
      </c>
      <c r="G866" s="46">
        <v>1406478180</v>
      </c>
      <c r="H866" s="46">
        <v>1404478180</v>
      </c>
      <c r="I866" s="46">
        <v>1377668128</v>
      </c>
      <c r="J866" s="46">
        <v>0</v>
      </c>
      <c r="K866" s="46">
        <v>0</v>
      </c>
      <c r="L866" s="46">
        <v>0</v>
      </c>
      <c r="M866" s="46">
        <v>957830547.22000003</v>
      </c>
      <c r="N866" s="46">
        <v>957830547.22000003</v>
      </c>
      <c r="O866" s="46">
        <v>446647632.77999997</v>
      </c>
      <c r="P866" s="86">
        <f t="shared" si="28"/>
        <v>0.68198321686991248</v>
      </c>
      <c r="Q866" s="65"/>
      <c r="R866" s="65"/>
      <c r="S866" s="66"/>
      <c r="T866" s="66"/>
      <c r="U866" s="66"/>
      <c r="V866" s="66"/>
      <c r="W866" s="66"/>
      <c r="X866" s="67"/>
    </row>
    <row r="867" spans="1:24" ht="14.4" x14ac:dyDescent="0.2">
      <c r="A867" s="47" t="s">
        <v>708</v>
      </c>
      <c r="B867" s="47" t="s">
        <v>766</v>
      </c>
      <c r="C867" s="82" t="str">
        <f t="shared" si="27"/>
        <v>21375500 SISTEMA NACIONAL DE BIBLIOTECAS</v>
      </c>
      <c r="D867" s="47" t="s">
        <v>686</v>
      </c>
      <c r="E867" s="47" t="s">
        <v>14</v>
      </c>
      <c r="F867" s="47" t="s">
        <v>15</v>
      </c>
      <c r="G867" s="46">
        <v>1404478180</v>
      </c>
      <c r="H867" s="46">
        <v>1404478180</v>
      </c>
      <c r="I867" s="46">
        <v>1377668128</v>
      </c>
      <c r="J867" s="46">
        <v>0</v>
      </c>
      <c r="K867" s="46">
        <v>0</v>
      </c>
      <c r="L867" s="46">
        <v>0</v>
      </c>
      <c r="M867" s="46">
        <v>957830547.22000003</v>
      </c>
      <c r="N867" s="46">
        <v>957830547.22000003</v>
      </c>
      <c r="O867" s="46">
        <v>446647632.77999997</v>
      </c>
      <c r="P867" s="86">
        <f t="shared" si="28"/>
        <v>0.68198321686991248</v>
      </c>
      <c r="Q867" s="65"/>
      <c r="R867" s="65"/>
      <c r="S867" s="66"/>
      <c r="T867" s="66"/>
      <c r="U867" s="66"/>
      <c r="V867" s="66"/>
      <c r="W867" s="66"/>
      <c r="X867" s="67"/>
    </row>
    <row r="868" spans="1:24" ht="14.4" x14ac:dyDescent="0.2">
      <c r="A868" s="47" t="s">
        <v>708</v>
      </c>
      <c r="B868" s="47" t="s">
        <v>766</v>
      </c>
      <c r="C868" s="82" t="str">
        <f t="shared" si="27"/>
        <v>21375500 SISTEMA NACIONAL DE BIBLIOTECAS</v>
      </c>
      <c r="D868" s="47" t="s">
        <v>686</v>
      </c>
      <c r="E868" s="47" t="s">
        <v>18</v>
      </c>
      <c r="F868" s="47" t="s">
        <v>19</v>
      </c>
      <c r="G868" s="46">
        <v>2000000</v>
      </c>
      <c r="H868" s="46">
        <v>0</v>
      </c>
      <c r="I868" s="46">
        <v>0</v>
      </c>
      <c r="J868" s="46">
        <v>0</v>
      </c>
      <c r="K868" s="46">
        <v>0</v>
      </c>
      <c r="L868" s="46">
        <v>0</v>
      </c>
      <c r="M868" s="46">
        <v>0</v>
      </c>
      <c r="N868" s="46">
        <v>0</v>
      </c>
      <c r="O868" s="46">
        <v>0</v>
      </c>
      <c r="P868" s="86">
        <f t="shared" si="28"/>
        <v>0</v>
      </c>
      <c r="Q868" s="65"/>
      <c r="R868" s="65"/>
      <c r="S868" s="66"/>
      <c r="T868" s="66"/>
      <c r="U868" s="66"/>
      <c r="V868" s="66"/>
      <c r="W868" s="66"/>
      <c r="X868" s="67"/>
    </row>
    <row r="869" spans="1:24" ht="14.4" x14ac:dyDescent="0.2">
      <c r="A869" s="47" t="s">
        <v>708</v>
      </c>
      <c r="B869" s="47" t="s">
        <v>766</v>
      </c>
      <c r="C869" s="82" t="str">
        <f t="shared" si="27"/>
        <v>21375500 SISTEMA NACIONAL DE BIBLIOTECAS</v>
      </c>
      <c r="D869" s="47" t="s">
        <v>686</v>
      </c>
      <c r="E869" s="47" t="s">
        <v>20</v>
      </c>
      <c r="F869" s="47" t="s">
        <v>21</v>
      </c>
      <c r="G869" s="46">
        <v>3600000</v>
      </c>
      <c r="H869" s="46">
        <v>6400000</v>
      </c>
      <c r="I869" s="46">
        <v>6400000</v>
      </c>
      <c r="J869" s="46">
        <v>0</v>
      </c>
      <c r="K869" s="46">
        <v>0</v>
      </c>
      <c r="L869" s="46">
        <v>0</v>
      </c>
      <c r="M869" s="46">
        <v>3507604</v>
      </c>
      <c r="N869" s="46">
        <v>3507604</v>
      </c>
      <c r="O869" s="46">
        <v>2892396</v>
      </c>
      <c r="P869" s="86">
        <f t="shared" si="28"/>
        <v>0.54806312499999998</v>
      </c>
      <c r="Q869" s="65"/>
      <c r="R869" s="65"/>
      <c r="S869" s="66"/>
      <c r="T869" s="66"/>
      <c r="U869" s="66"/>
      <c r="V869" s="66"/>
      <c r="W869" s="66"/>
      <c r="X869" s="67"/>
    </row>
    <row r="870" spans="1:24" ht="14.4" x14ac:dyDescent="0.2">
      <c r="A870" s="47" t="s">
        <v>708</v>
      </c>
      <c r="B870" s="47" t="s">
        <v>766</v>
      </c>
      <c r="C870" s="82" t="str">
        <f t="shared" si="27"/>
        <v>21375500 SISTEMA NACIONAL DE BIBLIOTECAS</v>
      </c>
      <c r="D870" s="47" t="s">
        <v>686</v>
      </c>
      <c r="E870" s="47" t="s">
        <v>22</v>
      </c>
      <c r="F870" s="47" t="s">
        <v>23</v>
      </c>
      <c r="G870" s="46">
        <v>3600000</v>
      </c>
      <c r="H870" s="46">
        <v>6400000</v>
      </c>
      <c r="I870" s="46">
        <v>6400000</v>
      </c>
      <c r="J870" s="46">
        <v>0</v>
      </c>
      <c r="K870" s="46">
        <v>0</v>
      </c>
      <c r="L870" s="46">
        <v>0</v>
      </c>
      <c r="M870" s="46">
        <v>3507604</v>
      </c>
      <c r="N870" s="46">
        <v>3507604</v>
      </c>
      <c r="O870" s="46">
        <v>2892396</v>
      </c>
      <c r="P870" s="86">
        <f t="shared" si="28"/>
        <v>0.54806312499999998</v>
      </c>
      <c r="Q870" s="65"/>
      <c r="R870" s="65"/>
      <c r="S870" s="66"/>
      <c r="T870" s="66"/>
      <c r="U870" s="66"/>
      <c r="V870" s="66"/>
      <c r="W870" s="66"/>
      <c r="X870" s="67"/>
    </row>
    <row r="871" spans="1:24" ht="14.4" x14ac:dyDescent="0.2">
      <c r="A871" s="47" t="s">
        <v>708</v>
      </c>
      <c r="B871" s="47" t="s">
        <v>766</v>
      </c>
      <c r="C871" s="82" t="str">
        <f t="shared" si="27"/>
        <v>21375500 SISTEMA NACIONAL DE BIBLIOTECAS</v>
      </c>
      <c r="D871" s="47" t="s">
        <v>686</v>
      </c>
      <c r="E871" s="47" t="s">
        <v>26</v>
      </c>
      <c r="F871" s="47" t="s">
        <v>27</v>
      </c>
      <c r="G871" s="46">
        <v>860105768</v>
      </c>
      <c r="H871" s="46">
        <v>851305768</v>
      </c>
      <c r="I871" s="46">
        <v>845872491</v>
      </c>
      <c r="J871" s="46">
        <v>0</v>
      </c>
      <c r="K871" s="46">
        <v>0</v>
      </c>
      <c r="L871" s="46">
        <v>0</v>
      </c>
      <c r="M871" s="46">
        <v>492601377.98000002</v>
      </c>
      <c r="N871" s="46">
        <v>492601377.98000002</v>
      </c>
      <c r="O871" s="46">
        <v>358704390.01999998</v>
      </c>
      <c r="P871" s="86">
        <f t="shared" si="28"/>
        <v>0.5786421242478883</v>
      </c>
      <c r="Q871" s="65"/>
      <c r="R871" s="65"/>
      <c r="S871" s="66"/>
      <c r="T871" s="66"/>
      <c r="U871" s="66"/>
      <c r="V871" s="66"/>
      <c r="W871" s="66"/>
      <c r="X871" s="67"/>
    </row>
    <row r="872" spans="1:24" ht="14.4" x14ac:dyDescent="0.2">
      <c r="A872" s="47" t="s">
        <v>708</v>
      </c>
      <c r="B872" s="47" t="s">
        <v>766</v>
      </c>
      <c r="C872" s="82" t="str">
        <f t="shared" si="27"/>
        <v>21375500 SISTEMA NACIONAL DE BIBLIOTECAS</v>
      </c>
      <c r="D872" s="47" t="s">
        <v>686</v>
      </c>
      <c r="E872" s="47" t="s">
        <v>28</v>
      </c>
      <c r="F872" s="47" t="s">
        <v>29</v>
      </c>
      <c r="G872" s="46">
        <v>261900000</v>
      </c>
      <c r="H872" s="46">
        <v>261900000</v>
      </c>
      <c r="I872" s="46">
        <v>261900000</v>
      </c>
      <c r="J872" s="46">
        <v>0</v>
      </c>
      <c r="K872" s="46">
        <v>0</v>
      </c>
      <c r="L872" s="46">
        <v>0</v>
      </c>
      <c r="M872" s="46">
        <v>183639010.72999999</v>
      </c>
      <c r="N872" s="46">
        <v>183639010.72999999</v>
      </c>
      <c r="O872" s="46">
        <v>78260989.269999996</v>
      </c>
      <c r="P872" s="86">
        <f t="shared" si="28"/>
        <v>0.70117988060328362</v>
      </c>
      <c r="Q872" s="65"/>
      <c r="R872" s="65"/>
      <c r="S872" s="66"/>
      <c r="T872" s="66"/>
      <c r="U872" s="66"/>
      <c r="V872" s="66"/>
      <c r="W872" s="66"/>
      <c r="X872" s="67"/>
    </row>
    <row r="873" spans="1:24" ht="14.4" x14ac:dyDescent="0.2">
      <c r="A873" s="47" t="s">
        <v>708</v>
      </c>
      <c r="B873" s="47" t="s">
        <v>766</v>
      </c>
      <c r="C873" s="82" t="str">
        <f t="shared" si="27"/>
        <v>21375500 SISTEMA NACIONAL DE BIBLIOTECAS</v>
      </c>
      <c r="D873" s="47" t="s">
        <v>686</v>
      </c>
      <c r="E873" s="47" t="s">
        <v>30</v>
      </c>
      <c r="F873" s="47" t="s">
        <v>31</v>
      </c>
      <c r="G873" s="46">
        <v>222769110</v>
      </c>
      <c r="H873" s="46">
        <v>222769110</v>
      </c>
      <c r="I873" s="46">
        <v>222769110</v>
      </c>
      <c r="J873" s="46">
        <v>0</v>
      </c>
      <c r="K873" s="46">
        <v>0</v>
      </c>
      <c r="L873" s="46">
        <v>0</v>
      </c>
      <c r="M873" s="46">
        <v>145509494.40000001</v>
      </c>
      <c r="N873" s="46">
        <v>145509494.40000001</v>
      </c>
      <c r="O873" s="46">
        <v>77259615.599999994</v>
      </c>
      <c r="P873" s="86">
        <f t="shared" si="28"/>
        <v>0.653185239192274</v>
      </c>
      <c r="Q873" s="65"/>
      <c r="R873" s="65"/>
      <c r="S873" s="66"/>
      <c r="T873" s="66"/>
      <c r="U873" s="66"/>
      <c r="V873" s="66"/>
      <c r="W873" s="66"/>
      <c r="X873" s="67"/>
    </row>
    <row r="874" spans="1:24" ht="14.4" x14ac:dyDescent="0.2">
      <c r="A874" s="47" t="s">
        <v>708</v>
      </c>
      <c r="B874" s="47" t="s">
        <v>766</v>
      </c>
      <c r="C874" s="82" t="str">
        <f t="shared" si="27"/>
        <v>21375500 SISTEMA NACIONAL DE BIBLIOTECAS</v>
      </c>
      <c r="D874" s="47" t="s">
        <v>686</v>
      </c>
      <c r="E874" s="47" t="s">
        <v>32</v>
      </c>
      <c r="F874" s="47" t="s">
        <v>33</v>
      </c>
      <c r="G874" s="46">
        <v>176680308</v>
      </c>
      <c r="H874" s="46">
        <v>176680308</v>
      </c>
      <c r="I874" s="46">
        <v>174447031</v>
      </c>
      <c r="J874" s="46">
        <v>0</v>
      </c>
      <c r="K874" s="46">
        <v>0</v>
      </c>
      <c r="L874" s="46">
        <v>0</v>
      </c>
      <c r="M874" s="46">
        <v>144163.31</v>
      </c>
      <c r="N874" s="46">
        <v>144163.31</v>
      </c>
      <c r="O874" s="46">
        <v>176536144.69</v>
      </c>
      <c r="P874" s="86">
        <f t="shared" si="28"/>
        <v>8.1595573175025256E-4</v>
      </c>
      <c r="Q874" s="65"/>
      <c r="R874" s="65"/>
      <c r="S874" s="66"/>
      <c r="T874" s="66"/>
      <c r="U874" s="66"/>
      <c r="V874" s="66"/>
      <c r="W874" s="66"/>
      <c r="X874" s="67"/>
    </row>
    <row r="875" spans="1:24" ht="14.4" x14ac:dyDescent="0.2">
      <c r="A875" s="47" t="s">
        <v>708</v>
      </c>
      <c r="B875" s="47" t="s">
        <v>766</v>
      </c>
      <c r="C875" s="82" t="str">
        <f t="shared" si="27"/>
        <v>21375500 SISTEMA NACIONAL DE BIBLIOTECAS</v>
      </c>
      <c r="D875" s="47" t="s">
        <v>686</v>
      </c>
      <c r="E875" s="47" t="s">
        <v>34</v>
      </c>
      <c r="F875" s="47" t="s">
        <v>35</v>
      </c>
      <c r="G875" s="46">
        <v>154856350</v>
      </c>
      <c r="H875" s="46">
        <v>146056350</v>
      </c>
      <c r="I875" s="46">
        <v>142856350</v>
      </c>
      <c r="J875" s="46">
        <v>0</v>
      </c>
      <c r="K875" s="46">
        <v>0</v>
      </c>
      <c r="L875" s="46">
        <v>0</v>
      </c>
      <c r="M875" s="46">
        <v>133079590.89</v>
      </c>
      <c r="N875" s="46">
        <v>133079590.89</v>
      </c>
      <c r="O875" s="46">
        <v>12976759.109999999</v>
      </c>
      <c r="P875" s="86">
        <f t="shared" si="28"/>
        <v>0.91115237981778952</v>
      </c>
      <c r="Q875" s="65"/>
      <c r="R875" s="65"/>
      <c r="S875" s="66"/>
      <c r="T875" s="66"/>
      <c r="U875" s="66"/>
      <c r="V875" s="66"/>
      <c r="W875" s="66"/>
      <c r="X875" s="67"/>
    </row>
    <row r="876" spans="1:24" ht="14.4" x14ac:dyDescent="0.2">
      <c r="A876" s="47" t="s">
        <v>708</v>
      </c>
      <c r="B876" s="47" t="s">
        <v>766</v>
      </c>
      <c r="C876" s="82" t="str">
        <f t="shared" si="27"/>
        <v>21375500 SISTEMA NACIONAL DE BIBLIOTECAS</v>
      </c>
      <c r="D876" s="47" t="s">
        <v>686</v>
      </c>
      <c r="E876" s="47" t="s">
        <v>36</v>
      </c>
      <c r="F876" s="47" t="s">
        <v>37</v>
      </c>
      <c r="G876" s="46">
        <v>43900000</v>
      </c>
      <c r="H876" s="46">
        <v>43900000</v>
      </c>
      <c r="I876" s="46">
        <v>43900000</v>
      </c>
      <c r="J876" s="46">
        <v>0</v>
      </c>
      <c r="K876" s="46">
        <v>0</v>
      </c>
      <c r="L876" s="46">
        <v>0</v>
      </c>
      <c r="M876" s="46">
        <v>30229118.649999999</v>
      </c>
      <c r="N876" s="46">
        <v>30229118.649999999</v>
      </c>
      <c r="O876" s="46">
        <v>13670881.35</v>
      </c>
      <c r="P876" s="86">
        <f t="shared" si="28"/>
        <v>0.6885904020501139</v>
      </c>
      <c r="Q876" s="65"/>
      <c r="R876" s="65"/>
      <c r="S876" s="66"/>
      <c r="T876" s="66"/>
      <c r="U876" s="66"/>
      <c r="V876" s="66"/>
      <c r="W876" s="66"/>
      <c r="X876" s="67"/>
    </row>
    <row r="877" spans="1:24" ht="14.4" x14ac:dyDescent="0.2">
      <c r="A877" s="47" t="s">
        <v>708</v>
      </c>
      <c r="B877" s="47" t="s">
        <v>766</v>
      </c>
      <c r="C877" s="82" t="str">
        <f t="shared" si="27"/>
        <v>21375500 SISTEMA NACIONAL DE BIBLIOTECAS</v>
      </c>
      <c r="D877" s="47" t="s">
        <v>686</v>
      </c>
      <c r="E877" s="47" t="s">
        <v>38</v>
      </c>
      <c r="F877" s="47" t="s">
        <v>39</v>
      </c>
      <c r="G877" s="46">
        <v>204116605</v>
      </c>
      <c r="H877" s="46">
        <v>204116605</v>
      </c>
      <c r="I877" s="46">
        <v>201502625</v>
      </c>
      <c r="J877" s="46">
        <v>0</v>
      </c>
      <c r="K877" s="46">
        <v>12769446</v>
      </c>
      <c r="L877" s="46">
        <v>0</v>
      </c>
      <c r="M877" s="46">
        <v>150523838</v>
      </c>
      <c r="N877" s="46">
        <v>150523838</v>
      </c>
      <c r="O877" s="46">
        <v>40823321</v>
      </c>
      <c r="P877" s="86">
        <f t="shared" si="28"/>
        <v>0.73744043508856127</v>
      </c>
      <c r="Q877" s="65"/>
      <c r="R877" s="65"/>
      <c r="S877" s="66"/>
      <c r="T877" s="66"/>
      <c r="U877" s="66"/>
      <c r="V877" s="66"/>
      <c r="W877" s="66"/>
      <c r="X877" s="67"/>
    </row>
    <row r="878" spans="1:24" ht="14.4" x14ac:dyDescent="0.2">
      <c r="A878" s="47" t="s">
        <v>708</v>
      </c>
      <c r="B878" s="47" t="s">
        <v>766</v>
      </c>
      <c r="C878" s="82" t="str">
        <f t="shared" si="27"/>
        <v>21375500 SISTEMA NACIONAL DE BIBLIOTECAS</v>
      </c>
      <c r="D878" s="47" t="s">
        <v>686</v>
      </c>
      <c r="E878" s="47" t="s">
        <v>51</v>
      </c>
      <c r="F878" s="47" t="s">
        <v>41</v>
      </c>
      <c r="G878" s="46">
        <v>193649087</v>
      </c>
      <c r="H878" s="46">
        <v>193649087</v>
      </c>
      <c r="I878" s="46">
        <v>191169157</v>
      </c>
      <c r="J878" s="46">
        <v>0</v>
      </c>
      <c r="K878" s="46">
        <v>12175404.6</v>
      </c>
      <c r="L878" s="46">
        <v>0</v>
      </c>
      <c r="M878" s="46">
        <v>142743865</v>
      </c>
      <c r="N878" s="46">
        <v>142743865</v>
      </c>
      <c r="O878" s="46">
        <v>38729817.399999999</v>
      </c>
      <c r="P878" s="86">
        <f t="shared" si="28"/>
        <v>0.73712645492617268</v>
      </c>
      <c r="Q878" s="65"/>
      <c r="R878" s="65"/>
      <c r="S878" s="66"/>
      <c r="T878" s="66"/>
      <c r="U878" s="66"/>
      <c r="V878" s="66"/>
      <c r="W878" s="66"/>
      <c r="X878" s="67"/>
    </row>
    <row r="879" spans="1:24" ht="14.4" x14ac:dyDescent="0.2">
      <c r="A879" s="47" t="s">
        <v>708</v>
      </c>
      <c r="B879" s="47" t="s">
        <v>766</v>
      </c>
      <c r="C879" s="82" t="str">
        <f t="shared" si="27"/>
        <v>21375500 SISTEMA NACIONAL DE BIBLIOTECAS</v>
      </c>
      <c r="D879" s="47" t="s">
        <v>686</v>
      </c>
      <c r="E879" s="47" t="s">
        <v>72</v>
      </c>
      <c r="F879" s="47" t="s">
        <v>62</v>
      </c>
      <c r="G879" s="46">
        <v>10467518</v>
      </c>
      <c r="H879" s="46">
        <v>10467518</v>
      </c>
      <c r="I879" s="46">
        <v>10333468</v>
      </c>
      <c r="J879" s="46">
        <v>0</v>
      </c>
      <c r="K879" s="46">
        <v>594041.4</v>
      </c>
      <c r="L879" s="46">
        <v>0</v>
      </c>
      <c r="M879" s="46">
        <v>7779973</v>
      </c>
      <c r="N879" s="46">
        <v>7779973</v>
      </c>
      <c r="O879" s="46">
        <v>2093503.6</v>
      </c>
      <c r="P879" s="86">
        <f t="shared" si="28"/>
        <v>0.74324906821273196</v>
      </c>
      <c r="Q879" s="65"/>
      <c r="R879" s="65"/>
      <c r="S879" s="66"/>
      <c r="T879" s="66"/>
      <c r="U879" s="66"/>
      <c r="V879" s="66"/>
      <c r="W879" s="66"/>
      <c r="X879" s="67"/>
    </row>
    <row r="880" spans="1:24" ht="14.4" x14ac:dyDescent="0.2">
      <c r="A880" s="47" t="s">
        <v>708</v>
      </c>
      <c r="B880" s="47" t="s">
        <v>766</v>
      </c>
      <c r="C880" s="82" t="str">
        <f t="shared" si="27"/>
        <v>21375500 SISTEMA NACIONAL DE BIBLIOTECAS</v>
      </c>
      <c r="D880" s="47" t="s">
        <v>686</v>
      </c>
      <c r="E880" s="47" t="s">
        <v>83</v>
      </c>
      <c r="F880" s="47" t="s">
        <v>84</v>
      </c>
      <c r="G880" s="46">
        <v>207675562</v>
      </c>
      <c r="H880" s="46">
        <v>207675562</v>
      </c>
      <c r="I880" s="46">
        <v>205016004</v>
      </c>
      <c r="J880" s="46">
        <v>0</v>
      </c>
      <c r="K880" s="46">
        <v>13266786.6</v>
      </c>
      <c r="L880" s="46">
        <v>0</v>
      </c>
      <c r="M880" s="46">
        <v>152873663</v>
      </c>
      <c r="N880" s="46">
        <v>152873663</v>
      </c>
      <c r="O880" s="46">
        <v>41535112.399999999</v>
      </c>
      <c r="P880" s="86">
        <f t="shared" si="28"/>
        <v>0.73611772867141678</v>
      </c>
      <c r="Q880" s="65"/>
      <c r="R880" s="65"/>
      <c r="S880" s="66"/>
      <c r="T880" s="66"/>
      <c r="U880" s="66"/>
      <c r="V880" s="66"/>
      <c r="W880" s="66"/>
      <c r="X880" s="67"/>
    </row>
    <row r="881" spans="1:24" ht="14.4" x14ac:dyDescent="0.2">
      <c r="A881" s="47" t="s">
        <v>708</v>
      </c>
      <c r="B881" s="47" t="s">
        <v>766</v>
      </c>
      <c r="C881" s="82" t="str">
        <f t="shared" si="27"/>
        <v>21375500 SISTEMA NACIONAL DE BIBLIOTECAS</v>
      </c>
      <c r="D881" s="47" t="s">
        <v>686</v>
      </c>
      <c r="E881" s="47" t="s">
        <v>96</v>
      </c>
      <c r="F881" s="47" t="s">
        <v>86</v>
      </c>
      <c r="G881" s="46">
        <v>113467897</v>
      </c>
      <c r="H881" s="46">
        <v>113467897</v>
      </c>
      <c r="I881" s="46">
        <v>112014792</v>
      </c>
      <c r="J881" s="46">
        <v>0</v>
      </c>
      <c r="K881" s="46">
        <v>7054953.5999999996</v>
      </c>
      <c r="L881" s="46">
        <v>0</v>
      </c>
      <c r="M881" s="46">
        <v>83719364</v>
      </c>
      <c r="N881" s="46">
        <v>83719364</v>
      </c>
      <c r="O881" s="46">
        <v>22693579.399999999</v>
      </c>
      <c r="P881" s="86">
        <f t="shared" si="28"/>
        <v>0.73782423234652883</v>
      </c>
      <c r="Q881" s="65"/>
      <c r="R881" s="65"/>
      <c r="S881" s="66"/>
      <c r="T881" s="66"/>
      <c r="U881" s="66"/>
      <c r="V881" s="66"/>
      <c r="W881" s="66"/>
      <c r="X881" s="67"/>
    </row>
    <row r="882" spans="1:24" ht="14.4" x14ac:dyDescent="0.2">
      <c r="A882" s="47" t="s">
        <v>708</v>
      </c>
      <c r="B882" s="47" t="s">
        <v>766</v>
      </c>
      <c r="C882" s="82" t="str">
        <f t="shared" si="27"/>
        <v>21375500 SISTEMA NACIONAL DE BIBLIOTECAS</v>
      </c>
      <c r="D882" s="47" t="s">
        <v>686</v>
      </c>
      <c r="E882" s="47" t="s">
        <v>117</v>
      </c>
      <c r="F882" s="47" t="s">
        <v>107</v>
      </c>
      <c r="G882" s="46">
        <v>62805110</v>
      </c>
      <c r="H882" s="46">
        <v>62805110</v>
      </c>
      <c r="I882" s="46">
        <v>62000808</v>
      </c>
      <c r="J882" s="46">
        <v>0</v>
      </c>
      <c r="K882" s="46">
        <v>4304902</v>
      </c>
      <c r="L882" s="46">
        <v>0</v>
      </c>
      <c r="M882" s="46">
        <v>45939186</v>
      </c>
      <c r="N882" s="46">
        <v>45939186</v>
      </c>
      <c r="O882" s="46">
        <v>12561022</v>
      </c>
      <c r="P882" s="86">
        <f t="shared" si="28"/>
        <v>0.73145618246668143</v>
      </c>
      <c r="Q882" s="65"/>
      <c r="R882" s="65"/>
      <c r="S882" s="66"/>
      <c r="T882" s="66"/>
      <c r="U882" s="66"/>
      <c r="V882" s="66"/>
      <c r="W882" s="66"/>
      <c r="X882" s="67"/>
    </row>
    <row r="883" spans="1:24" ht="14.4" x14ac:dyDescent="0.2">
      <c r="A883" s="47" t="s">
        <v>708</v>
      </c>
      <c r="B883" s="47" t="s">
        <v>766</v>
      </c>
      <c r="C883" s="82" t="str">
        <f t="shared" si="27"/>
        <v>21375500 SISTEMA NACIONAL DE BIBLIOTECAS</v>
      </c>
      <c r="D883" s="47" t="s">
        <v>686</v>
      </c>
      <c r="E883" s="47" t="s">
        <v>138</v>
      </c>
      <c r="F883" s="47" t="s">
        <v>128</v>
      </c>
      <c r="G883" s="46">
        <v>31402555</v>
      </c>
      <c r="H883" s="46">
        <v>31402555</v>
      </c>
      <c r="I883" s="46">
        <v>31000404</v>
      </c>
      <c r="J883" s="46">
        <v>0</v>
      </c>
      <c r="K883" s="46">
        <v>1906931</v>
      </c>
      <c r="L883" s="46">
        <v>0</v>
      </c>
      <c r="M883" s="46">
        <v>23215113</v>
      </c>
      <c r="N883" s="46">
        <v>23215113</v>
      </c>
      <c r="O883" s="46">
        <v>6280511</v>
      </c>
      <c r="P883" s="86">
        <f t="shared" si="28"/>
        <v>0.73927465456234376</v>
      </c>
      <c r="Q883" s="65"/>
      <c r="R883" s="65"/>
      <c r="S883" s="66"/>
      <c r="T883" s="66"/>
      <c r="U883" s="66"/>
      <c r="V883" s="66"/>
      <c r="W883" s="66"/>
      <c r="X883" s="67"/>
    </row>
    <row r="884" spans="1:24" ht="14.4" x14ac:dyDescent="0.2">
      <c r="A884" s="47" t="s">
        <v>708</v>
      </c>
      <c r="B884" s="47" t="s">
        <v>766</v>
      </c>
      <c r="C884" s="82" t="str">
        <f t="shared" si="27"/>
        <v>21375500 SISTEMA NACIONAL DE BIBLIOTECAS</v>
      </c>
      <c r="D884" s="47" t="s">
        <v>686</v>
      </c>
      <c r="E884" s="47" t="s">
        <v>166</v>
      </c>
      <c r="F884" s="47" t="s">
        <v>167</v>
      </c>
      <c r="G884" s="46">
        <v>300898694</v>
      </c>
      <c r="H884" s="46">
        <v>300898694</v>
      </c>
      <c r="I884" s="46">
        <v>225407545.5</v>
      </c>
      <c r="J884" s="46">
        <v>0</v>
      </c>
      <c r="K884" s="46">
        <v>31385852.190000001</v>
      </c>
      <c r="L884" s="46">
        <v>0</v>
      </c>
      <c r="M884" s="46">
        <v>188378146.13</v>
      </c>
      <c r="N884" s="46">
        <v>187353949.93000001</v>
      </c>
      <c r="O884" s="46">
        <v>81134695.680000007</v>
      </c>
      <c r="P884" s="86">
        <f t="shared" si="28"/>
        <v>0.62605172400648568</v>
      </c>
      <c r="Q884" s="65"/>
      <c r="R884" s="65"/>
      <c r="S884" s="66"/>
      <c r="T884" s="66"/>
      <c r="U884" s="66"/>
      <c r="V884" s="66"/>
      <c r="W884" s="66"/>
      <c r="X884" s="67"/>
    </row>
    <row r="885" spans="1:24" ht="14.4" x14ac:dyDescent="0.2">
      <c r="A885" s="47" t="s">
        <v>708</v>
      </c>
      <c r="B885" s="47" t="s">
        <v>766</v>
      </c>
      <c r="C885" s="82" t="str">
        <f t="shared" si="27"/>
        <v>21375500 SISTEMA NACIONAL DE BIBLIOTECAS</v>
      </c>
      <c r="D885" s="47" t="s">
        <v>686</v>
      </c>
      <c r="E885" s="47" t="s">
        <v>180</v>
      </c>
      <c r="F885" s="47" t="s">
        <v>181</v>
      </c>
      <c r="G885" s="46">
        <v>120616681</v>
      </c>
      <c r="H885" s="46">
        <v>116503726.63</v>
      </c>
      <c r="I885" s="46">
        <v>89467717.010000005</v>
      </c>
      <c r="J885" s="46">
        <v>0</v>
      </c>
      <c r="K885" s="46">
        <v>8614555.3699999992</v>
      </c>
      <c r="L885" s="46">
        <v>0</v>
      </c>
      <c r="M885" s="46">
        <v>77976709.430000007</v>
      </c>
      <c r="N885" s="46">
        <v>77742727.269999996</v>
      </c>
      <c r="O885" s="46">
        <v>29912461.829999998</v>
      </c>
      <c r="P885" s="86">
        <f t="shared" si="28"/>
        <v>0.66930656800055366</v>
      </c>
      <c r="Q885" s="65"/>
      <c r="R885" s="65"/>
      <c r="S885" s="66"/>
      <c r="T885" s="66"/>
      <c r="U885" s="66"/>
      <c r="V885" s="66"/>
      <c r="W885" s="66"/>
      <c r="X885" s="67"/>
    </row>
    <row r="886" spans="1:24" ht="14.4" x14ac:dyDescent="0.2">
      <c r="A886" s="47" t="s">
        <v>708</v>
      </c>
      <c r="B886" s="47" t="s">
        <v>766</v>
      </c>
      <c r="C886" s="82" t="str">
        <f t="shared" si="27"/>
        <v>21375500 SISTEMA NACIONAL DE BIBLIOTECAS</v>
      </c>
      <c r="D886" s="47" t="s">
        <v>686</v>
      </c>
      <c r="E886" s="47" t="s">
        <v>182</v>
      </c>
      <c r="F886" s="47" t="s">
        <v>183</v>
      </c>
      <c r="G886" s="46">
        <v>32000000</v>
      </c>
      <c r="H886" s="46">
        <v>36750000</v>
      </c>
      <c r="I886" s="46">
        <v>25600000</v>
      </c>
      <c r="J886" s="46">
        <v>0</v>
      </c>
      <c r="K886" s="46">
        <v>2628912.87</v>
      </c>
      <c r="L886" s="46">
        <v>0</v>
      </c>
      <c r="M886" s="46">
        <v>22571087.129999999</v>
      </c>
      <c r="N886" s="46">
        <v>22562802.129999999</v>
      </c>
      <c r="O886" s="46">
        <v>11550000</v>
      </c>
      <c r="P886" s="86">
        <f t="shared" si="28"/>
        <v>0.61417924163265303</v>
      </c>
      <c r="Q886" s="65"/>
      <c r="R886" s="65"/>
      <c r="S886" s="66"/>
      <c r="T886" s="66"/>
      <c r="U886" s="66"/>
      <c r="V886" s="66"/>
      <c r="W886" s="66"/>
      <c r="X886" s="67"/>
    </row>
    <row r="887" spans="1:24" ht="14.4" x14ac:dyDescent="0.2">
      <c r="A887" s="47" t="s">
        <v>708</v>
      </c>
      <c r="B887" s="47" t="s">
        <v>766</v>
      </c>
      <c r="C887" s="82" t="str">
        <f t="shared" si="27"/>
        <v>21375500 SISTEMA NACIONAL DE BIBLIOTECAS</v>
      </c>
      <c r="D887" s="47" t="s">
        <v>686</v>
      </c>
      <c r="E887" s="47" t="s">
        <v>184</v>
      </c>
      <c r="F887" s="47" t="s">
        <v>185</v>
      </c>
      <c r="G887" s="46">
        <v>43000000</v>
      </c>
      <c r="H887" s="46">
        <v>48300000</v>
      </c>
      <c r="I887" s="46">
        <v>37550000</v>
      </c>
      <c r="J887" s="46">
        <v>0</v>
      </c>
      <c r="K887" s="46">
        <v>2075699.9</v>
      </c>
      <c r="L887" s="46">
        <v>0</v>
      </c>
      <c r="M887" s="46">
        <v>35474300.100000001</v>
      </c>
      <c r="N887" s="46">
        <v>35248602.939999998</v>
      </c>
      <c r="O887" s="46">
        <v>10750000</v>
      </c>
      <c r="P887" s="86">
        <f t="shared" si="28"/>
        <v>0.73445755900621124</v>
      </c>
      <c r="Q887" s="65"/>
      <c r="R887" s="65"/>
      <c r="S887" s="66"/>
      <c r="T887" s="66"/>
      <c r="U887" s="66"/>
      <c r="V887" s="66"/>
      <c r="W887" s="66"/>
      <c r="X887" s="67"/>
    </row>
    <row r="888" spans="1:24" ht="14.4" x14ac:dyDescent="0.2">
      <c r="A888" s="47" t="s">
        <v>708</v>
      </c>
      <c r="B888" s="47" t="s">
        <v>766</v>
      </c>
      <c r="C888" s="82" t="str">
        <f t="shared" si="27"/>
        <v>21375500 SISTEMA NACIONAL DE BIBLIOTECAS</v>
      </c>
      <c r="D888" s="47" t="s">
        <v>686</v>
      </c>
      <c r="E888" s="47" t="s">
        <v>186</v>
      </c>
      <c r="F888" s="47" t="s">
        <v>187</v>
      </c>
      <c r="G888" s="46">
        <v>24000</v>
      </c>
      <c r="H888" s="46">
        <v>29000</v>
      </c>
      <c r="I888" s="46">
        <v>29000</v>
      </c>
      <c r="J888" s="46">
        <v>0</v>
      </c>
      <c r="K888" s="46">
        <v>145.5</v>
      </c>
      <c r="L888" s="46">
        <v>0</v>
      </c>
      <c r="M888" s="46">
        <v>27854.5</v>
      </c>
      <c r="N888" s="46">
        <v>27854.5</v>
      </c>
      <c r="O888" s="46">
        <v>1000</v>
      </c>
      <c r="P888" s="86">
        <f t="shared" si="28"/>
        <v>0.96050000000000002</v>
      </c>
      <c r="Q888" s="65"/>
      <c r="R888" s="65"/>
      <c r="S888" s="66"/>
      <c r="T888" s="66"/>
      <c r="U888" s="66"/>
      <c r="V888" s="66"/>
      <c r="W888" s="66"/>
      <c r="X888" s="67"/>
    </row>
    <row r="889" spans="1:24" ht="14.4" x14ac:dyDescent="0.2">
      <c r="A889" s="47" t="s">
        <v>708</v>
      </c>
      <c r="B889" s="47" t="s">
        <v>766</v>
      </c>
      <c r="C889" s="82" t="str">
        <f t="shared" si="27"/>
        <v>21375500 SISTEMA NACIONAL DE BIBLIOTECAS</v>
      </c>
      <c r="D889" s="47" t="s">
        <v>686</v>
      </c>
      <c r="E889" s="47" t="s">
        <v>188</v>
      </c>
      <c r="F889" s="47" t="s">
        <v>189</v>
      </c>
      <c r="G889" s="46">
        <v>42392681</v>
      </c>
      <c r="H889" s="46">
        <v>28224726.629999999</v>
      </c>
      <c r="I889" s="46">
        <v>23852050.34</v>
      </c>
      <c r="J889" s="46">
        <v>0</v>
      </c>
      <c r="K889" s="46">
        <v>3531250</v>
      </c>
      <c r="L889" s="46">
        <v>0</v>
      </c>
      <c r="M889" s="46">
        <v>17868014.800000001</v>
      </c>
      <c r="N889" s="46">
        <v>17868014.800000001</v>
      </c>
      <c r="O889" s="46">
        <v>6825461.8300000001</v>
      </c>
      <c r="P889" s="86">
        <f t="shared" si="28"/>
        <v>0.63306245740598699</v>
      </c>
      <c r="Q889" s="65"/>
      <c r="R889" s="65"/>
      <c r="S889" s="66"/>
      <c r="T889" s="66"/>
      <c r="U889" s="66"/>
      <c r="V889" s="66"/>
      <c r="W889" s="66"/>
      <c r="X889" s="67"/>
    </row>
    <row r="890" spans="1:24" ht="14.4" x14ac:dyDescent="0.2">
      <c r="A890" s="47" t="s">
        <v>708</v>
      </c>
      <c r="B890" s="47" t="s">
        <v>766</v>
      </c>
      <c r="C890" s="82" t="str">
        <f t="shared" si="27"/>
        <v>21375500 SISTEMA NACIONAL DE BIBLIOTECAS</v>
      </c>
      <c r="D890" s="47" t="s">
        <v>686</v>
      </c>
      <c r="E890" s="47" t="s">
        <v>190</v>
      </c>
      <c r="F890" s="47" t="s">
        <v>191</v>
      </c>
      <c r="G890" s="46">
        <v>3200000</v>
      </c>
      <c r="H890" s="46">
        <v>3200000</v>
      </c>
      <c r="I890" s="46">
        <v>2436666.67</v>
      </c>
      <c r="J890" s="46">
        <v>0</v>
      </c>
      <c r="K890" s="46">
        <v>378547.1</v>
      </c>
      <c r="L890" s="46">
        <v>0</v>
      </c>
      <c r="M890" s="46">
        <v>2035452.9</v>
      </c>
      <c r="N890" s="46">
        <v>2035452.9</v>
      </c>
      <c r="O890" s="46">
        <v>786000</v>
      </c>
      <c r="P890" s="86">
        <f t="shared" si="28"/>
        <v>0.63607903124999998</v>
      </c>
      <c r="Q890" s="65"/>
      <c r="R890" s="65"/>
      <c r="S890" s="66"/>
      <c r="T890" s="66"/>
      <c r="U890" s="66"/>
      <c r="V890" s="66"/>
      <c r="W890" s="66"/>
      <c r="X890" s="67"/>
    </row>
    <row r="891" spans="1:24" ht="14.4" x14ac:dyDescent="0.2">
      <c r="A891" s="47" t="s">
        <v>708</v>
      </c>
      <c r="B891" s="47" t="s">
        <v>766</v>
      </c>
      <c r="C891" s="82" t="str">
        <f t="shared" si="27"/>
        <v>21375500 SISTEMA NACIONAL DE BIBLIOTECAS</v>
      </c>
      <c r="D891" s="47" t="s">
        <v>686</v>
      </c>
      <c r="E891" s="47" t="s">
        <v>192</v>
      </c>
      <c r="F891" s="47" t="s">
        <v>193</v>
      </c>
      <c r="G891" s="46">
        <v>0</v>
      </c>
      <c r="H891" s="46">
        <v>3615220.66</v>
      </c>
      <c r="I891" s="46">
        <v>1537695.13</v>
      </c>
      <c r="J891" s="46">
        <v>0</v>
      </c>
      <c r="K891" s="46">
        <v>546005.64</v>
      </c>
      <c r="L891" s="46">
        <v>0</v>
      </c>
      <c r="M891" s="46">
        <v>443973.5</v>
      </c>
      <c r="N891" s="46">
        <v>443973.5</v>
      </c>
      <c r="O891" s="46">
        <v>2625241.52</v>
      </c>
      <c r="P891" s="86">
        <f t="shared" si="28"/>
        <v>0.1228067500587917</v>
      </c>
      <c r="Q891" s="65"/>
      <c r="R891" s="65"/>
      <c r="S891" s="66"/>
      <c r="T891" s="66"/>
      <c r="U891" s="66"/>
      <c r="V891" s="66"/>
      <c r="W891" s="66"/>
      <c r="X891" s="67"/>
    </row>
    <row r="892" spans="1:24" ht="14.4" x14ac:dyDescent="0.2">
      <c r="A892" s="47" t="s">
        <v>708</v>
      </c>
      <c r="B892" s="47" t="s">
        <v>766</v>
      </c>
      <c r="C892" s="82" t="str">
        <f t="shared" si="27"/>
        <v>21375500 SISTEMA NACIONAL DE BIBLIOTECAS</v>
      </c>
      <c r="D892" s="47" t="s">
        <v>686</v>
      </c>
      <c r="E892" s="47" t="s">
        <v>194</v>
      </c>
      <c r="F892" s="47" t="s">
        <v>195</v>
      </c>
      <c r="G892" s="46">
        <v>0</v>
      </c>
      <c r="H892" s="46">
        <v>532576.6</v>
      </c>
      <c r="I892" s="46">
        <v>455051.07</v>
      </c>
      <c r="J892" s="46">
        <v>0</v>
      </c>
      <c r="K892" s="46">
        <v>150323.9</v>
      </c>
      <c r="L892" s="46">
        <v>0</v>
      </c>
      <c r="M892" s="46">
        <v>75743.899999999994</v>
      </c>
      <c r="N892" s="46">
        <v>75743.899999999994</v>
      </c>
      <c r="O892" s="46">
        <v>306508.79999999999</v>
      </c>
      <c r="P892" s="86">
        <f t="shared" si="28"/>
        <v>0.14222160718289162</v>
      </c>
      <c r="Q892" s="65"/>
      <c r="R892" s="65"/>
      <c r="S892" s="66"/>
      <c r="T892" s="66"/>
      <c r="U892" s="66"/>
      <c r="V892" s="66"/>
      <c r="W892" s="66"/>
      <c r="X892" s="67"/>
    </row>
    <row r="893" spans="1:24" ht="14.4" x14ac:dyDescent="0.2">
      <c r="A893" s="47" t="s">
        <v>708</v>
      </c>
      <c r="B893" s="47" t="s">
        <v>766</v>
      </c>
      <c r="C893" s="82" t="str">
        <f t="shared" si="27"/>
        <v>21375500 SISTEMA NACIONAL DE BIBLIOTECAS</v>
      </c>
      <c r="D893" s="47" t="s">
        <v>686</v>
      </c>
      <c r="E893" s="47" t="s">
        <v>198</v>
      </c>
      <c r="F893" s="47" t="s">
        <v>199</v>
      </c>
      <c r="G893" s="46">
        <v>0</v>
      </c>
      <c r="H893" s="46">
        <v>2000000</v>
      </c>
      <c r="I893" s="46">
        <v>0</v>
      </c>
      <c r="J893" s="46">
        <v>0</v>
      </c>
      <c r="K893" s="46">
        <v>0</v>
      </c>
      <c r="L893" s="46">
        <v>0</v>
      </c>
      <c r="M893" s="46">
        <v>0</v>
      </c>
      <c r="N893" s="46">
        <v>0</v>
      </c>
      <c r="O893" s="46">
        <v>2000000</v>
      </c>
      <c r="P893" s="86">
        <f t="shared" si="28"/>
        <v>0</v>
      </c>
      <c r="Q893" s="65"/>
      <c r="R893" s="65"/>
      <c r="S893" s="66"/>
      <c r="T893" s="66"/>
      <c r="U893" s="66"/>
      <c r="V893" s="66"/>
      <c r="W893" s="66"/>
      <c r="X893" s="67"/>
    </row>
    <row r="894" spans="1:24" ht="14.4" x14ac:dyDescent="0.2">
      <c r="A894" s="47" t="s">
        <v>708</v>
      </c>
      <c r="B894" s="47" t="s">
        <v>766</v>
      </c>
      <c r="C894" s="82" t="str">
        <f t="shared" si="27"/>
        <v>21375500 SISTEMA NACIONAL DE BIBLIOTECAS</v>
      </c>
      <c r="D894" s="47" t="s">
        <v>686</v>
      </c>
      <c r="E894" s="47" t="s">
        <v>206</v>
      </c>
      <c r="F894" s="47" t="s">
        <v>207</v>
      </c>
      <c r="G894" s="46">
        <v>0</v>
      </c>
      <c r="H894" s="46">
        <v>1082644.06</v>
      </c>
      <c r="I894" s="46">
        <v>1082644.06</v>
      </c>
      <c r="J894" s="46">
        <v>0</v>
      </c>
      <c r="K894" s="46">
        <v>395681.74</v>
      </c>
      <c r="L894" s="46">
        <v>0</v>
      </c>
      <c r="M894" s="46">
        <v>368229.6</v>
      </c>
      <c r="N894" s="46">
        <v>368229.6</v>
      </c>
      <c r="O894" s="46">
        <v>318732.71999999997</v>
      </c>
      <c r="P894" s="86">
        <f t="shared" si="28"/>
        <v>0.34012064870147624</v>
      </c>
      <c r="Q894" s="65"/>
      <c r="R894" s="65"/>
      <c r="S894" s="66"/>
      <c r="T894" s="66"/>
      <c r="U894" s="66"/>
      <c r="V894" s="66"/>
      <c r="W894" s="66"/>
      <c r="X894" s="67"/>
    </row>
    <row r="895" spans="1:24" ht="14.4" x14ac:dyDescent="0.2">
      <c r="A895" s="47" t="s">
        <v>708</v>
      </c>
      <c r="B895" s="47" t="s">
        <v>766</v>
      </c>
      <c r="C895" s="82" t="str">
        <f t="shared" si="27"/>
        <v>21375500 SISTEMA NACIONAL DE BIBLIOTECAS</v>
      </c>
      <c r="D895" s="47" t="s">
        <v>686</v>
      </c>
      <c r="E895" s="47" t="s">
        <v>208</v>
      </c>
      <c r="F895" s="47" t="s">
        <v>209</v>
      </c>
      <c r="G895" s="46">
        <v>178164584</v>
      </c>
      <c r="H895" s="46">
        <v>140645842.71000001</v>
      </c>
      <c r="I895" s="46">
        <v>99962322.450000003</v>
      </c>
      <c r="J895" s="46">
        <v>0</v>
      </c>
      <c r="K895" s="46">
        <v>0.01</v>
      </c>
      <c r="L895" s="46">
        <v>0</v>
      </c>
      <c r="M895" s="46">
        <v>99601711.120000005</v>
      </c>
      <c r="N895" s="46">
        <v>98811497.079999998</v>
      </c>
      <c r="O895" s="46">
        <v>41044131.579999998</v>
      </c>
      <c r="P895" s="86">
        <f t="shared" si="28"/>
        <v>0.70817387276330968</v>
      </c>
      <c r="Q895" s="65"/>
      <c r="R895" s="65"/>
      <c r="S895" s="66"/>
      <c r="T895" s="66"/>
      <c r="U895" s="66"/>
      <c r="V895" s="66"/>
      <c r="W895" s="66"/>
      <c r="X895" s="67"/>
    </row>
    <row r="896" spans="1:24" ht="14.4" x14ac:dyDescent="0.2">
      <c r="A896" s="47" t="s">
        <v>708</v>
      </c>
      <c r="B896" s="47" t="s">
        <v>766</v>
      </c>
      <c r="C896" s="82" t="str">
        <f t="shared" si="27"/>
        <v>21375500 SISTEMA NACIONAL DE BIBLIOTECAS</v>
      </c>
      <c r="D896" s="47" t="s">
        <v>686</v>
      </c>
      <c r="E896" s="47" t="s">
        <v>220</v>
      </c>
      <c r="F896" s="47" t="s">
        <v>221</v>
      </c>
      <c r="G896" s="46">
        <v>178164584</v>
      </c>
      <c r="H896" s="46">
        <v>120158109</v>
      </c>
      <c r="I896" s="46">
        <v>87849539.640000001</v>
      </c>
      <c r="J896" s="46">
        <v>0</v>
      </c>
      <c r="K896" s="46">
        <v>0</v>
      </c>
      <c r="L896" s="46">
        <v>0</v>
      </c>
      <c r="M896" s="46">
        <v>87819118.930000007</v>
      </c>
      <c r="N896" s="46">
        <v>87819118.930000007</v>
      </c>
      <c r="O896" s="46">
        <v>32338990.07</v>
      </c>
      <c r="P896" s="86">
        <f t="shared" si="28"/>
        <v>0.73086302423417804</v>
      </c>
      <c r="Q896" s="65"/>
      <c r="R896" s="65"/>
      <c r="S896" s="66"/>
      <c r="T896" s="66"/>
      <c r="U896" s="66"/>
      <c r="V896" s="66"/>
      <c r="W896" s="66"/>
      <c r="X896" s="67"/>
    </row>
    <row r="897" spans="1:24" ht="14.4" x14ac:dyDescent="0.2">
      <c r="A897" s="47" t="s">
        <v>708</v>
      </c>
      <c r="B897" s="47" t="s">
        <v>766</v>
      </c>
      <c r="C897" s="82" t="str">
        <f t="shared" si="27"/>
        <v>21375500 SISTEMA NACIONAL DE BIBLIOTECAS</v>
      </c>
      <c r="D897" s="47" t="s">
        <v>686</v>
      </c>
      <c r="E897" s="47" t="s">
        <v>222</v>
      </c>
      <c r="F897" s="47" t="s">
        <v>223</v>
      </c>
      <c r="G897" s="46">
        <v>0</v>
      </c>
      <c r="H897" s="46">
        <v>20487733.710000001</v>
      </c>
      <c r="I897" s="46">
        <v>12112782.810000001</v>
      </c>
      <c r="J897" s="46">
        <v>0</v>
      </c>
      <c r="K897" s="46">
        <v>0.01</v>
      </c>
      <c r="L897" s="46">
        <v>0</v>
      </c>
      <c r="M897" s="46">
        <v>11782592.189999999</v>
      </c>
      <c r="N897" s="46">
        <v>10992378.15</v>
      </c>
      <c r="O897" s="46">
        <v>8705141.5099999998</v>
      </c>
      <c r="P897" s="86">
        <f t="shared" si="28"/>
        <v>0.57510471176462785</v>
      </c>
      <c r="Q897" s="65"/>
      <c r="R897" s="65"/>
      <c r="S897" s="66"/>
      <c r="T897" s="66"/>
      <c r="U897" s="66"/>
      <c r="V897" s="66"/>
      <c r="W897" s="66"/>
      <c r="X897" s="67"/>
    </row>
    <row r="898" spans="1:24" ht="14.4" x14ac:dyDescent="0.2">
      <c r="A898" s="47" t="s">
        <v>708</v>
      </c>
      <c r="B898" s="47" t="s">
        <v>766</v>
      </c>
      <c r="C898" s="82" t="str">
        <f t="shared" si="27"/>
        <v>21375500 SISTEMA NACIONAL DE BIBLIOTECAS</v>
      </c>
      <c r="D898" s="47" t="s">
        <v>686</v>
      </c>
      <c r="E898" s="47" t="s">
        <v>224</v>
      </c>
      <c r="F898" s="47" t="s">
        <v>225</v>
      </c>
      <c r="G898" s="46">
        <v>1000000</v>
      </c>
      <c r="H898" s="46">
        <v>7096475</v>
      </c>
      <c r="I898" s="46">
        <v>5656741.6500000004</v>
      </c>
      <c r="J898" s="46">
        <v>0</v>
      </c>
      <c r="K898" s="46">
        <v>2976279.93</v>
      </c>
      <c r="L898" s="46">
        <v>0</v>
      </c>
      <c r="M898" s="46">
        <v>2647462.4</v>
      </c>
      <c r="N898" s="46">
        <v>2647462.4</v>
      </c>
      <c r="O898" s="46">
        <v>1472732.67</v>
      </c>
      <c r="P898" s="86">
        <f t="shared" si="28"/>
        <v>0.37306724817603104</v>
      </c>
      <c r="Q898" s="65"/>
      <c r="R898" s="65"/>
      <c r="S898" s="66"/>
      <c r="T898" s="66"/>
      <c r="U898" s="66"/>
      <c r="V898" s="66"/>
      <c r="W898" s="66"/>
      <c r="X898" s="67"/>
    </row>
    <row r="899" spans="1:24" ht="14.4" x14ac:dyDescent="0.2">
      <c r="A899" s="47" t="s">
        <v>708</v>
      </c>
      <c r="B899" s="47" t="s">
        <v>766</v>
      </c>
      <c r="C899" s="82" t="str">
        <f t="shared" si="27"/>
        <v>21375500 SISTEMA NACIONAL DE BIBLIOTECAS</v>
      </c>
      <c r="D899" s="47" t="s">
        <v>686</v>
      </c>
      <c r="E899" s="47" t="s">
        <v>226</v>
      </c>
      <c r="F899" s="47" t="s">
        <v>227</v>
      </c>
      <c r="G899" s="46">
        <v>0</v>
      </c>
      <c r="H899" s="46">
        <v>436875</v>
      </c>
      <c r="I899" s="46">
        <v>336875</v>
      </c>
      <c r="J899" s="46">
        <v>0</v>
      </c>
      <c r="K899" s="46">
        <v>239979.93</v>
      </c>
      <c r="L899" s="46">
        <v>0</v>
      </c>
      <c r="M899" s="46">
        <v>96820.07</v>
      </c>
      <c r="N899" s="46">
        <v>96820.07</v>
      </c>
      <c r="O899" s="46">
        <v>100075</v>
      </c>
      <c r="P899" s="86">
        <f t="shared" si="28"/>
        <v>0.22161961659513593</v>
      </c>
      <c r="Q899" s="65"/>
      <c r="R899" s="65"/>
      <c r="S899" s="66"/>
      <c r="T899" s="66"/>
      <c r="U899" s="66"/>
      <c r="V899" s="66"/>
      <c r="W899" s="66"/>
      <c r="X899" s="67"/>
    </row>
    <row r="900" spans="1:24" ht="14.4" x14ac:dyDescent="0.2">
      <c r="A900" s="47" t="s">
        <v>708</v>
      </c>
      <c r="B900" s="47" t="s">
        <v>766</v>
      </c>
      <c r="C900" s="82" t="str">
        <f t="shared" si="27"/>
        <v>21375500 SISTEMA NACIONAL DE BIBLIOTECAS</v>
      </c>
      <c r="D900" s="47" t="s">
        <v>686</v>
      </c>
      <c r="E900" s="47" t="s">
        <v>228</v>
      </c>
      <c r="F900" s="47" t="s">
        <v>229</v>
      </c>
      <c r="G900" s="46">
        <v>1000000</v>
      </c>
      <c r="H900" s="46">
        <v>6659600</v>
      </c>
      <c r="I900" s="46">
        <v>5319866.6500000004</v>
      </c>
      <c r="J900" s="46">
        <v>0</v>
      </c>
      <c r="K900" s="46">
        <v>2736300</v>
      </c>
      <c r="L900" s="46">
        <v>0</v>
      </c>
      <c r="M900" s="46">
        <v>2550642.33</v>
      </c>
      <c r="N900" s="46">
        <v>2550642.33</v>
      </c>
      <c r="O900" s="46">
        <v>1372657.67</v>
      </c>
      <c r="P900" s="86">
        <f t="shared" si="28"/>
        <v>0.38300233197189021</v>
      </c>
      <c r="Q900" s="65"/>
      <c r="R900" s="65"/>
      <c r="S900" s="66"/>
      <c r="T900" s="66"/>
      <c r="U900" s="66"/>
      <c r="V900" s="66"/>
      <c r="W900" s="66"/>
      <c r="X900" s="67"/>
    </row>
    <row r="901" spans="1:24" ht="14.4" x14ac:dyDescent="0.2">
      <c r="A901" s="47" t="s">
        <v>708</v>
      </c>
      <c r="B901" s="47" t="s">
        <v>766</v>
      </c>
      <c r="C901" s="82" t="str">
        <f t="shared" si="27"/>
        <v>21375500 SISTEMA NACIONAL DE BIBLIOTECAS</v>
      </c>
      <c r="D901" s="47" t="s">
        <v>686</v>
      </c>
      <c r="E901" s="47" t="s">
        <v>234</v>
      </c>
      <c r="F901" s="47" t="s">
        <v>235</v>
      </c>
      <c r="G901" s="46">
        <v>0</v>
      </c>
      <c r="H901" s="46">
        <v>5220000</v>
      </c>
      <c r="I901" s="46">
        <v>5060000</v>
      </c>
      <c r="J901" s="46">
        <v>0</v>
      </c>
      <c r="K901" s="46">
        <v>0</v>
      </c>
      <c r="L901" s="46">
        <v>0</v>
      </c>
      <c r="M901" s="46">
        <v>5037276.0199999996</v>
      </c>
      <c r="N901" s="46">
        <v>5037276.0199999996</v>
      </c>
      <c r="O901" s="46">
        <v>182723.98</v>
      </c>
      <c r="P901" s="86">
        <f t="shared" si="28"/>
        <v>0.96499540613026813</v>
      </c>
      <c r="Q901" s="65"/>
      <c r="R901" s="65"/>
      <c r="S901" s="66"/>
      <c r="T901" s="66"/>
      <c r="U901" s="66"/>
      <c r="V901" s="66"/>
      <c r="W901" s="66"/>
      <c r="X901" s="67"/>
    </row>
    <row r="902" spans="1:24" ht="14.4" x14ac:dyDescent="0.2">
      <c r="A902" s="47" t="s">
        <v>708</v>
      </c>
      <c r="B902" s="47" t="s">
        <v>766</v>
      </c>
      <c r="C902" s="82" t="str">
        <f t="shared" ref="C902:C965" si="29">+CONCATENATE(A902," ",B902)</f>
        <v>21375500 SISTEMA NACIONAL DE BIBLIOTECAS</v>
      </c>
      <c r="D902" s="47" t="s">
        <v>686</v>
      </c>
      <c r="E902" s="47" t="s">
        <v>236</v>
      </c>
      <c r="F902" s="47" t="s">
        <v>237</v>
      </c>
      <c r="G902" s="46">
        <v>0</v>
      </c>
      <c r="H902" s="46">
        <v>5220000</v>
      </c>
      <c r="I902" s="46">
        <v>5060000</v>
      </c>
      <c r="J902" s="46">
        <v>0</v>
      </c>
      <c r="K902" s="46">
        <v>0</v>
      </c>
      <c r="L902" s="46">
        <v>0</v>
      </c>
      <c r="M902" s="46">
        <v>5037276.0199999996</v>
      </c>
      <c r="N902" s="46">
        <v>5037276.0199999996</v>
      </c>
      <c r="O902" s="46">
        <v>182723.98</v>
      </c>
      <c r="P902" s="86">
        <f t="shared" ref="P902:P965" si="30">+IFERROR(M902/H902,0)</f>
        <v>0.96499540613026813</v>
      </c>
      <c r="Q902" s="65"/>
      <c r="R902" s="65"/>
      <c r="S902" s="66"/>
      <c r="T902" s="66"/>
      <c r="U902" s="66"/>
      <c r="V902" s="66"/>
      <c r="W902" s="66"/>
      <c r="X902" s="67"/>
    </row>
    <row r="903" spans="1:24" ht="14.4" x14ac:dyDescent="0.2">
      <c r="A903" s="47" t="s">
        <v>708</v>
      </c>
      <c r="B903" s="47" t="s">
        <v>766</v>
      </c>
      <c r="C903" s="82" t="str">
        <f t="shared" si="29"/>
        <v>21375500 SISTEMA NACIONAL DE BIBLIOTECAS</v>
      </c>
      <c r="D903" s="47" t="s">
        <v>686</v>
      </c>
      <c r="E903" s="47" t="s">
        <v>246</v>
      </c>
      <c r="F903" s="47" t="s">
        <v>247</v>
      </c>
      <c r="G903" s="46">
        <v>557429</v>
      </c>
      <c r="H903" s="46">
        <v>27357429</v>
      </c>
      <c r="I903" s="46">
        <v>23317735.920000002</v>
      </c>
      <c r="J903" s="46">
        <v>0</v>
      </c>
      <c r="K903" s="46">
        <v>19225309.239999998</v>
      </c>
      <c r="L903" s="46">
        <v>0</v>
      </c>
      <c r="M903" s="46">
        <v>2480715.66</v>
      </c>
      <c r="N903" s="46">
        <v>2480715.66</v>
      </c>
      <c r="O903" s="46">
        <v>5651404.0999999996</v>
      </c>
      <c r="P903" s="86">
        <f t="shared" si="30"/>
        <v>9.0677952961149971E-2</v>
      </c>
      <c r="Q903" s="65"/>
      <c r="R903" s="65"/>
      <c r="S903" s="66"/>
      <c r="T903" s="66"/>
      <c r="U903" s="66"/>
      <c r="V903" s="66"/>
      <c r="W903" s="66"/>
      <c r="X903" s="67"/>
    </row>
    <row r="904" spans="1:24" ht="14.4" x14ac:dyDescent="0.2">
      <c r="A904" s="47" t="s">
        <v>708</v>
      </c>
      <c r="B904" s="47" t="s">
        <v>766</v>
      </c>
      <c r="C904" s="82" t="str">
        <f t="shared" si="29"/>
        <v>21375500 SISTEMA NACIONAL DE BIBLIOTECAS</v>
      </c>
      <c r="D904" s="47" t="s">
        <v>686</v>
      </c>
      <c r="E904" s="47" t="s">
        <v>248</v>
      </c>
      <c r="F904" s="47" t="s">
        <v>249</v>
      </c>
      <c r="G904" s="46">
        <v>0</v>
      </c>
      <c r="H904" s="46">
        <v>4200000</v>
      </c>
      <c r="I904" s="46">
        <v>1942997.5</v>
      </c>
      <c r="J904" s="46">
        <v>0</v>
      </c>
      <c r="K904" s="46">
        <v>1024064.76</v>
      </c>
      <c r="L904" s="46">
        <v>0</v>
      </c>
      <c r="M904" s="46">
        <v>757947.5</v>
      </c>
      <c r="N904" s="46">
        <v>757947.5</v>
      </c>
      <c r="O904" s="46">
        <v>2417987.7400000002</v>
      </c>
      <c r="P904" s="86">
        <f t="shared" si="30"/>
        <v>0.18046369047619049</v>
      </c>
      <c r="Q904" s="65"/>
      <c r="R904" s="65"/>
      <c r="S904" s="66"/>
      <c r="T904" s="66"/>
      <c r="U904" s="66"/>
      <c r="V904" s="66"/>
      <c r="W904" s="66"/>
      <c r="X904" s="67"/>
    </row>
    <row r="905" spans="1:24" ht="14.4" x14ac:dyDescent="0.2">
      <c r="A905" s="47" t="s">
        <v>708</v>
      </c>
      <c r="B905" s="47" t="s">
        <v>766</v>
      </c>
      <c r="C905" s="82" t="str">
        <f t="shared" si="29"/>
        <v>21375500 SISTEMA NACIONAL DE BIBLIOTECAS</v>
      </c>
      <c r="D905" s="47" t="s">
        <v>686</v>
      </c>
      <c r="E905" s="47" t="s">
        <v>252</v>
      </c>
      <c r="F905" s="47" t="s">
        <v>253</v>
      </c>
      <c r="G905" s="46">
        <v>0</v>
      </c>
      <c r="H905" s="46">
        <v>1300000</v>
      </c>
      <c r="I905" s="46">
        <v>700000</v>
      </c>
      <c r="J905" s="46">
        <v>0</v>
      </c>
      <c r="K905" s="46">
        <v>0</v>
      </c>
      <c r="L905" s="46">
        <v>0</v>
      </c>
      <c r="M905" s="46">
        <v>518023.9</v>
      </c>
      <c r="N905" s="46">
        <v>518023.9</v>
      </c>
      <c r="O905" s="46">
        <v>781976.1</v>
      </c>
      <c r="P905" s="86">
        <f t="shared" si="30"/>
        <v>0.39847992307692309</v>
      </c>
      <c r="Q905" s="65"/>
      <c r="R905" s="65"/>
      <c r="S905" s="66"/>
      <c r="T905" s="66"/>
      <c r="U905" s="66"/>
      <c r="V905" s="66"/>
      <c r="W905" s="66"/>
      <c r="X905" s="67"/>
    </row>
    <row r="906" spans="1:24" ht="14.4" x14ac:dyDescent="0.2">
      <c r="A906" s="47" t="s">
        <v>708</v>
      </c>
      <c r="B906" s="47" t="s">
        <v>766</v>
      </c>
      <c r="C906" s="82" t="str">
        <f t="shared" si="29"/>
        <v>21375500 SISTEMA NACIONAL DE BIBLIOTECAS</v>
      </c>
      <c r="D906" s="47" t="s">
        <v>686</v>
      </c>
      <c r="E906" s="47" t="s">
        <v>254</v>
      </c>
      <c r="F906" s="47" t="s">
        <v>255</v>
      </c>
      <c r="G906" s="46">
        <v>0</v>
      </c>
      <c r="H906" s="46">
        <v>2300000</v>
      </c>
      <c r="I906" s="46">
        <v>1300000</v>
      </c>
      <c r="J906" s="46">
        <v>0</v>
      </c>
      <c r="K906" s="46">
        <v>239894.48</v>
      </c>
      <c r="L906" s="46">
        <v>0</v>
      </c>
      <c r="M906" s="46">
        <v>360440.35</v>
      </c>
      <c r="N906" s="46">
        <v>360440.35</v>
      </c>
      <c r="O906" s="46">
        <v>1699665.17</v>
      </c>
      <c r="P906" s="86">
        <f t="shared" si="30"/>
        <v>0.1567131956521739</v>
      </c>
      <c r="Q906" s="65"/>
      <c r="R906" s="65"/>
      <c r="S906" s="66"/>
      <c r="T906" s="66"/>
      <c r="U906" s="66"/>
      <c r="V906" s="66"/>
      <c r="W906" s="66"/>
      <c r="X906" s="67"/>
    </row>
    <row r="907" spans="1:24" ht="14.4" x14ac:dyDescent="0.2">
      <c r="A907" s="47" t="s">
        <v>708</v>
      </c>
      <c r="B907" s="47" t="s">
        <v>766</v>
      </c>
      <c r="C907" s="82" t="str">
        <f t="shared" si="29"/>
        <v>21375500 SISTEMA NACIONAL DE BIBLIOTECAS</v>
      </c>
      <c r="D907" s="47" t="s">
        <v>686</v>
      </c>
      <c r="E907" s="47" t="s">
        <v>258</v>
      </c>
      <c r="F907" s="47" t="s">
        <v>259</v>
      </c>
      <c r="G907" s="46">
        <v>0</v>
      </c>
      <c r="H907" s="46">
        <v>1000000</v>
      </c>
      <c r="I907" s="46">
        <v>1000000</v>
      </c>
      <c r="J907" s="46">
        <v>0</v>
      </c>
      <c r="K907" s="46">
        <v>0</v>
      </c>
      <c r="L907" s="46">
        <v>0</v>
      </c>
      <c r="M907" s="46">
        <v>844303.91</v>
      </c>
      <c r="N907" s="46">
        <v>844303.91</v>
      </c>
      <c r="O907" s="46">
        <v>155696.09</v>
      </c>
      <c r="P907" s="86">
        <f t="shared" si="30"/>
        <v>0.84430391000000005</v>
      </c>
      <c r="Q907" s="65"/>
      <c r="R907" s="65"/>
      <c r="S907" s="66"/>
      <c r="T907" s="66"/>
      <c r="U907" s="66"/>
      <c r="V907" s="66"/>
      <c r="W907" s="66"/>
      <c r="X907" s="67"/>
    </row>
    <row r="908" spans="1:24" ht="14.4" x14ac:dyDescent="0.2">
      <c r="A908" s="47" t="s">
        <v>708</v>
      </c>
      <c r="B908" s="47" t="s">
        <v>766</v>
      </c>
      <c r="C908" s="82" t="str">
        <f t="shared" si="29"/>
        <v>21375500 SISTEMA NACIONAL DE BIBLIOTECAS</v>
      </c>
      <c r="D908" s="47" t="s">
        <v>686</v>
      </c>
      <c r="E908" s="47" t="s">
        <v>260</v>
      </c>
      <c r="F908" s="47" t="s">
        <v>261</v>
      </c>
      <c r="G908" s="46">
        <v>0</v>
      </c>
      <c r="H908" s="46">
        <v>18000000</v>
      </c>
      <c r="I908" s="46">
        <v>18000000</v>
      </c>
      <c r="J908" s="46">
        <v>0</v>
      </c>
      <c r="K908" s="46">
        <v>17961350</v>
      </c>
      <c r="L908" s="46">
        <v>0</v>
      </c>
      <c r="M908" s="46">
        <v>0</v>
      </c>
      <c r="N908" s="46">
        <v>0</v>
      </c>
      <c r="O908" s="46">
        <v>38650</v>
      </c>
      <c r="P908" s="86">
        <f t="shared" si="30"/>
        <v>0</v>
      </c>
      <c r="Q908" s="65"/>
      <c r="R908" s="65"/>
      <c r="S908" s="66"/>
      <c r="T908" s="66"/>
      <c r="U908" s="66"/>
      <c r="V908" s="66"/>
      <c r="W908" s="66"/>
      <c r="X908" s="67"/>
    </row>
    <row r="909" spans="1:24" ht="14.4" x14ac:dyDescent="0.2">
      <c r="A909" s="47" t="s">
        <v>708</v>
      </c>
      <c r="B909" s="47" t="s">
        <v>766</v>
      </c>
      <c r="C909" s="82" t="str">
        <f t="shared" si="29"/>
        <v>21375500 SISTEMA NACIONAL DE BIBLIOTECAS</v>
      </c>
      <c r="D909" s="47" t="s">
        <v>686</v>
      </c>
      <c r="E909" s="47" t="s">
        <v>262</v>
      </c>
      <c r="F909" s="47" t="s">
        <v>263</v>
      </c>
      <c r="G909" s="46">
        <v>557429</v>
      </c>
      <c r="H909" s="46">
        <v>557429</v>
      </c>
      <c r="I909" s="46">
        <v>374738.42</v>
      </c>
      <c r="J909" s="46">
        <v>0</v>
      </c>
      <c r="K909" s="46">
        <v>0</v>
      </c>
      <c r="L909" s="46">
        <v>0</v>
      </c>
      <c r="M909" s="46">
        <v>0</v>
      </c>
      <c r="N909" s="46">
        <v>0</v>
      </c>
      <c r="O909" s="46">
        <v>557429</v>
      </c>
      <c r="P909" s="86">
        <f t="shared" si="30"/>
        <v>0</v>
      </c>
      <c r="Q909" s="65"/>
      <c r="R909" s="65"/>
      <c r="S909" s="66"/>
      <c r="T909" s="66"/>
      <c r="U909" s="66"/>
      <c r="V909" s="66"/>
      <c r="W909" s="66"/>
      <c r="X909" s="67"/>
    </row>
    <row r="910" spans="1:24" ht="14.4" x14ac:dyDescent="0.2">
      <c r="A910" s="47" t="s">
        <v>708</v>
      </c>
      <c r="B910" s="47" t="s">
        <v>766</v>
      </c>
      <c r="C910" s="82" t="str">
        <f t="shared" si="29"/>
        <v>21375500 SISTEMA NACIONAL DE BIBLIOTECAS</v>
      </c>
      <c r="D910" s="47" t="s">
        <v>686</v>
      </c>
      <c r="E910" s="47" t="s">
        <v>264</v>
      </c>
      <c r="F910" s="47" t="s">
        <v>265</v>
      </c>
      <c r="G910" s="46">
        <v>560000</v>
      </c>
      <c r="H910" s="46">
        <v>460000</v>
      </c>
      <c r="I910" s="46">
        <v>405333.34</v>
      </c>
      <c r="J910" s="46">
        <v>0</v>
      </c>
      <c r="K910" s="46">
        <v>23702</v>
      </c>
      <c r="L910" s="46">
        <v>0</v>
      </c>
      <c r="M910" s="46">
        <v>190298</v>
      </c>
      <c r="N910" s="46">
        <v>190298</v>
      </c>
      <c r="O910" s="46">
        <v>246000</v>
      </c>
      <c r="P910" s="86">
        <f t="shared" si="30"/>
        <v>0.41369130434782608</v>
      </c>
      <c r="Q910" s="65"/>
      <c r="R910" s="65"/>
      <c r="S910" s="66"/>
      <c r="T910" s="66"/>
      <c r="U910" s="66"/>
      <c r="V910" s="66"/>
      <c r="W910" s="66"/>
      <c r="X910" s="67"/>
    </row>
    <row r="911" spans="1:24" ht="14.4" x14ac:dyDescent="0.2">
      <c r="A911" s="47" t="s">
        <v>708</v>
      </c>
      <c r="B911" s="47" t="s">
        <v>766</v>
      </c>
      <c r="C911" s="82" t="str">
        <f t="shared" si="29"/>
        <v>21375500 SISTEMA NACIONAL DE BIBLIOTECAS</v>
      </c>
      <c r="D911" s="47" t="s">
        <v>686</v>
      </c>
      <c r="E911" s="47" t="s">
        <v>268</v>
      </c>
      <c r="F911" s="47" t="s">
        <v>269</v>
      </c>
      <c r="G911" s="46">
        <v>560000</v>
      </c>
      <c r="H911" s="46">
        <v>460000</v>
      </c>
      <c r="I911" s="46">
        <v>405333.34</v>
      </c>
      <c r="J911" s="46">
        <v>0</v>
      </c>
      <c r="K911" s="46">
        <v>23702</v>
      </c>
      <c r="L911" s="46">
        <v>0</v>
      </c>
      <c r="M911" s="46">
        <v>190298</v>
      </c>
      <c r="N911" s="46">
        <v>190298</v>
      </c>
      <c r="O911" s="46">
        <v>246000</v>
      </c>
      <c r="P911" s="86">
        <f t="shared" si="30"/>
        <v>0.41369130434782608</v>
      </c>
      <c r="Q911" s="65"/>
      <c r="R911" s="65"/>
      <c r="S911" s="66"/>
      <c r="T911" s="66"/>
      <c r="U911" s="66"/>
      <c r="V911" s="66"/>
      <c r="W911" s="66"/>
      <c r="X911" s="67"/>
    </row>
    <row r="912" spans="1:24" ht="14.4" x14ac:dyDescent="0.2">
      <c r="A912" s="47" t="s">
        <v>708</v>
      </c>
      <c r="B912" s="47" t="s">
        <v>766</v>
      </c>
      <c r="C912" s="82" t="str">
        <f t="shared" si="29"/>
        <v>21375500 SISTEMA NACIONAL DE BIBLIOTECAS</v>
      </c>
      <c r="D912" s="47" t="s">
        <v>686</v>
      </c>
      <c r="E912" s="47" t="s">
        <v>278</v>
      </c>
      <c r="F912" s="47" t="s">
        <v>279</v>
      </c>
      <c r="G912" s="46">
        <v>1447386</v>
      </c>
      <c r="H912" s="46">
        <v>19643861</v>
      </c>
      <c r="I912" s="46">
        <v>18282014.5</v>
      </c>
      <c r="J912" s="46">
        <v>10427561.99</v>
      </c>
      <c r="K912" s="46">
        <v>375980</v>
      </c>
      <c r="L912" s="46">
        <v>0</v>
      </c>
      <c r="M912" s="46">
        <v>7466370.1799999997</v>
      </c>
      <c r="N912" s="46">
        <v>7466370.1799999997</v>
      </c>
      <c r="O912" s="46">
        <v>1373948.83</v>
      </c>
      <c r="P912" s="86">
        <f t="shared" si="30"/>
        <v>0.38008669375129461</v>
      </c>
      <c r="Q912" s="65"/>
      <c r="R912" s="65"/>
      <c r="S912" s="66"/>
      <c r="T912" s="66"/>
      <c r="U912" s="66"/>
      <c r="V912" s="66"/>
      <c r="W912" s="66"/>
      <c r="X912" s="67"/>
    </row>
    <row r="913" spans="1:24" ht="14.4" x14ac:dyDescent="0.2">
      <c r="A913" s="47" t="s">
        <v>708</v>
      </c>
      <c r="B913" s="47" t="s">
        <v>766</v>
      </c>
      <c r="C913" s="82" t="str">
        <f t="shared" si="29"/>
        <v>21375500 SISTEMA NACIONAL DE BIBLIOTECAS</v>
      </c>
      <c r="D913" s="47" t="s">
        <v>686</v>
      </c>
      <c r="E913" s="47" t="s">
        <v>280</v>
      </c>
      <c r="F913" s="47" t="s">
        <v>281</v>
      </c>
      <c r="G913" s="46">
        <v>1447386</v>
      </c>
      <c r="H913" s="46">
        <v>2447386</v>
      </c>
      <c r="I913" s="46">
        <v>1085539.5</v>
      </c>
      <c r="J913" s="46">
        <v>0</v>
      </c>
      <c r="K913" s="46">
        <v>375980</v>
      </c>
      <c r="L913" s="46">
        <v>0</v>
      </c>
      <c r="M913" s="46">
        <v>707710</v>
      </c>
      <c r="N913" s="46">
        <v>707710</v>
      </c>
      <c r="O913" s="46">
        <v>1363696</v>
      </c>
      <c r="P913" s="86">
        <f t="shared" si="30"/>
        <v>0.28916975090974617</v>
      </c>
      <c r="Q913" s="65"/>
      <c r="R913" s="65"/>
      <c r="S913" s="66"/>
      <c r="T913" s="66"/>
      <c r="U913" s="66"/>
      <c r="V913" s="66"/>
      <c r="W913" s="66"/>
      <c r="X913" s="67"/>
    </row>
    <row r="914" spans="1:24" ht="14.4" x14ac:dyDescent="0.2">
      <c r="A914" s="47" t="s">
        <v>708</v>
      </c>
      <c r="B914" s="47" t="s">
        <v>766</v>
      </c>
      <c r="C914" s="82" t="str">
        <f t="shared" si="29"/>
        <v>21375500 SISTEMA NACIONAL DE BIBLIOTECAS</v>
      </c>
      <c r="D914" s="47" t="s">
        <v>686</v>
      </c>
      <c r="E914" s="47" t="s">
        <v>282</v>
      </c>
      <c r="F914" s="47" t="s">
        <v>283</v>
      </c>
      <c r="G914" s="46">
        <v>1447386</v>
      </c>
      <c r="H914" s="46">
        <v>2447386</v>
      </c>
      <c r="I914" s="46">
        <v>1085539.5</v>
      </c>
      <c r="J914" s="46">
        <v>0</v>
      </c>
      <c r="K914" s="46">
        <v>375980</v>
      </c>
      <c r="L914" s="46">
        <v>0</v>
      </c>
      <c r="M914" s="46">
        <v>707710</v>
      </c>
      <c r="N914" s="46">
        <v>707710</v>
      </c>
      <c r="O914" s="46">
        <v>1363696</v>
      </c>
      <c r="P914" s="86">
        <f t="shared" si="30"/>
        <v>0.28916975090974617</v>
      </c>
      <c r="Q914" s="65"/>
      <c r="R914" s="65"/>
      <c r="S914" s="66"/>
      <c r="T914" s="66"/>
      <c r="U914" s="66"/>
      <c r="V914" s="66"/>
      <c r="W914" s="66"/>
      <c r="X914" s="67"/>
    </row>
    <row r="915" spans="1:24" ht="14.4" x14ac:dyDescent="0.2">
      <c r="A915" s="47" t="s">
        <v>708</v>
      </c>
      <c r="B915" s="47" t="s">
        <v>766</v>
      </c>
      <c r="C915" s="82" t="str">
        <f t="shared" si="29"/>
        <v>21375500 SISTEMA NACIONAL DE BIBLIOTECAS</v>
      </c>
      <c r="D915" s="47" t="s">
        <v>686</v>
      </c>
      <c r="E915" s="47" t="s">
        <v>318</v>
      </c>
      <c r="F915" s="47" t="s">
        <v>319</v>
      </c>
      <c r="G915" s="46">
        <v>0</v>
      </c>
      <c r="H915" s="46">
        <v>17196475</v>
      </c>
      <c r="I915" s="46">
        <v>17196475</v>
      </c>
      <c r="J915" s="46">
        <v>10427561.99</v>
      </c>
      <c r="K915" s="46">
        <v>0</v>
      </c>
      <c r="L915" s="46">
        <v>0</v>
      </c>
      <c r="M915" s="46">
        <v>6758660.1799999997</v>
      </c>
      <c r="N915" s="46">
        <v>6758660.1799999997</v>
      </c>
      <c r="O915" s="46">
        <v>10252.83</v>
      </c>
      <c r="P915" s="86">
        <f t="shared" si="30"/>
        <v>0.39302590676286853</v>
      </c>
      <c r="Q915" s="65"/>
      <c r="R915" s="65"/>
      <c r="S915" s="66"/>
      <c r="T915" s="66"/>
      <c r="U915" s="66"/>
      <c r="V915" s="66"/>
      <c r="W915" s="66"/>
      <c r="X915" s="67"/>
    </row>
    <row r="916" spans="1:24" ht="14.4" x14ac:dyDescent="0.2">
      <c r="A916" s="47" t="s">
        <v>708</v>
      </c>
      <c r="B916" s="47" t="s">
        <v>766</v>
      </c>
      <c r="C916" s="82" t="str">
        <f t="shared" si="29"/>
        <v>21375500 SISTEMA NACIONAL DE BIBLIOTECAS</v>
      </c>
      <c r="D916" s="47" t="s">
        <v>686</v>
      </c>
      <c r="E916" s="47" t="s">
        <v>324</v>
      </c>
      <c r="F916" s="47" t="s">
        <v>325</v>
      </c>
      <c r="G916" s="46">
        <v>0</v>
      </c>
      <c r="H916" s="46">
        <v>10500000</v>
      </c>
      <c r="I916" s="46">
        <v>10500000</v>
      </c>
      <c r="J916" s="46">
        <v>10427561.99</v>
      </c>
      <c r="K916" s="46">
        <v>0</v>
      </c>
      <c r="L916" s="46">
        <v>0</v>
      </c>
      <c r="M916" s="46">
        <v>64636</v>
      </c>
      <c r="N916" s="46">
        <v>64636</v>
      </c>
      <c r="O916" s="46">
        <v>7802.01</v>
      </c>
      <c r="P916" s="86">
        <f t="shared" si="30"/>
        <v>6.1558095238095235E-3</v>
      </c>
      <c r="Q916" s="65"/>
      <c r="R916" s="65"/>
      <c r="S916" s="66"/>
      <c r="T916" s="66"/>
      <c r="U916" s="66"/>
      <c r="V916" s="66"/>
      <c r="W916" s="66"/>
      <c r="X916" s="67"/>
    </row>
    <row r="917" spans="1:24" ht="14.4" x14ac:dyDescent="0.2">
      <c r="A917" s="47" t="s">
        <v>708</v>
      </c>
      <c r="B917" s="47" t="s">
        <v>766</v>
      </c>
      <c r="C917" s="82" t="str">
        <f t="shared" si="29"/>
        <v>21375500 SISTEMA NACIONAL DE BIBLIOTECAS</v>
      </c>
      <c r="D917" s="47" t="s">
        <v>686</v>
      </c>
      <c r="E917" s="47" t="s">
        <v>328</v>
      </c>
      <c r="F917" s="47" t="s">
        <v>329</v>
      </c>
      <c r="G917" s="46">
        <v>0</v>
      </c>
      <c r="H917" s="46">
        <v>6696475</v>
      </c>
      <c r="I917" s="46">
        <v>6696475</v>
      </c>
      <c r="J917" s="46">
        <v>0</v>
      </c>
      <c r="K917" s="46">
        <v>0</v>
      </c>
      <c r="L917" s="46">
        <v>0</v>
      </c>
      <c r="M917" s="46">
        <v>6694024.1799999997</v>
      </c>
      <c r="N917" s="46">
        <v>6694024.1799999997</v>
      </c>
      <c r="O917" s="46">
        <v>2450.8200000000002</v>
      </c>
      <c r="P917" s="86">
        <f t="shared" si="30"/>
        <v>0.99963401341750691</v>
      </c>
      <c r="Q917" s="65"/>
      <c r="R917" s="65"/>
      <c r="S917" s="66"/>
      <c r="T917" s="66"/>
      <c r="U917" s="66"/>
      <c r="V917" s="66"/>
      <c r="W917" s="66"/>
      <c r="X917" s="67"/>
    </row>
    <row r="918" spans="1:24" ht="14.4" x14ac:dyDescent="0.2">
      <c r="A918" s="47" t="s">
        <v>708</v>
      </c>
      <c r="B918" s="47" t="s">
        <v>766</v>
      </c>
      <c r="C918" s="82" t="str">
        <f t="shared" si="29"/>
        <v>21375500 SISTEMA NACIONAL DE BIBLIOTECAS</v>
      </c>
      <c r="D918" s="47" t="s">
        <v>686</v>
      </c>
      <c r="E918" s="47" t="s">
        <v>336</v>
      </c>
      <c r="F918" s="47" t="s">
        <v>337</v>
      </c>
      <c r="G918" s="46">
        <v>100000000</v>
      </c>
      <c r="H918" s="46">
        <v>127989179</v>
      </c>
      <c r="I918" s="46">
        <v>100000000</v>
      </c>
      <c r="J918" s="46">
        <v>0</v>
      </c>
      <c r="K918" s="46">
        <v>16171623.57</v>
      </c>
      <c r="L918" s="46">
        <v>0</v>
      </c>
      <c r="M918" s="46">
        <v>62515713.649999999</v>
      </c>
      <c r="N918" s="46">
        <v>61009047.359999999</v>
      </c>
      <c r="O918" s="46">
        <v>49301841.780000001</v>
      </c>
      <c r="P918" s="86">
        <f t="shared" si="30"/>
        <v>0.48844530559884286</v>
      </c>
      <c r="Q918" s="65"/>
      <c r="R918" s="65"/>
      <c r="S918" s="66"/>
      <c r="T918" s="66"/>
      <c r="U918" s="66"/>
      <c r="V918" s="66"/>
      <c r="W918" s="66"/>
      <c r="X918" s="67"/>
    </row>
    <row r="919" spans="1:24" ht="14.4" x14ac:dyDescent="0.2">
      <c r="A919" s="47" t="s">
        <v>708</v>
      </c>
      <c r="B919" s="47" t="s">
        <v>766</v>
      </c>
      <c r="C919" s="82" t="str">
        <f t="shared" si="29"/>
        <v>21375500 SISTEMA NACIONAL DE BIBLIOTECAS</v>
      </c>
      <c r="D919" s="47" t="s">
        <v>686</v>
      </c>
      <c r="E919" s="47" t="s">
        <v>356</v>
      </c>
      <c r="F919" s="47" t="s">
        <v>357</v>
      </c>
      <c r="G919" s="46">
        <v>30000000</v>
      </c>
      <c r="H919" s="46">
        <v>57989179</v>
      </c>
      <c r="I919" s="46">
        <v>30000000</v>
      </c>
      <c r="J919" s="46">
        <v>0</v>
      </c>
      <c r="K919" s="46">
        <v>9989200</v>
      </c>
      <c r="L919" s="46">
        <v>0</v>
      </c>
      <c r="M919" s="46">
        <v>0</v>
      </c>
      <c r="N919" s="46">
        <v>0</v>
      </c>
      <c r="O919" s="46">
        <v>47999979</v>
      </c>
      <c r="P919" s="86">
        <f t="shared" si="30"/>
        <v>0</v>
      </c>
      <c r="Q919" s="65"/>
      <c r="R919" s="65"/>
      <c r="S919" s="66"/>
      <c r="T919" s="66"/>
      <c r="U919" s="66"/>
      <c r="V919" s="66"/>
      <c r="W919" s="66"/>
      <c r="X919" s="67"/>
    </row>
    <row r="920" spans="1:24" ht="14.4" x14ac:dyDescent="0.2">
      <c r="A920" s="47" t="s">
        <v>708</v>
      </c>
      <c r="B920" s="47" t="s">
        <v>766</v>
      </c>
      <c r="C920" s="83" t="str">
        <f t="shared" si="29"/>
        <v>21375500 SISTEMA NACIONAL DE BIBLIOTECAS</v>
      </c>
      <c r="D920" s="47" t="s">
        <v>686</v>
      </c>
      <c r="E920" s="47" t="s">
        <v>358</v>
      </c>
      <c r="F920" s="47" t="s">
        <v>359</v>
      </c>
      <c r="G920" s="46">
        <v>0</v>
      </c>
      <c r="H920" s="46">
        <v>27989179</v>
      </c>
      <c r="I920" s="46">
        <v>0</v>
      </c>
      <c r="J920" s="46">
        <v>0</v>
      </c>
      <c r="K920" s="46">
        <v>0</v>
      </c>
      <c r="L920" s="46">
        <v>0</v>
      </c>
      <c r="M920" s="46">
        <v>0</v>
      </c>
      <c r="N920" s="46">
        <v>0</v>
      </c>
      <c r="O920" s="46">
        <v>27989179</v>
      </c>
      <c r="P920" s="86">
        <f t="shared" si="30"/>
        <v>0</v>
      </c>
      <c r="Q920" s="65"/>
      <c r="R920" s="65"/>
      <c r="S920" s="66"/>
      <c r="T920" s="66"/>
      <c r="U920" s="66"/>
      <c r="V920" s="66"/>
      <c r="W920" s="66"/>
      <c r="X920" s="67"/>
    </row>
    <row r="921" spans="1:24" ht="14.4" x14ac:dyDescent="0.2">
      <c r="A921" s="47" t="s">
        <v>708</v>
      </c>
      <c r="B921" s="47" t="s">
        <v>766</v>
      </c>
      <c r="C921" s="82" t="str">
        <f t="shared" si="29"/>
        <v>21375500 SISTEMA NACIONAL DE BIBLIOTECAS</v>
      </c>
      <c r="D921" s="47" t="s">
        <v>690</v>
      </c>
      <c r="E921" s="47" t="s">
        <v>358</v>
      </c>
      <c r="F921" s="47" t="s">
        <v>359</v>
      </c>
      <c r="G921" s="46">
        <v>30000000</v>
      </c>
      <c r="H921" s="46">
        <v>30000000</v>
      </c>
      <c r="I921" s="46">
        <v>30000000</v>
      </c>
      <c r="J921" s="46">
        <v>0</v>
      </c>
      <c r="K921" s="46">
        <v>9989200</v>
      </c>
      <c r="L921" s="46">
        <v>0</v>
      </c>
      <c r="M921" s="46">
        <v>0</v>
      </c>
      <c r="N921" s="46">
        <v>0</v>
      </c>
      <c r="O921" s="46">
        <v>20010800</v>
      </c>
      <c r="P921" s="86">
        <f t="shared" si="30"/>
        <v>0</v>
      </c>
      <c r="Q921" s="65"/>
      <c r="R921" s="65"/>
      <c r="S921" s="66"/>
      <c r="T921" s="66"/>
      <c r="U921" s="66"/>
      <c r="V921" s="66"/>
      <c r="W921" s="66"/>
      <c r="X921" s="67"/>
    </row>
    <row r="922" spans="1:24" ht="14.4" x14ac:dyDescent="0.2">
      <c r="A922" s="47" t="s">
        <v>708</v>
      </c>
      <c r="B922" s="47" t="s">
        <v>766</v>
      </c>
      <c r="C922" s="82" t="str">
        <f t="shared" si="29"/>
        <v>21375500 SISTEMA NACIONAL DE BIBLIOTECAS</v>
      </c>
      <c r="D922" s="47" t="s">
        <v>690</v>
      </c>
      <c r="E922" s="47" t="s">
        <v>338</v>
      </c>
      <c r="F922" s="47" t="s">
        <v>339</v>
      </c>
      <c r="G922" s="46">
        <v>45208503</v>
      </c>
      <c r="H922" s="46">
        <v>30000000</v>
      </c>
      <c r="I922" s="46">
        <v>30000000</v>
      </c>
      <c r="J922" s="46">
        <v>0</v>
      </c>
      <c r="K922" s="46">
        <v>0</v>
      </c>
      <c r="L922" s="46">
        <v>0</v>
      </c>
      <c r="M922" s="46">
        <v>29476140.399999999</v>
      </c>
      <c r="N922" s="46">
        <v>29476140.399999999</v>
      </c>
      <c r="O922" s="46">
        <v>523859.6</v>
      </c>
      <c r="P922" s="86">
        <f t="shared" si="30"/>
        <v>0.98253801333333324</v>
      </c>
      <c r="Q922" s="65"/>
      <c r="R922" s="65"/>
      <c r="S922" s="66"/>
      <c r="T922" s="66"/>
      <c r="U922" s="66"/>
      <c r="V922" s="66"/>
      <c r="W922" s="66"/>
      <c r="X922" s="67"/>
    </row>
    <row r="923" spans="1:24" ht="14.4" x14ac:dyDescent="0.2">
      <c r="A923" s="47" t="s">
        <v>708</v>
      </c>
      <c r="B923" s="47" t="s">
        <v>766</v>
      </c>
      <c r="C923" s="82" t="str">
        <f t="shared" si="29"/>
        <v>21375500 SISTEMA NACIONAL DE BIBLIOTECAS</v>
      </c>
      <c r="D923" s="47" t="s">
        <v>690</v>
      </c>
      <c r="E923" s="47" t="s">
        <v>348</v>
      </c>
      <c r="F923" s="47" t="s">
        <v>349</v>
      </c>
      <c r="G923" s="46">
        <v>30000000</v>
      </c>
      <c r="H923" s="46">
        <v>30000000</v>
      </c>
      <c r="I923" s="46">
        <v>30000000</v>
      </c>
      <c r="J923" s="46">
        <v>0</v>
      </c>
      <c r="K923" s="46">
        <v>0</v>
      </c>
      <c r="L923" s="46">
        <v>0</v>
      </c>
      <c r="M923" s="46">
        <v>29476140.399999999</v>
      </c>
      <c r="N923" s="46">
        <v>29476140.399999999</v>
      </c>
      <c r="O923" s="46">
        <v>523859.6</v>
      </c>
      <c r="P923" s="86">
        <f t="shared" si="30"/>
        <v>0.98253801333333324</v>
      </c>
      <c r="Q923" s="65"/>
      <c r="R923" s="65"/>
      <c r="S923" s="66"/>
      <c r="T923" s="66"/>
      <c r="U923" s="66"/>
      <c r="V923" s="66"/>
      <c r="W923" s="66"/>
      <c r="X923" s="67"/>
    </row>
    <row r="924" spans="1:24" ht="14.4" x14ac:dyDescent="0.2">
      <c r="A924" s="47" t="s">
        <v>708</v>
      </c>
      <c r="B924" s="47" t="s">
        <v>766</v>
      </c>
      <c r="C924" s="82" t="str">
        <f t="shared" si="29"/>
        <v>21375500 SISTEMA NACIONAL DE BIBLIOTECAS</v>
      </c>
      <c r="D924" s="47" t="s">
        <v>690</v>
      </c>
      <c r="E924" s="47" t="s">
        <v>354</v>
      </c>
      <c r="F924" s="47" t="s">
        <v>355</v>
      </c>
      <c r="G924" s="46">
        <v>15208503</v>
      </c>
      <c r="H924" s="46">
        <v>0</v>
      </c>
      <c r="I924" s="46">
        <v>0</v>
      </c>
      <c r="J924" s="46">
        <v>0</v>
      </c>
      <c r="K924" s="46">
        <v>0</v>
      </c>
      <c r="L924" s="46">
        <v>0</v>
      </c>
      <c r="M924" s="46">
        <v>0</v>
      </c>
      <c r="N924" s="46">
        <v>0</v>
      </c>
      <c r="O924" s="46">
        <v>0</v>
      </c>
      <c r="P924" s="86">
        <f t="shared" si="30"/>
        <v>0</v>
      </c>
      <c r="Q924" s="65"/>
      <c r="R924" s="65"/>
      <c r="S924" s="66"/>
      <c r="T924" s="66"/>
      <c r="U924" s="66"/>
      <c r="V924" s="66"/>
      <c r="W924" s="66"/>
      <c r="X924" s="67"/>
    </row>
    <row r="925" spans="1:24" ht="14.4" x14ac:dyDescent="0.2">
      <c r="A925" s="47" t="s">
        <v>708</v>
      </c>
      <c r="B925" s="47" t="s">
        <v>766</v>
      </c>
      <c r="C925" s="82" t="str">
        <f t="shared" si="29"/>
        <v>21375500 SISTEMA NACIONAL DE BIBLIOTECAS</v>
      </c>
      <c r="D925" s="47" t="s">
        <v>690</v>
      </c>
      <c r="E925" s="47" t="s">
        <v>364</v>
      </c>
      <c r="F925" s="47" t="s">
        <v>365</v>
      </c>
      <c r="G925" s="46">
        <v>24791497</v>
      </c>
      <c r="H925" s="46">
        <v>40000000</v>
      </c>
      <c r="I925" s="46">
        <v>40000000</v>
      </c>
      <c r="J925" s="46">
        <v>0</v>
      </c>
      <c r="K925" s="46">
        <v>6182423.5700000003</v>
      </c>
      <c r="L925" s="46">
        <v>0</v>
      </c>
      <c r="M925" s="46">
        <v>33039573.25</v>
      </c>
      <c r="N925" s="46">
        <v>31532906.960000001</v>
      </c>
      <c r="O925" s="46">
        <v>778003.18</v>
      </c>
      <c r="P925" s="86">
        <f t="shared" si="30"/>
        <v>0.82598933124999996</v>
      </c>
      <c r="Q925" s="65"/>
      <c r="R925" s="65"/>
      <c r="S925" s="66"/>
      <c r="T925" s="66"/>
      <c r="U925" s="66"/>
      <c r="V925" s="66"/>
      <c r="W925" s="66"/>
      <c r="X925" s="67"/>
    </row>
    <row r="926" spans="1:24" ht="14.4" x14ac:dyDescent="0.2">
      <c r="A926" s="47" t="s">
        <v>708</v>
      </c>
      <c r="B926" s="47" t="s">
        <v>766</v>
      </c>
      <c r="C926" s="82" t="str">
        <f t="shared" si="29"/>
        <v>21375500 SISTEMA NACIONAL DE BIBLIOTECAS</v>
      </c>
      <c r="D926" s="47" t="s">
        <v>690</v>
      </c>
      <c r="E926" s="47" t="s">
        <v>368</v>
      </c>
      <c r="F926" s="47" t="s">
        <v>369</v>
      </c>
      <c r="G926" s="46">
        <v>24791497</v>
      </c>
      <c r="H926" s="46">
        <v>40000000</v>
      </c>
      <c r="I926" s="46">
        <v>40000000</v>
      </c>
      <c r="J926" s="46">
        <v>0</v>
      </c>
      <c r="K926" s="46">
        <v>6182423.5700000003</v>
      </c>
      <c r="L926" s="46">
        <v>0</v>
      </c>
      <c r="M926" s="46">
        <v>33039573.25</v>
      </c>
      <c r="N926" s="46">
        <v>31532906.960000001</v>
      </c>
      <c r="O926" s="46">
        <v>778003.18</v>
      </c>
      <c r="P926" s="86">
        <f t="shared" si="30"/>
        <v>0.82598933124999996</v>
      </c>
      <c r="Q926" s="65"/>
      <c r="R926" s="65"/>
      <c r="S926" s="66"/>
      <c r="T926" s="66"/>
      <c r="U926" s="66"/>
      <c r="V926" s="66"/>
      <c r="W926" s="66"/>
      <c r="X926" s="67"/>
    </row>
    <row r="927" spans="1:24" ht="14.4" x14ac:dyDescent="0.2">
      <c r="A927" s="47" t="s">
        <v>708</v>
      </c>
      <c r="B927" s="47" t="s">
        <v>766</v>
      </c>
      <c r="C927" s="82" t="str">
        <f t="shared" si="29"/>
        <v>21375500 SISTEMA NACIONAL DE BIBLIOTECAS</v>
      </c>
      <c r="D927" s="47" t="s">
        <v>686</v>
      </c>
      <c r="E927" s="47" t="s">
        <v>372</v>
      </c>
      <c r="F927" s="47" t="s">
        <v>373</v>
      </c>
      <c r="G927" s="46">
        <v>185371785</v>
      </c>
      <c r="H927" s="46">
        <v>193371785</v>
      </c>
      <c r="I927" s="46">
        <v>164784842</v>
      </c>
      <c r="J927" s="46">
        <v>0</v>
      </c>
      <c r="K927" s="46">
        <v>3348430.83</v>
      </c>
      <c r="L927" s="46">
        <v>0</v>
      </c>
      <c r="M927" s="46">
        <v>53551385.07</v>
      </c>
      <c r="N927" s="46">
        <v>53551385.07</v>
      </c>
      <c r="O927" s="46">
        <v>136471969.09999999</v>
      </c>
      <c r="P927" s="86">
        <f t="shared" si="30"/>
        <v>0.27693484377775174</v>
      </c>
      <c r="Q927" s="65"/>
      <c r="R927" s="65"/>
      <c r="S927" s="66"/>
      <c r="T927" s="66"/>
      <c r="U927" s="66"/>
      <c r="V927" s="66"/>
      <c r="W927" s="66"/>
      <c r="X927" s="67"/>
    </row>
    <row r="928" spans="1:24" ht="14.4" x14ac:dyDescent="0.2">
      <c r="A928" s="47" t="s">
        <v>708</v>
      </c>
      <c r="B928" s="47" t="s">
        <v>766</v>
      </c>
      <c r="C928" s="82" t="str">
        <f t="shared" si="29"/>
        <v>21375500 SISTEMA NACIONAL DE BIBLIOTECAS</v>
      </c>
      <c r="D928" s="47" t="s">
        <v>686</v>
      </c>
      <c r="E928" s="47" t="s">
        <v>374</v>
      </c>
      <c r="F928" s="47" t="s">
        <v>375</v>
      </c>
      <c r="G928" s="46">
        <v>38101768</v>
      </c>
      <c r="H928" s="46">
        <v>38101768</v>
      </c>
      <c r="I928" s="46">
        <v>37613825</v>
      </c>
      <c r="J928" s="46">
        <v>0</v>
      </c>
      <c r="K928" s="46">
        <v>2668430.83</v>
      </c>
      <c r="L928" s="46">
        <v>0</v>
      </c>
      <c r="M928" s="46">
        <v>27812983.57</v>
      </c>
      <c r="N928" s="46">
        <v>27812983.57</v>
      </c>
      <c r="O928" s="46">
        <v>7620353.5999999996</v>
      </c>
      <c r="P928" s="86">
        <f t="shared" si="30"/>
        <v>0.72996569529266986</v>
      </c>
      <c r="Q928" s="65"/>
      <c r="R928" s="65"/>
      <c r="S928" s="66"/>
      <c r="T928" s="66"/>
      <c r="U928" s="66"/>
      <c r="V928" s="66"/>
      <c r="W928" s="66"/>
      <c r="X928" s="67"/>
    </row>
    <row r="929" spans="1:24" ht="14.4" x14ac:dyDescent="0.2">
      <c r="A929" s="47" t="s">
        <v>708</v>
      </c>
      <c r="B929" s="47" t="s">
        <v>766</v>
      </c>
      <c r="C929" s="82" t="str">
        <f t="shared" si="29"/>
        <v>21375500 SISTEMA NACIONAL DE BIBLIOTECAS</v>
      </c>
      <c r="D929" s="47" t="s">
        <v>686</v>
      </c>
      <c r="E929" s="47" t="s">
        <v>387</v>
      </c>
      <c r="F929" s="47" t="s">
        <v>377</v>
      </c>
      <c r="G929" s="46">
        <v>32868008</v>
      </c>
      <c r="H929" s="46">
        <v>32868008</v>
      </c>
      <c r="I929" s="46">
        <v>32447090</v>
      </c>
      <c r="J929" s="46">
        <v>0</v>
      </c>
      <c r="K929" s="46">
        <v>2301887.65</v>
      </c>
      <c r="L929" s="46">
        <v>0</v>
      </c>
      <c r="M929" s="46">
        <v>23992518.75</v>
      </c>
      <c r="N929" s="46">
        <v>23992518.75</v>
      </c>
      <c r="O929" s="46">
        <v>6573601.5999999996</v>
      </c>
      <c r="P929" s="86">
        <f t="shared" si="30"/>
        <v>0.72996570860028998</v>
      </c>
      <c r="Q929" s="65"/>
      <c r="R929" s="65"/>
      <c r="S929" s="66"/>
      <c r="T929" s="66"/>
      <c r="U929" s="66"/>
      <c r="V929" s="66"/>
      <c r="W929" s="66"/>
      <c r="X929" s="67"/>
    </row>
    <row r="930" spans="1:24" ht="14.4" x14ac:dyDescent="0.2">
      <c r="A930" s="47" t="s">
        <v>708</v>
      </c>
      <c r="B930" s="47" t="s">
        <v>766</v>
      </c>
      <c r="C930" s="82" t="str">
        <f t="shared" si="29"/>
        <v>21375500 SISTEMA NACIONAL DE BIBLIOTECAS</v>
      </c>
      <c r="D930" s="47" t="s">
        <v>686</v>
      </c>
      <c r="E930" s="47" t="s">
        <v>408</v>
      </c>
      <c r="F930" s="47" t="s">
        <v>398</v>
      </c>
      <c r="G930" s="46">
        <v>5233760</v>
      </c>
      <c r="H930" s="46">
        <v>5233760</v>
      </c>
      <c r="I930" s="46">
        <v>5166735</v>
      </c>
      <c r="J930" s="46">
        <v>0</v>
      </c>
      <c r="K930" s="46">
        <v>366543.18</v>
      </c>
      <c r="L930" s="46">
        <v>0</v>
      </c>
      <c r="M930" s="46">
        <v>3820464.82</v>
      </c>
      <c r="N930" s="46">
        <v>3820464.82</v>
      </c>
      <c r="O930" s="46">
        <v>1046752</v>
      </c>
      <c r="P930" s="86">
        <f t="shared" si="30"/>
        <v>0.72996561172082786</v>
      </c>
      <c r="Q930" s="65"/>
      <c r="R930" s="65"/>
      <c r="S930" s="66"/>
      <c r="T930" s="66"/>
      <c r="U930" s="66"/>
      <c r="V930" s="66"/>
      <c r="W930" s="66"/>
      <c r="X930" s="67"/>
    </row>
    <row r="931" spans="1:24" ht="14.4" x14ac:dyDescent="0.2">
      <c r="A931" s="47" t="s">
        <v>708</v>
      </c>
      <c r="B931" s="47" t="s">
        <v>766</v>
      </c>
      <c r="C931" s="83" t="str">
        <f t="shared" si="29"/>
        <v>21375500 SISTEMA NACIONAL DE BIBLIOTECAS</v>
      </c>
      <c r="D931" s="47" t="s">
        <v>686</v>
      </c>
      <c r="E931" s="47" t="s">
        <v>602</v>
      </c>
      <c r="F931" s="47" t="s">
        <v>603</v>
      </c>
      <c r="G931" s="46">
        <v>100000000</v>
      </c>
      <c r="H931" s="46">
        <v>100000000</v>
      </c>
      <c r="I931" s="46">
        <v>100000000</v>
      </c>
      <c r="J931" s="46">
        <v>0</v>
      </c>
      <c r="K931" s="46">
        <v>0</v>
      </c>
      <c r="L931" s="46">
        <v>0</v>
      </c>
      <c r="M931" s="46">
        <v>0</v>
      </c>
      <c r="N931" s="46">
        <v>0</v>
      </c>
      <c r="O931" s="46">
        <v>100000000</v>
      </c>
      <c r="P931" s="88">
        <f t="shared" si="30"/>
        <v>0</v>
      </c>
      <c r="Q931" s="65"/>
      <c r="R931" s="65"/>
      <c r="S931" s="66"/>
      <c r="T931" s="66"/>
      <c r="U931" s="66"/>
      <c r="V931" s="66"/>
      <c r="W931" s="66"/>
      <c r="X931" s="67"/>
    </row>
    <row r="932" spans="1:24" ht="14.4" x14ac:dyDescent="0.2">
      <c r="A932" s="47" t="s">
        <v>708</v>
      </c>
      <c r="B932" s="47" t="s">
        <v>766</v>
      </c>
      <c r="C932" s="82" t="str">
        <f t="shared" si="29"/>
        <v>21375500 SISTEMA NACIONAL DE BIBLIOTECAS</v>
      </c>
      <c r="D932" s="47" t="s">
        <v>686</v>
      </c>
      <c r="E932" s="47" t="s">
        <v>606</v>
      </c>
      <c r="F932" s="47" t="s">
        <v>607</v>
      </c>
      <c r="G932" s="46">
        <v>100000000</v>
      </c>
      <c r="H932" s="46">
        <v>100000000</v>
      </c>
      <c r="I932" s="46">
        <v>100000000</v>
      </c>
      <c r="J932" s="46">
        <v>0</v>
      </c>
      <c r="K932" s="46">
        <v>0</v>
      </c>
      <c r="L932" s="46">
        <v>0</v>
      </c>
      <c r="M932" s="46">
        <v>0</v>
      </c>
      <c r="N932" s="46">
        <v>0</v>
      </c>
      <c r="O932" s="46">
        <v>100000000</v>
      </c>
      <c r="P932" s="86">
        <f t="shared" si="30"/>
        <v>0</v>
      </c>
      <c r="Q932" s="65"/>
      <c r="R932" s="65"/>
      <c r="S932" s="66"/>
      <c r="T932" s="66"/>
      <c r="U932" s="66"/>
      <c r="V932" s="66"/>
      <c r="W932" s="66"/>
      <c r="X932" s="67"/>
    </row>
    <row r="933" spans="1:24" ht="14.4" x14ac:dyDescent="0.2">
      <c r="A933" s="47" t="s">
        <v>708</v>
      </c>
      <c r="B933" s="47" t="s">
        <v>766</v>
      </c>
      <c r="C933" s="82" t="str">
        <f t="shared" si="29"/>
        <v>21375500 SISTEMA NACIONAL DE BIBLIOTECAS</v>
      </c>
      <c r="D933" s="47" t="s">
        <v>686</v>
      </c>
      <c r="E933" s="47" t="s">
        <v>608</v>
      </c>
      <c r="F933" s="47" t="s">
        <v>609</v>
      </c>
      <c r="G933" s="46">
        <v>30400000</v>
      </c>
      <c r="H933" s="46">
        <v>38400000</v>
      </c>
      <c r="I933" s="46">
        <v>10470000</v>
      </c>
      <c r="J933" s="46">
        <v>0</v>
      </c>
      <c r="K933" s="46">
        <v>0</v>
      </c>
      <c r="L933" s="46">
        <v>0</v>
      </c>
      <c r="M933" s="46">
        <v>9830501</v>
      </c>
      <c r="N933" s="46">
        <v>9830501</v>
      </c>
      <c r="O933" s="46">
        <v>28569499</v>
      </c>
      <c r="P933" s="86">
        <f t="shared" si="30"/>
        <v>0.25600263020833336</v>
      </c>
      <c r="Q933" s="65"/>
      <c r="R933" s="65"/>
      <c r="S933" s="66"/>
      <c r="T933" s="66"/>
      <c r="U933" s="66"/>
      <c r="V933" s="66"/>
      <c r="W933" s="66"/>
      <c r="X933" s="67"/>
    </row>
    <row r="934" spans="1:24" ht="14.4" x14ac:dyDescent="0.2">
      <c r="A934" s="47" t="s">
        <v>708</v>
      </c>
      <c r="B934" s="47" t="s">
        <v>766</v>
      </c>
      <c r="C934" s="82" t="str">
        <f t="shared" si="29"/>
        <v>21375500 SISTEMA NACIONAL DE BIBLIOTECAS</v>
      </c>
      <c r="D934" s="47" t="s">
        <v>686</v>
      </c>
      <c r="E934" s="47" t="s">
        <v>610</v>
      </c>
      <c r="F934" s="47" t="s">
        <v>611</v>
      </c>
      <c r="G934" s="46">
        <v>20400000</v>
      </c>
      <c r="H934" s="46">
        <v>28400000</v>
      </c>
      <c r="I934" s="46">
        <v>470000</v>
      </c>
      <c r="J934" s="46">
        <v>0</v>
      </c>
      <c r="K934" s="46">
        <v>0</v>
      </c>
      <c r="L934" s="46">
        <v>0</v>
      </c>
      <c r="M934" s="46">
        <v>0</v>
      </c>
      <c r="N934" s="46">
        <v>0</v>
      </c>
      <c r="O934" s="46">
        <v>28400000</v>
      </c>
      <c r="P934" s="86">
        <f t="shared" si="30"/>
        <v>0</v>
      </c>
      <c r="Q934" s="65"/>
      <c r="R934" s="65"/>
      <c r="S934" s="66"/>
      <c r="T934" s="66"/>
      <c r="U934" s="66"/>
      <c r="V934" s="66"/>
      <c r="W934" s="66"/>
      <c r="X934" s="67"/>
    </row>
    <row r="935" spans="1:24" ht="14.4" x14ac:dyDescent="0.2">
      <c r="A935" s="47" t="s">
        <v>708</v>
      </c>
      <c r="B935" s="47" t="s">
        <v>766</v>
      </c>
      <c r="C935" s="82" t="str">
        <f t="shared" si="29"/>
        <v>21375500 SISTEMA NACIONAL DE BIBLIOTECAS</v>
      </c>
      <c r="D935" s="47" t="s">
        <v>686</v>
      </c>
      <c r="E935" s="47" t="s">
        <v>612</v>
      </c>
      <c r="F935" s="47" t="s">
        <v>613</v>
      </c>
      <c r="G935" s="46">
        <v>10000000</v>
      </c>
      <c r="H935" s="46">
        <v>10000000</v>
      </c>
      <c r="I935" s="46">
        <v>10000000</v>
      </c>
      <c r="J935" s="46">
        <v>0</v>
      </c>
      <c r="K935" s="46">
        <v>0</v>
      </c>
      <c r="L935" s="46">
        <v>0</v>
      </c>
      <c r="M935" s="46">
        <v>9830501</v>
      </c>
      <c r="N935" s="46">
        <v>9830501</v>
      </c>
      <c r="O935" s="46">
        <v>169499</v>
      </c>
      <c r="P935" s="86">
        <f t="shared" si="30"/>
        <v>0.98305010000000004</v>
      </c>
      <c r="Q935" s="65"/>
      <c r="R935" s="65"/>
      <c r="S935" s="66"/>
      <c r="T935" s="66"/>
      <c r="U935" s="66"/>
      <c r="V935" s="66"/>
      <c r="W935" s="66"/>
      <c r="X935" s="67"/>
    </row>
    <row r="936" spans="1:24" ht="14.4" x14ac:dyDescent="0.2">
      <c r="A936" s="47" t="s">
        <v>708</v>
      </c>
      <c r="B936" s="47" t="s">
        <v>766</v>
      </c>
      <c r="C936" s="82" t="str">
        <f t="shared" si="29"/>
        <v>21375500 SISTEMA NACIONAL DE BIBLIOTECAS</v>
      </c>
      <c r="D936" s="47" t="s">
        <v>686</v>
      </c>
      <c r="E936" s="47" t="s">
        <v>636</v>
      </c>
      <c r="F936" s="47" t="s">
        <v>637</v>
      </c>
      <c r="G936" s="46">
        <v>16870017</v>
      </c>
      <c r="H936" s="46">
        <v>16870017</v>
      </c>
      <c r="I936" s="46">
        <v>16701017</v>
      </c>
      <c r="J936" s="46">
        <v>0</v>
      </c>
      <c r="K936" s="46">
        <v>680000</v>
      </c>
      <c r="L936" s="46">
        <v>0</v>
      </c>
      <c r="M936" s="46">
        <v>15907900.5</v>
      </c>
      <c r="N936" s="46">
        <v>15907900.5</v>
      </c>
      <c r="O936" s="46">
        <v>282116.5</v>
      </c>
      <c r="P936" s="87">
        <f t="shared" si="30"/>
        <v>0.94296884822344873</v>
      </c>
      <c r="Q936" s="65"/>
      <c r="R936" s="65"/>
      <c r="S936" s="66"/>
      <c r="T936" s="66"/>
      <c r="U936" s="66"/>
      <c r="V936" s="66"/>
      <c r="W936" s="66"/>
      <c r="X936" s="67"/>
    </row>
    <row r="937" spans="1:24" ht="14.4" x14ac:dyDescent="0.2">
      <c r="A937" s="47" t="s">
        <v>708</v>
      </c>
      <c r="B937" s="47" t="s">
        <v>766</v>
      </c>
      <c r="C937" s="82" t="str">
        <f t="shared" si="29"/>
        <v>21375500 SISTEMA NACIONAL DE BIBLIOTECAS</v>
      </c>
      <c r="D937" s="47" t="s">
        <v>686</v>
      </c>
      <c r="E937" s="47" t="s">
        <v>640</v>
      </c>
      <c r="F937" s="47" t="s">
        <v>641</v>
      </c>
      <c r="G937" s="46">
        <v>4039854</v>
      </c>
      <c r="H937" s="46">
        <v>4039854</v>
      </c>
      <c r="I937" s="46">
        <v>3989854</v>
      </c>
      <c r="J937" s="46">
        <v>0</v>
      </c>
      <c r="K937" s="46">
        <v>0</v>
      </c>
      <c r="L937" s="46">
        <v>0</v>
      </c>
      <c r="M937" s="46">
        <v>3964584</v>
      </c>
      <c r="N937" s="46">
        <v>3964584</v>
      </c>
      <c r="O937" s="46">
        <v>75270</v>
      </c>
      <c r="P937" s="86">
        <f t="shared" si="30"/>
        <v>0.9813681385515417</v>
      </c>
      <c r="Q937" s="65"/>
      <c r="R937" s="65"/>
      <c r="S937" s="66"/>
      <c r="T937" s="66"/>
      <c r="U937" s="66"/>
      <c r="V937" s="66"/>
      <c r="W937" s="66"/>
      <c r="X937" s="67"/>
    </row>
    <row r="938" spans="1:24" ht="14.4" x14ac:dyDescent="0.2">
      <c r="A938" s="47" t="s">
        <v>708</v>
      </c>
      <c r="B938" s="47" t="s">
        <v>766</v>
      </c>
      <c r="C938" s="82" t="str">
        <f t="shared" si="29"/>
        <v>21375500 SISTEMA NACIONAL DE BIBLIOTECAS</v>
      </c>
      <c r="D938" s="47" t="s">
        <v>686</v>
      </c>
      <c r="E938" s="47" t="s">
        <v>644</v>
      </c>
      <c r="F938" s="47" t="s">
        <v>645</v>
      </c>
      <c r="G938" s="46">
        <v>7768950</v>
      </c>
      <c r="H938" s="46">
        <v>7699950</v>
      </c>
      <c r="I938" s="46">
        <v>7699950</v>
      </c>
      <c r="J938" s="46">
        <v>0</v>
      </c>
      <c r="K938" s="46">
        <v>0</v>
      </c>
      <c r="L938" s="46">
        <v>0</v>
      </c>
      <c r="M938" s="46">
        <v>7643550</v>
      </c>
      <c r="N938" s="46">
        <v>7643550</v>
      </c>
      <c r="O938" s="46">
        <v>56400</v>
      </c>
      <c r="P938" s="86">
        <f t="shared" si="30"/>
        <v>0.99267527711218906</v>
      </c>
      <c r="Q938" s="65"/>
      <c r="R938" s="65"/>
      <c r="S938" s="66"/>
      <c r="T938" s="66"/>
      <c r="U938" s="66"/>
      <c r="V938" s="66"/>
      <c r="W938" s="66"/>
      <c r="X938" s="67"/>
    </row>
    <row r="939" spans="1:24" ht="14.4" x14ac:dyDescent="0.2">
      <c r="A939" s="47" t="s">
        <v>708</v>
      </c>
      <c r="B939" s="47" t="s">
        <v>766</v>
      </c>
      <c r="C939" s="82" t="str">
        <f t="shared" si="29"/>
        <v>21375500 SISTEMA NACIONAL DE BIBLIOTECAS</v>
      </c>
      <c r="D939" s="47" t="s">
        <v>686</v>
      </c>
      <c r="E939" s="47" t="s">
        <v>648</v>
      </c>
      <c r="F939" s="47" t="s">
        <v>649</v>
      </c>
      <c r="G939" s="46">
        <v>2589650</v>
      </c>
      <c r="H939" s="46">
        <v>2589650</v>
      </c>
      <c r="I939" s="46">
        <v>2564650</v>
      </c>
      <c r="J939" s="46">
        <v>0</v>
      </c>
      <c r="K939" s="46">
        <v>0</v>
      </c>
      <c r="L939" s="46">
        <v>0</v>
      </c>
      <c r="M939" s="46">
        <v>2541750</v>
      </c>
      <c r="N939" s="46">
        <v>2541750</v>
      </c>
      <c r="O939" s="46">
        <v>47900</v>
      </c>
      <c r="P939" s="86">
        <f t="shared" si="30"/>
        <v>0.98150329195064967</v>
      </c>
      <c r="Q939" s="65"/>
      <c r="R939" s="65"/>
      <c r="S939" s="66"/>
      <c r="T939" s="66"/>
      <c r="U939" s="66"/>
      <c r="V939" s="66"/>
      <c r="W939" s="66"/>
      <c r="X939" s="67"/>
    </row>
    <row r="940" spans="1:24" ht="14.4" x14ac:dyDescent="0.2">
      <c r="A940" s="47" t="s">
        <v>708</v>
      </c>
      <c r="B940" s="47" t="s">
        <v>766</v>
      </c>
      <c r="C940" s="82" t="str">
        <f t="shared" si="29"/>
        <v>21375500 SISTEMA NACIONAL DE BIBLIOTECAS</v>
      </c>
      <c r="D940" s="47" t="s">
        <v>686</v>
      </c>
      <c r="E940" s="47" t="s">
        <v>664</v>
      </c>
      <c r="F940" s="47" t="s">
        <v>665</v>
      </c>
      <c r="G940" s="46">
        <v>1786859</v>
      </c>
      <c r="H940" s="46">
        <v>1761859</v>
      </c>
      <c r="I940" s="46">
        <v>1761859</v>
      </c>
      <c r="J940" s="46">
        <v>0</v>
      </c>
      <c r="K940" s="46">
        <v>0</v>
      </c>
      <c r="L940" s="46">
        <v>0</v>
      </c>
      <c r="M940" s="46">
        <v>1758016.5</v>
      </c>
      <c r="N940" s="46">
        <v>1758016.5</v>
      </c>
      <c r="O940" s="46">
        <v>3842.5</v>
      </c>
      <c r="P940" s="86">
        <f t="shared" si="30"/>
        <v>0.99781906497625517</v>
      </c>
      <c r="Q940" s="65"/>
      <c r="R940" s="65"/>
      <c r="S940" s="66"/>
      <c r="T940" s="66"/>
      <c r="U940" s="66"/>
      <c r="V940" s="66"/>
      <c r="W940" s="66"/>
      <c r="X940" s="67"/>
    </row>
    <row r="941" spans="1:24" ht="14.4" x14ac:dyDescent="0.2">
      <c r="A941" s="47" t="s">
        <v>708</v>
      </c>
      <c r="B941" s="47" t="s">
        <v>766</v>
      </c>
      <c r="C941" s="82" t="str">
        <f t="shared" si="29"/>
        <v>21375500 SISTEMA NACIONAL DE BIBLIOTECAS</v>
      </c>
      <c r="D941" s="47" t="s">
        <v>686</v>
      </c>
      <c r="E941" s="47" t="s">
        <v>672</v>
      </c>
      <c r="F941" s="47" t="s">
        <v>673</v>
      </c>
      <c r="G941" s="46">
        <v>253786</v>
      </c>
      <c r="H941" s="46">
        <v>278786</v>
      </c>
      <c r="I941" s="46">
        <v>253786</v>
      </c>
      <c r="J941" s="46">
        <v>0</v>
      </c>
      <c r="K941" s="46">
        <v>250000</v>
      </c>
      <c r="L941" s="46">
        <v>0</v>
      </c>
      <c r="M941" s="46">
        <v>0</v>
      </c>
      <c r="N941" s="46">
        <v>0</v>
      </c>
      <c r="O941" s="46">
        <v>28786</v>
      </c>
      <c r="P941" s="86">
        <f t="shared" si="30"/>
        <v>0</v>
      </c>
      <c r="Q941" s="65"/>
      <c r="R941" s="65"/>
      <c r="S941" s="66"/>
      <c r="T941" s="66"/>
      <c r="U941" s="66"/>
      <c r="V941" s="66"/>
      <c r="W941" s="66"/>
      <c r="X941" s="67"/>
    </row>
    <row r="942" spans="1:24" ht="14.4" x14ac:dyDescent="0.2">
      <c r="A942" s="47" t="s">
        <v>708</v>
      </c>
      <c r="B942" s="47" t="s">
        <v>766</v>
      </c>
      <c r="C942" s="107" t="str">
        <f t="shared" si="29"/>
        <v>21375500 SISTEMA NACIONAL DE BIBLIOTECAS</v>
      </c>
      <c r="D942" s="47" t="s">
        <v>686</v>
      </c>
      <c r="E942" s="47" t="s">
        <v>674</v>
      </c>
      <c r="F942" s="47" t="s">
        <v>675</v>
      </c>
      <c r="G942" s="46">
        <v>430918</v>
      </c>
      <c r="H942" s="46">
        <v>499918</v>
      </c>
      <c r="I942" s="46">
        <v>430918</v>
      </c>
      <c r="J942" s="46">
        <v>0</v>
      </c>
      <c r="K942" s="46">
        <v>430000</v>
      </c>
      <c r="L942" s="46">
        <v>0</v>
      </c>
      <c r="M942" s="46">
        <v>0</v>
      </c>
      <c r="N942" s="46">
        <v>0</v>
      </c>
      <c r="O942" s="46">
        <v>69918</v>
      </c>
      <c r="P942" s="108">
        <f t="shared" si="30"/>
        <v>0</v>
      </c>
      <c r="Q942" s="65"/>
      <c r="R942" s="65"/>
      <c r="S942" s="66"/>
      <c r="T942" s="66"/>
      <c r="U942" s="66"/>
      <c r="V942" s="66"/>
      <c r="W942" s="66"/>
      <c r="X942" s="67"/>
    </row>
    <row r="943" spans="1:24" ht="14.4" x14ac:dyDescent="0.2">
      <c r="A943" s="99" t="s">
        <v>709</v>
      </c>
      <c r="B943" s="99" t="s">
        <v>767</v>
      </c>
      <c r="C943" s="98" t="str">
        <f t="shared" si="29"/>
        <v>21375800 PROMOCIÓN DE LAS ARTES</v>
      </c>
      <c r="D943" s="99" t="s">
        <v>686</v>
      </c>
      <c r="E943" s="99" t="s">
        <v>687</v>
      </c>
      <c r="F943" s="99" t="s">
        <v>687</v>
      </c>
      <c r="G943" s="100">
        <v>3662694627</v>
      </c>
      <c r="H943" s="100">
        <v>3664694627</v>
      </c>
      <c r="I943" s="46">
        <v>3510688558.1700001</v>
      </c>
      <c r="J943" s="46">
        <v>4857220.01</v>
      </c>
      <c r="K943" s="46">
        <v>134640145.93000001</v>
      </c>
      <c r="L943" s="46">
        <v>10596774.869999999</v>
      </c>
      <c r="M943" s="100">
        <v>2379994543.2800002</v>
      </c>
      <c r="N943" s="100">
        <v>2364549879.8499999</v>
      </c>
      <c r="O943" s="100">
        <v>1134605942.9100001</v>
      </c>
      <c r="P943" s="115">
        <f t="shared" si="30"/>
        <v>0.64943870786535807</v>
      </c>
      <c r="Q943" s="65"/>
      <c r="R943" s="65"/>
      <c r="S943" s="66"/>
      <c r="T943" s="66"/>
      <c r="U943" s="66"/>
      <c r="V943" s="66"/>
      <c r="W943" s="66"/>
      <c r="X943" s="67"/>
    </row>
    <row r="944" spans="1:24" ht="14.4" x14ac:dyDescent="0.2">
      <c r="A944" s="47" t="s">
        <v>709</v>
      </c>
      <c r="B944" s="47" t="s">
        <v>767</v>
      </c>
      <c r="C944" s="112" t="str">
        <f t="shared" si="29"/>
        <v>21375800 PROMOCIÓN DE LAS ARTES</v>
      </c>
      <c r="D944" s="47" t="s">
        <v>686</v>
      </c>
      <c r="E944" s="47" t="s">
        <v>10</v>
      </c>
      <c r="F944" s="47" t="s">
        <v>11</v>
      </c>
      <c r="G944" s="46">
        <v>2992632294</v>
      </c>
      <c r="H944" s="46">
        <v>2984032294</v>
      </c>
      <c r="I944" s="46">
        <v>2977628346</v>
      </c>
      <c r="J944" s="46">
        <v>0</v>
      </c>
      <c r="K944" s="46">
        <v>39521463.399999999</v>
      </c>
      <c r="L944" s="46">
        <v>0</v>
      </c>
      <c r="M944" s="46">
        <v>2023571935.5599999</v>
      </c>
      <c r="N944" s="46">
        <v>2023571935.5599999</v>
      </c>
      <c r="O944" s="46">
        <v>920938895.03999996</v>
      </c>
      <c r="P944" s="113">
        <f t="shared" si="30"/>
        <v>0.67813339005372031</v>
      </c>
      <c r="Q944" s="65"/>
      <c r="R944" s="65"/>
      <c r="S944" s="66"/>
      <c r="T944" s="66"/>
      <c r="U944" s="66"/>
      <c r="V944" s="66"/>
      <c r="W944" s="66"/>
      <c r="X944" s="67"/>
    </row>
    <row r="945" spans="1:24" ht="14.4" x14ac:dyDescent="0.2">
      <c r="A945" s="47" t="s">
        <v>709</v>
      </c>
      <c r="B945" s="47" t="s">
        <v>767</v>
      </c>
      <c r="C945" s="82" t="str">
        <f t="shared" si="29"/>
        <v>21375800 PROMOCIÓN DE LAS ARTES</v>
      </c>
      <c r="D945" s="47" t="s">
        <v>686</v>
      </c>
      <c r="E945" s="47" t="s">
        <v>12</v>
      </c>
      <c r="F945" s="47" t="s">
        <v>13</v>
      </c>
      <c r="G945" s="46">
        <v>1542076840</v>
      </c>
      <c r="H945" s="46">
        <v>1570576840</v>
      </c>
      <c r="I945" s="46">
        <v>1565299265</v>
      </c>
      <c r="J945" s="46">
        <v>0</v>
      </c>
      <c r="K945" s="46">
        <v>0</v>
      </c>
      <c r="L945" s="46">
        <v>0</v>
      </c>
      <c r="M945" s="46">
        <v>1123451844.6500001</v>
      </c>
      <c r="N945" s="46">
        <v>1123451844.6500001</v>
      </c>
      <c r="O945" s="46">
        <v>447124995.35000002</v>
      </c>
      <c r="P945" s="86">
        <f t="shared" si="30"/>
        <v>0.71531160783575554</v>
      </c>
      <c r="Q945" s="65"/>
      <c r="R945" s="65"/>
      <c r="S945" s="66"/>
      <c r="T945" s="66"/>
      <c r="U945" s="66"/>
      <c r="V945" s="66"/>
      <c r="W945" s="66"/>
      <c r="X945" s="67"/>
    </row>
    <row r="946" spans="1:24" ht="14.4" x14ac:dyDescent="0.2">
      <c r="A946" s="47" t="s">
        <v>709</v>
      </c>
      <c r="B946" s="47" t="s">
        <v>767</v>
      </c>
      <c r="C946" s="82" t="str">
        <f t="shared" si="29"/>
        <v>21375800 PROMOCIÓN DE LAS ARTES</v>
      </c>
      <c r="D946" s="47" t="s">
        <v>686</v>
      </c>
      <c r="E946" s="47" t="s">
        <v>14</v>
      </c>
      <c r="F946" s="47" t="s">
        <v>15</v>
      </c>
      <c r="G946" s="46">
        <v>1542076840</v>
      </c>
      <c r="H946" s="46">
        <v>1565576840</v>
      </c>
      <c r="I946" s="46">
        <v>1560299265</v>
      </c>
      <c r="J946" s="46">
        <v>0</v>
      </c>
      <c r="K946" s="46">
        <v>0</v>
      </c>
      <c r="L946" s="46">
        <v>0</v>
      </c>
      <c r="M946" s="46">
        <v>1123451844.6500001</v>
      </c>
      <c r="N946" s="46">
        <v>1123451844.6500001</v>
      </c>
      <c r="O946" s="46">
        <v>442124995.35000002</v>
      </c>
      <c r="P946" s="86">
        <f t="shared" si="30"/>
        <v>0.71759610639743499</v>
      </c>
      <c r="Q946" s="65"/>
      <c r="R946" s="65"/>
      <c r="S946" s="66"/>
      <c r="T946" s="66"/>
      <c r="U946" s="66"/>
      <c r="V946" s="66"/>
      <c r="W946" s="66"/>
      <c r="X946" s="67"/>
    </row>
    <row r="947" spans="1:24" ht="14.4" x14ac:dyDescent="0.2">
      <c r="A947" s="47" t="s">
        <v>709</v>
      </c>
      <c r="B947" s="47" t="s">
        <v>767</v>
      </c>
      <c r="C947" s="82" t="str">
        <f t="shared" si="29"/>
        <v>21375800 PROMOCIÓN DE LAS ARTES</v>
      </c>
      <c r="D947" s="47" t="s">
        <v>686</v>
      </c>
      <c r="E947" s="47" t="s">
        <v>18</v>
      </c>
      <c r="F947" s="47" t="s">
        <v>19</v>
      </c>
      <c r="G947" s="46">
        <v>0</v>
      </c>
      <c r="H947" s="46">
        <v>5000000</v>
      </c>
      <c r="I947" s="46">
        <v>5000000</v>
      </c>
      <c r="J947" s="46">
        <v>0</v>
      </c>
      <c r="K947" s="46">
        <v>0</v>
      </c>
      <c r="L947" s="46">
        <v>0</v>
      </c>
      <c r="M947" s="46">
        <v>0</v>
      </c>
      <c r="N947" s="46">
        <v>0</v>
      </c>
      <c r="O947" s="46">
        <v>5000000</v>
      </c>
      <c r="P947" s="86">
        <f t="shared" si="30"/>
        <v>0</v>
      </c>
      <c r="Q947" s="65"/>
      <c r="R947" s="65"/>
      <c r="S947" s="66"/>
      <c r="T947" s="66"/>
      <c r="U947" s="66"/>
      <c r="V947" s="66"/>
      <c r="W947" s="66"/>
      <c r="X947" s="67"/>
    </row>
    <row r="948" spans="1:24" ht="14.4" x14ac:dyDescent="0.2">
      <c r="A948" s="47" t="s">
        <v>709</v>
      </c>
      <c r="B948" s="47" t="s">
        <v>767</v>
      </c>
      <c r="C948" s="82" t="str">
        <f t="shared" si="29"/>
        <v>21375800 PROMOCIÓN DE LAS ARTES</v>
      </c>
      <c r="D948" s="47" t="s">
        <v>686</v>
      </c>
      <c r="E948" s="47" t="s">
        <v>20</v>
      </c>
      <c r="F948" s="47" t="s">
        <v>21</v>
      </c>
      <c r="G948" s="46">
        <v>1800000</v>
      </c>
      <c r="H948" s="46">
        <v>9630000</v>
      </c>
      <c r="I948" s="46">
        <v>9630000</v>
      </c>
      <c r="J948" s="46">
        <v>0</v>
      </c>
      <c r="K948" s="46">
        <v>0</v>
      </c>
      <c r="L948" s="46">
        <v>0</v>
      </c>
      <c r="M948" s="46">
        <v>4059780.34</v>
      </c>
      <c r="N948" s="46">
        <v>4059780.34</v>
      </c>
      <c r="O948" s="46">
        <v>5570219.6600000001</v>
      </c>
      <c r="P948" s="86">
        <f t="shared" si="30"/>
        <v>0.42157635929387327</v>
      </c>
      <c r="Q948" s="65"/>
      <c r="R948" s="65"/>
      <c r="S948" s="66"/>
      <c r="T948" s="66"/>
      <c r="U948" s="66"/>
      <c r="V948" s="66"/>
      <c r="W948" s="66"/>
      <c r="X948" s="67"/>
    </row>
    <row r="949" spans="1:24" ht="14.4" x14ac:dyDescent="0.2">
      <c r="A949" s="47" t="s">
        <v>709</v>
      </c>
      <c r="B949" s="47" t="s">
        <v>767</v>
      </c>
      <c r="C949" s="82" t="str">
        <f t="shared" si="29"/>
        <v>21375800 PROMOCIÓN DE LAS ARTES</v>
      </c>
      <c r="D949" s="47" t="s">
        <v>686</v>
      </c>
      <c r="E949" s="47" t="s">
        <v>22</v>
      </c>
      <c r="F949" s="47" t="s">
        <v>23</v>
      </c>
      <c r="G949" s="46">
        <v>1800000</v>
      </c>
      <c r="H949" s="46">
        <v>9630000</v>
      </c>
      <c r="I949" s="46">
        <v>9630000</v>
      </c>
      <c r="J949" s="46">
        <v>0</v>
      </c>
      <c r="K949" s="46">
        <v>0</v>
      </c>
      <c r="L949" s="46">
        <v>0</v>
      </c>
      <c r="M949" s="46">
        <v>4059780.34</v>
      </c>
      <c r="N949" s="46">
        <v>4059780.34</v>
      </c>
      <c r="O949" s="46">
        <v>5570219.6600000001</v>
      </c>
      <c r="P949" s="86">
        <f t="shared" si="30"/>
        <v>0.42157635929387327</v>
      </c>
      <c r="Q949" s="65"/>
      <c r="R949" s="65"/>
      <c r="S949" s="66"/>
      <c r="T949" s="66"/>
      <c r="U949" s="66"/>
      <c r="V949" s="66"/>
      <c r="W949" s="66"/>
      <c r="X949" s="67"/>
    </row>
    <row r="950" spans="1:24" ht="14.4" x14ac:dyDescent="0.2">
      <c r="A950" s="47" t="s">
        <v>709</v>
      </c>
      <c r="B950" s="47" t="s">
        <v>767</v>
      </c>
      <c r="C950" s="82" t="str">
        <f t="shared" si="29"/>
        <v>21375800 PROMOCIÓN DE LAS ARTES</v>
      </c>
      <c r="D950" s="47" t="s">
        <v>686</v>
      </c>
      <c r="E950" s="47" t="s">
        <v>26</v>
      </c>
      <c r="F950" s="47" t="s">
        <v>27</v>
      </c>
      <c r="G950" s="46">
        <v>988915006</v>
      </c>
      <c r="H950" s="46">
        <v>943985006</v>
      </c>
      <c r="I950" s="46">
        <v>943896733</v>
      </c>
      <c r="J950" s="46">
        <v>0</v>
      </c>
      <c r="K950" s="46">
        <v>0</v>
      </c>
      <c r="L950" s="46">
        <v>0</v>
      </c>
      <c r="M950" s="46">
        <v>567709415.57000005</v>
      </c>
      <c r="N950" s="46">
        <v>567709415.57000005</v>
      </c>
      <c r="O950" s="46">
        <v>376275590.43000001</v>
      </c>
      <c r="P950" s="86">
        <f t="shared" si="30"/>
        <v>0.60139664503315216</v>
      </c>
      <c r="Q950" s="65"/>
      <c r="R950" s="65"/>
      <c r="S950" s="66"/>
      <c r="T950" s="66"/>
      <c r="U950" s="66"/>
      <c r="V950" s="66"/>
      <c r="W950" s="66"/>
      <c r="X950" s="67"/>
    </row>
    <row r="951" spans="1:24" ht="14.4" x14ac:dyDescent="0.2">
      <c r="A951" s="47" t="s">
        <v>709</v>
      </c>
      <c r="B951" s="47" t="s">
        <v>767</v>
      </c>
      <c r="C951" s="82" t="str">
        <f t="shared" si="29"/>
        <v>21375800 PROMOCIÓN DE LAS ARTES</v>
      </c>
      <c r="D951" s="47" t="s">
        <v>686</v>
      </c>
      <c r="E951" s="47" t="s">
        <v>28</v>
      </c>
      <c r="F951" s="47" t="s">
        <v>29</v>
      </c>
      <c r="G951" s="46">
        <v>612400000</v>
      </c>
      <c r="H951" s="46">
        <v>565720000</v>
      </c>
      <c r="I951" s="46">
        <v>565631727</v>
      </c>
      <c r="J951" s="46">
        <v>0</v>
      </c>
      <c r="K951" s="46">
        <v>0</v>
      </c>
      <c r="L951" s="46">
        <v>0</v>
      </c>
      <c r="M951" s="46">
        <v>392660615.30000001</v>
      </c>
      <c r="N951" s="46">
        <v>392660615.30000001</v>
      </c>
      <c r="O951" s="46">
        <v>173059384.69999999</v>
      </c>
      <c r="P951" s="86">
        <f t="shared" si="30"/>
        <v>0.69409003623700771</v>
      </c>
      <c r="Q951" s="65"/>
      <c r="R951" s="65"/>
      <c r="S951" s="66"/>
      <c r="T951" s="66"/>
      <c r="U951" s="66"/>
      <c r="V951" s="66"/>
      <c r="W951" s="66"/>
      <c r="X951" s="67"/>
    </row>
    <row r="952" spans="1:24" ht="14.4" x14ac:dyDescent="0.2">
      <c r="A952" s="47" t="s">
        <v>709</v>
      </c>
      <c r="B952" s="47" t="s">
        <v>767</v>
      </c>
      <c r="C952" s="82" t="str">
        <f t="shared" si="29"/>
        <v>21375800 PROMOCIÓN DE LAS ARTES</v>
      </c>
      <c r="D952" s="47" t="s">
        <v>686</v>
      </c>
      <c r="E952" s="47" t="s">
        <v>30</v>
      </c>
      <c r="F952" s="47" t="s">
        <v>31</v>
      </c>
      <c r="G952" s="46">
        <v>5065170</v>
      </c>
      <c r="H952" s="46">
        <v>5065170</v>
      </c>
      <c r="I952" s="46">
        <v>5065170</v>
      </c>
      <c r="J952" s="46">
        <v>0</v>
      </c>
      <c r="K952" s="46">
        <v>0</v>
      </c>
      <c r="L952" s="46">
        <v>0</v>
      </c>
      <c r="M952" s="46">
        <v>3798877.5</v>
      </c>
      <c r="N952" s="46">
        <v>3798877.5</v>
      </c>
      <c r="O952" s="46">
        <v>1266292.5</v>
      </c>
      <c r="P952" s="86">
        <f t="shared" si="30"/>
        <v>0.75</v>
      </c>
      <c r="Q952" s="65"/>
      <c r="R952" s="65"/>
      <c r="S952" s="66"/>
      <c r="T952" s="66"/>
      <c r="U952" s="66"/>
      <c r="V952" s="66"/>
      <c r="W952" s="66"/>
      <c r="X952" s="67"/>
    </row>
    <row r="953" spans="1:24" ht="14.4" x14ac:dyDescent="0.2">
      <c r="A953" s="47" t="s">
        <v>709</v>
      </c>
      <c r="B953" s="47" t="s">
        <v>767</v>
      </c>
      <c r="C953" s="82" t="str">
        <f t="shared" si="29"/>
        <v>21375800 PROMOCIÓN DE LAS ARTES</v>
      </c>
      <c r="D953" s="47" t="s">
        <v>686</v>
      </c>
      <c r="E953" s="47" t="s">
        <v>32</v>
      </c>
      <c r="F953" s="47" t="s">
        <v>33</v>
      </c>
      <c r="G953" s="46">
        <v>195016318</v>
      </c>
      <c r="H953" s="46">
        <v>195016318</v>
      </c>
      <c r="I953" s="46">
        <v>195016318</v>
      </c>
      <c r="J953" s="46">
        <v>0</v>
      </c>
      <c r="K953" s="46">
        <v>0</v>
      </c>
      <c r="L953" s="46">
        <v>0</v>
      </c>
      <c r="M953" s="46">
        <v>366585.43</v>
      </c>
      <c r="N953" s="46">
        <v>366585.43</v>
      </c>
      <c r="O953" s="46">
        <v>194649732.56999999</v>
      </c>
      <c r="P953" s="86">
        <f t="shared" si="30"/>
        <v>1.8797679792108472E-3</v>
      </c>
      <c r="Q953" s="65"/>
      <c r="R953" s="65"/>
      <c r="S953" s="66"/>
      <c r="T953" s="66"/>
      <c r="U953" s="66"/>
      <c r="V953" s="66"/>
      <c r="W953" s="66"/>
      <c r="X953" s="67"/>
    </row>
    <row r="954" spans="1:24" ht="14.4" x14ac:dyDescent="0.2">
      <c r="A954" s="47" t="s">
        <v>709</v>
      </c>
      <c r="B954" s="47" t="s">
        <v>767</v>
      </c>
      <c r="C954" s="82" t="str">
        <f t="shared" si="29"/>
        <v>21375800 PROMOCIÓN DE LAS ARTES</v>
      </c>
      <c r="D954" s="47" t="s">
        <v>686</v>
      </c>
      <c r="E954" s="47" t="s">
        <v>34</v>
      </c>
      <c r="F954" s="47" t="s">
        <v>35</v>
      </c>
      <c r="G954" s="46">
        <v>171333518</v>
      </c>
      <c r="H954" s="46">
        <v>164333518</v>
      </c>
      <c r="I954" s="46">
        <v>164333518</v>
      </c>
      <c r="J954" s="46">
        <v>0</v>
      </c>
      <c r="K954" s="46">
        <v>0</v>
      </c>
      <c r="L954" s="46">
        <v>0</v>
      </c>
      <c r="M954" s="46">
        <v>161006903.25999999</v>
      </c>
      <c r="N954" s="46">
        <v>161006903.25999999</v>
      </c>
      <c r="O954" s="46">
        <v>3326614.74</v>
      </c>
      <c r="P954" s="86">
        <f t="shared" si="30"/>
        <v>0.97975693102365147</v>
      </c>
      <c r="Q954" s="65"/>
      <c r="R954" s="65"/>
      <c r="S954" s="66"/>
      <c r="T954" s="66"/>
      <c r="U954" s="66"/>
      <c r="V954" s="66"/>
      <c r="W954" s="66"/>
      <c r="X954" s="67"/>
    </row>
    <row r="955" spans="1:24" ht="14.4" x14ac:dyDescent="0.2">
      <c r="A955" s="47" t="s">
        <v>709</v>
      </c>
      <c r="B955" s="47" t="s">
        <v>767</v>
      </c>
      <c r="C955" s="82" t="str">
        <f t="shared" si="29"/>
        <v>21375800 PROMOCIÓN DE LAS ARTES</v>
      </c>
      <c r="D955" s="47" t="s">
        <v>686</v>
      </c>
      <c r="E955" s="47" t="s">
        <v>36</v>
      </c>
      <c r="F955" s="47" t="s">
        <v>37</v>
      </c>
      <c r="G955" s="46">
        <v>5100000</v>
      </c>
      <c r="H955" s="46">
        <v>13850000</v>
      </c>
      <c r="I955" s="46">
        <v>13850000</v>
      </c>
      <c r="J955" s="46">
        <v>0</v>
      </c>
      <c r="K955" s="46">
        <v>0</v>
      </c>
      <c r="L955" s="46">
        <v>0</v>
      </c>
      <c r="M955" s="46">
        <v>9876434.0800000001</v>
      </c>
      <c r="N955" s="46">
        <v>9876434.0800000001</v>
      </c>
      <c r="O955" s="46">
        <v>3973565.92</v>
      </c>
      <c r="P955" s="86">
        <f t="shared" si="30"/>
        <v>0.71309993357400725</v>
      </c>
      <c r="Q955" s="65"/>
      <c r="R955" s="65"/>
      <c r="S955" s="66"/>
      <c r="T955" s="66"/>
      <c r="U955" s="66"/>
      <c r="V955" s="66"/>
      <c r="W955" s="66"/>
      <c r="X955" s="67"/>
    </row>
    <row r="956" spans="1:24" ht="14.4" x14ac:dyDescent="0.2">
      <c r="A956" s="47" t="s">
        <v>709</v>
      </c>
      <c r="B956" s="47" t="s">
        <v>767</v>
      </c>
      <c r="C956" s="82" t="str">
        <f t="shared" si="29"/>
        <v>21375800 PROMOCIÓN DE LAS ARTES</v>
      </c>
      <c r="D956" s="47" t="s">
        <v>686</v>
      </c>
      <c r="E956" s="47" t="s">
        <v>38</v>
      </c>
      <c r="F956" s="47" t="s">
        <v>39</v>
      </c>
      <c r="G956" s="46">
        <v>227933115</v>
      </c>
      <c r="H956" s="46">
        <v>227933115</v>
      </c>
      <c r="I956" s="46">
        <v>227418551</v>
      </c>
      <c r="J956" s="46">
        <v>0</v>
      </c>
      <c r="K956" s="46">
        <v>10757598</v>
      </c>
      <c r="L956" s="46">
        <v>0</v>
      </c>
      <c r="M956" s="46">
        <v>171588894</v>
      </c>
      <c r="N956" s="46">
        <v>171588894</v>
      </c>
      <c r="O956" s="46">
        <v>45586623</v>
      </c>
      <c r="P956" s="86">
        <f t="shared" si="30"/>
        <v>0.75280370735072877</v>
      </c>
      <c r="Q956" s="65"/>
      <c r="R956" s="65"/>
      <c r="S956" s="66"/>
      <c r="T956" s="66"/>
      <c r="U956" s="66"/>
      <c r="V956" s="66"/>
      <c r="W956" s="66"/>
      <c r="X956" s="67"/>
    </row>
    <row r="957" spans="1:24" ht="14.4" x14ac:dyDescent="0.2">
      <c r="A957" s="47" t="s">
        <v>709</v>
      </c>
      <c r="B957" s="47" t="s">
        <v>767</v>
      </c>
      <c r="C957" s="82" t="str">
        <f t="shared" si="29"/>
        <v>21375800 PROMOCIÓN DE LAS ARTES</v>
      </c>
      <c r="D957" s="47" t="s">
        <v>686</v>
      </c>
      <c r="E957" s="47" t="s">
        <v>52</v>
      </c>
      <c r="F957" s="47" t="s">
        <v>41</v>
      </c>
      <c r="G957" s="46">
        <v>216244237</v>
      </c>
      <c r="H957" s="46">
        <v>216244237</v>
      </c>
      <c r="I957" s="46">
        <v>215756061</v>
      </c>
      <c r="J957" s="46">
        <v>0</v>
      </c>
      <c r="K957" s="46">
        <v>10264533.6</v>
      </c>
      <c r="L957" s="46">
        <v>0</v>
      </c>
      <c r="M957" s="46">
        <v>162730856</v>
      </c>
      <c r="N957" s="46">
        <v>162730856</v>
      </c>
      <c r="O957" s="46">
        <v>43248847.399999999</v>
      </c>
      <c r="P957" s="86">
        <f t="shared" si="30"/>
        <v>0.75253268368025916</v>
      </c>
      <c r="Q957" s="65"/>
      <c r="R957" s="65"/>
      <c r="S957" s="66"/>
      <c r="T957" s="66"/>
      <c r="U957" s="66"/>
      <c r="V957" s="66"/>
      <c r="W957" s="66"/>
      <c r="X957" s="67"/>
    </row>
    <row r="958" spans="1:24" ht="14.4" x14ac:dyDescent="0.2">
      <c r="A958" s="47" t="s">
        <v>709</v>
      </c>
      <c r="B958" s="47" t="s">
        <v>767</v>
      </c>
      <c r="C958" s="82" t="str">
        <f t="shared" si="29"/>
        <v>21375800 PROMOCIÓN DE LAS ARTES</v>
      </c>
      <c r="D958" s="47" t="s">
        <v>686</v>
      </c>
      <c r="E958" s="47" t="s">
        <v>73</v>
      </c>
      <c r="F958" s="47" t="s">
        <v>62</v>
      </c>
      <c r="G958" s="46">
        <v>11688878</v>
      </c>
      <c r="H958" s="46">
        <v>11688878</v>
      </c>
      <c r="I958" s="46">
        <v>11662490</v>
      </c>
      <c r="J958" s="46">
        <v>0</v>
      </c>
      <c r="K958" s="46">
        <v>493064.4</v>
      </c>
      <c r="L958" s="46">
        <v>0</v>
      </c>
      <c r="M958" s="46">
        <v>8858038</v>
      </c>
      <c r="N958" s="46">
        <v>8858038</v>
      </c>
      <c r="O958" s="46">
        <v>2337775.6</v>
      </c>
      <c r="P958" s="86">
        <f t="shared" si="30"/>
        <v>0.75781764511529681</v>
      </c>
      <c r="Q958" s="65"/>
      <c r="R958" s="65"/>
      <c r="S958" s="66"/>
      <c r="T958" s="66"/>
      <c r="U958" s="66"/>
      <c r="V958" s="66"/>
      <c r="W958" s="66"/>
      <c r="X958" s="67"/>
    </row>
    <row r="959" spans="1:24" ht="14.4" x14ac:dyDescent="0.2">
      <c r="A959" s="47" t="s">
        <v>709</v>
      </c>
      <c r="B959" s="47" t="s">
        <v>767</v>
      </c>
      <c r="C959" s="82" t="str">
        <f t="shared" si="29"/>
        <v>21375800 PROMOCIÓN DE LAS ARTES</v>
      </c>
      <c r="D959" s="47" t="s">
        <v>686</v>
      </c>
      <c r="E959" s="47" t="s">
        <v>83</v>
      </c>
      <c r="F959" s="47" t="s">
        <v>84</v>
      </c>
      <c r="G959" s="46">
        <v>231907333</v>
      </c>
      <c r="H959" s="46">
        <v>231907333</v>
      </c>
      <c r="I959" s="46">
        <v>231383797</v>
      </c>
      <c r="J959" s="46">
        <v>0</v>
      </c>
      <c r="K959" s="46">
        <v>28763865.399999999</v>
      </c>
      <c r="L959" s="46">
        <v>0</v>
      </c>
      <c r="M959" s="46">
        <v>156762001</v>
      </c>
      <c r="N959" s="46">
        <v>156762001</v>
      </c>
      <c r="O959" s="46">
        <v>46381466.600000001</v>
      </c>
      <c r="P959" s="86">
        <f t="shared" si="30"/>
        <v>0.6759682799681026</v>
      </c>
      <c r="Q959" s="65"/>
      <c r="R959" s="65"/>
      <c r="S959" s="66"/>
      <c r="T959" s="66"/>
      <c r="U959" s="66"/>
      <c r="V959" s="66"/>
      <c r="W959" s="66"/>
      <c r="X959" s="67"/>
    </row>
    <row r="960" spans="1:24" ht="14.4" x14ac:dyDescent="0.2">
      <c r="A960" s="47" t="s">
        <v>709</v>
      </c>
      <c r="B960" s="47" t="s">
        <v>767</v>
      </c>
      <c r="C960" s="82" t="str">
        <f t="shared" si="29"/>
        <v>21375800 PROMOCIÓN DE LAS ARTES</v>
      </c>
      <c r="D960" s="47" t="s">
        <v>686</v>
      </c>
      <c r="E960" s="47" t="s">
        <v>97</v>
      </c>
      <c r="F960" s="47" t="s">
        <v>86</v>
      </c>
      <c r="G960" s="46">
        <v>126707434</v>
      </c>
      <c r="H960" s="46">
        <v>126707434</v>
      </c>
      <c r="I960" s="46">
        <v>126421389</v>
      </c>
      <c r="J960" s="46">
        <v>0</v>
      </c>
      <c r="K960" s="46">
        <v>23434596.199999999</v>
      </c>
      <c r="L960" s="46">
        <v>0</v>
      </c>
      <c r="M960" s="46">
        <v>77931351</v>
      </c>
      <c r="N960" s="46">
        <v>77931351</v>
      </c>
      <c r="O960" s="46">
        <v>25341486.800000001</v>
      </c>
      <c r="P960" s="86">
        <f t="shared" si="30"/>
        <v>0.61504955581374965</v>
      </c>
      <c r="Q960" s="65"/>
      <c r="R960" s="65"/>
      <c r="S960" s="66"/>
      <c r="T960" s="66"/>
      <c r="U960" s="66"/>
      <c r="V960" s="66"/>
      <c r="W960" s="66"/>
      <c r="X960" s="67"/>
    </row>
    <row r="961" spans="1:24" ht="14.4" x14ac:dyDescent="0.2">
      <c r="A961" s="47" t="s">
        <v>709</v>
      </c>
      <c r="B961" s="47" t="s">
        <v>767</v>
      </c>
      <c r="C961" s="82" t="str">
        <f t="shared" si="29"/>
        <v>21375800 PROMOCIÓN DE LAS ARTES</v>
      </c>
      <c r="D961" s="47" t="s">
        <v>686</v>
      </c>
      <c r="E961" s="47" t="s">
        <v>118</v>
      </c>
      <c r="F961" s="47" t="s">
        <v>107</v>
      </c>
      <c r="G961" s="46">
        <v>70133266</v>
      </c>
      <c r="H961" s="46">
        <v>70133266</v>
      </c>
      <c r="I961" s="46">
        <v>69974939</v>
      </c>
      <c r="J961" s="46">
        <v>0</v>
      </c>
      <c r="K961" s="46">
        <v>3734056.8</v>
      </c>
      <c r="L961" s="46">
        <v>0</v>
      </c>
      <c r="M961" s="46">
        <v>52372556</v>
      </c>
      <c r="N961" s="46">
        <v>52372556</v>
      </c>
      <c r="O961" s="46">
        <v>14026653.199999999</v>
      </c>
      <c r="P961" s="86">
        <f t="shared" si="30"/>
        <v>0.74675769413048576</v>
      </c>
      <c r="Q961" s="65"/>
      <c r="R961" s="65"/>
      <c r="S961" s="66"/>
      <c r="T961" s="66"/>
      <c r="U961" s="66"/>
      <c r="V961" s="66"/>
      <c r="W961" s="66"/>
      <c r="X961" s="67"/>
    </row>
    <row r="962" spans="1:24" ht="14.4" x14ac:dyDescent="0.2">
      <c r="A962" s="47" t="s">
        <v>709</v>
      </c>
      <c r="B962" s="47" t="s">
        <v>767</v>
      </c>
      <c r="C962" s="82" t="str">
        <f t="shared" si="29"/>
        <v>21375800 PROMOCIÓN DE LAS ARTES</v>
      </c>
      <c r="D962" s="47" t="s">
        <v>686</v>
      </c>
      <c r="E962" s="47" t="s">
        <v>139</v>
      </c>
      <c r="F962" s="47" t="s">
        <v>128</v>
      </c>
      <c r="G962" s="46">
        <v>35066633</v>
      </c>
      <c r="H962" s="46">
        <v>35066633</v>
      </c>
      <c r="I962" s="46">
        <v>34987469</v>
      </c>
      <c r="J962" s="46">
        <v>0</v>
      </c>
      <c r="K962" s="46">
        <v>1595212.4</v>
      </c>
      <c r="L962" s="46">
        <v>0</v>
      </c>
      <c r="M962" s="46">
        <v>26458094</v>
      </c>
      <c r="N962" s="46">
        <v>26458094</v>
      </c>
      <c r="O962" s="46">
        <v>7013326.5999999996</v>
      </c>
      <c r="P962" s="86">
        <f t="shared" si="30"/>
        <v>0.7545091084165394</v>
      </c>
      <c r="Q962" s="65"/>
      <c r="R962" s="65"/>
      <c r="S962" s="66"/>
      <c r="T962" s="66"/>
      <c r="U962" s="66"/>
      <c r="V962" s="66"/>
      <c r="W962" s="66"/>
      <c r="X962" s="67"/>
    </row>
    <row r="963" spans="1:24" ht="14.4" x14ac:dyDescent="0.2">
      <c r="A963" s="47" t="s">
        <v>709</v>
      </c>
      <c r="B963" s="47" t="s">
        <v>767</v>
      </c>
      <c r="C963" s="82" t="str">
        <f t="shared" si="29"/>
        <v>21375800 PROMOCIÓN DE LAS ARTES</v>
      </c>
      <c r="D963" s="47" t="s">
        <v>686</v>
      </c>
      <c r="E963" s="47" t="s">
        <v>166</v>
      </c>
      <c r="F963" s="47" t="s">
        <v>167</v>
      </c>
      <c r="G963" s="46">
        <v>463623075</v>
      </c>
      <c r="H963" s="46">
        <v>457532318</v>
      </c>
      <c r="I963" s="46">
        <v>344089936.67000002</v>
      </c>
      <c r="J963" s="46">
        <v>4857220.01</v>
      </c>
      <c r="K963" s="46">
        <v>47858040.640000001</v>
      </c>
      <c r="L963" s="46">
        <v>8875405.5899999999</v>
      </c>
      <c r="M963" s="46">
        <v>231456512.59</v>
      </c>
      <c r="N963" s="46">
        <v>216011849.16</v>
      </c>
      <c r="O963" s="46">
        <v>164485139.16999999</v>
      </c>
      <c r="P963" s="86">
        <f t="shared" si="30"/>
        <v>0.50588013891949812</v>
      </c>
      <c r="Q963" s="65"/>
      <c r="R963" s="65"/>
      <c r="S963" s="66"/>
      <c r="T963" s="66"/>
      <c r="U963" s="66"/>
      <c r="V963" s="66"/>
      <c r="W963" s="66"/>
      <c r="X963" s="67"/>
    </row>
    <row r="964" spans="1:24" ht="14.4" x14ac:dyDescent="0.2">
      <c r="A964" s="47" t="s">
        <v>709</v>
      </c>
      <c r="B964" s="47" t="s">
        <v>767</v>
      </c>
      <c r="C964" s="82" t="str">
        <f t="shared" si="29"/>
        <v>21375800 PROMOCIÓN DE LAS ARTES</v>
      </c>
      <c r="D964" s="47" t="s">
        <v>686</v>
      </c>
      <c r="E964" s="47" t="s">
        <v>168</v>
      </c>
      <c r="F964" s="47" t="s">
        <v>169</v>
      </c>
      <c r="G964" s="46">
        <v>86000000</v>
      </c>
      <c r="H964" s="46">
        <v>86000000</v>
      </c>
      <c r="I964" s="46">
        <v>64500000</v>
      </c>
      <c r="J964" s="46">
        <v>0</v>
      </c>
      <c r="K964" s="46">
        <v>5424093.5999999996</v>
      </c>
      <c r="L964" s="46">
        <v>3592324.24</v>
      </c>
      <c r="M964" s="46">
        <v>54174099.600000001</v>
      </c>
      <c r="N964" s="46">
        <v>48802096.780000001</v>
      </c>
      <c r="O964" s="46">
        <v>22809482.559999999</v>
      </c>
      <c r="P964" s="86">
        <f t="shared" si="30"/>
        <v>0.62993139069767445</v>
      </c>
      <c r="Q964" s="65"/>
      <c r="R964" s="65"/>
      <c r="S964" s="66"/>
      <c r="T964" s="66"/>
      <c r="U964" s="66"/>
      <c r="V964" s="66"/>
      <c r="W964" s="66"/>
      <c r="X964" s="67"/>
    </row>
    <row r="965" spans="1:24" ht="14.4" x14ac:dyDescent="0.2">
      <c r="A965" s="47" t="s">
        <v>709</v>
      </c>
      <c r="B965" s="47" t="s">
        <v>767</v>
      </c>
      <c r="C965" s="82" t="str">
        <f t="shared" si="29"/>
        <v>21375800 PROMOCIÓN DE LAS ARTES</v>
      </c>
      <c r="D965" s="47" t="s">
        <v>686</v>
      </c>
      <c r="E965" s="47" t="s">
        <v>170</v>
      </c>
      <c r="F965" s="47" t="s">
        <v>171</v>
      </c>
      <c r="G965" s="46">
        <v>86000000</v>
      </c>
      <c r="H965" s="46">
        <v>86000000</v>
      </c>
      <c r="I965" s="46">
        <v>64500000</v>
      </c>
      <c r="J965" s="46">
        <v>0</v>
      </c>
      <c r="K965" s="46">
        <v>5424093.5999999996</v>
      </c>
      <c r="L965" s="46">
        <v>3592324.24</v>
      </c>
      <c r="M965" s="46">
        <v>54174099.600000001</v>
      </c>
      <c r="N965" s="46">
        <v>48802096.780000001</v>
      </c>
      <c r="O965" s="46">
        <v>22809482.559999999</v>
      </c>
      <c r="P965" s="86">
        <f t="shared" si="30"/>
        <v>0.62993139069767445</v>
      </c>
      <c r="Q965" s="65"/>
      <c r="R965" s="65"/>
      <c r="S965" s="66"/>
      <c r="T965" s="66"/>
      <c r="U965" s="66"/>
      <c r="V965" s="66"/>
      <c r="W965" s="66"/>
      <c r="X965" s="67"/>
    </row>
    <row r="966" spans="1:24" ht="14.4" x14ac:dyDescent="0.2">
      <c r="A966" s="47" t="s">
        <v>709</v>
      </c>
      <c r="B966" s="47" t="s">
        <v>767</v>
      </c>
      <c r="C966" s="82" t="str">
        <f t="shared" ref="C966:C1029" si="31">+CONCATENATE(A966," ",B966)</f>
        <v>21375800 PROMOCIÓN DE LAS ARTES</v>
      </c>
      <c r="D966" s="47" t="s">
        <v>686</v>
      </c>
      <c r="E966" s="47" t="s">
        <v>180</v>
      </c>
      <c r="F966" s="47" t="s">
        <v>181</v>
      </c>
      <c r="G966" s="46">
        <v>15187375</v>
      </c>
      <c r="H966" s="46">
        <v>16087375</v>
      </c>
      <c r="I966" s="46">
        <v>14321364.24</v>
      </c>
      <c r="J966" s="46">
        <v>0</v>
      </c>
      <c r="K966" s="46">
        <v>2620109.73</v>
      </c>
      <c r="L966" s="46">
        <v>0</v>
      </c>
      <c r="M966" s="46">
        <v>11058919.27</v>
      </c>
      <c r="N966" s="46">
        <v>10160153.539999999</v>
      </c>
      <c r="O966" s="46">
        <v>2408346</v>
      </c>
      <c r="P966" s="86">
        <f t="shared" ref="P966:P1029" si="32">+IFERROR(M966/H966,0)</f>
        <v>0.68742845057071145</v>
      </c>
      <c r="Q966" s="65"/>
      <c r="R966" s="65"/>
      <c r="S966" s="66"/>
      <c r="T966" s="66"/>
      <c r="U966" s="66"/>
      <c r="V966" s="66"/>
      <c r="W966" s="66"/>
      <c r="X966" s="67"/>
    </row>
    <row r="967" spans="1:24" ht="14.4" x14ac:dyDescent="0.2">
      <c r="A967" s="47" t="s">
        <v>709</v>
      </c>
      <c r="B967" s="47" t="s">
        <v>767</v>
      </c>
      <c r="C967" s="82" t="str">
        <f t="shared" si="31"/>
        <v>21375800 PROMOCIÓN DE LAS ARTES</v>
      </c>
      <c r="D967" s="47" t="s">
        <v>686</v>
      </c>
      <c r="E967" s="47" t="s">
        <v>182</v>
      </c>
      <c r="F967" s="47" t="s">
        <v>183</v>
      </c>
      <c r="G967" s="46">
        <v>2556666</v>
      </c>
      <c r="H967" s="46">
        <v>3456666</v>
      </c>
      <c r="I967" s="46">
        <v>3456665.82</v>
      </c>
      <c r="J967" s="46">
        <v>0</v>
      </c>
      <c r="K967" s="46">
        <v>366670</v>
      </c>
      <c r="L967" s="46">
        <v>0</v>
      </c>
      <c r="M967" s="46">
        <v>3088329</v>
      </c>
      <c r="N967" s="46">
        <v>2692869</v>
      </c>
      <c r="O967" s="46">
        <v>1667</v>
      </c>
      <c r="P967" s="86">
        <f t="shared" si="32"/>
        <v>0.89344154164735612</v>
      </c>
      <c r="Q967" s="65"/>
      <c r="R967" s="65"/>
      <c r="S967" s="66"/>
      <c r="T967" s="66"/>
      <c r="U967" s="66"/>
      <c r="V967" s="66"/>
      <c r="W967" s="66"/>
      <c r="X967" s="67"/>
    </row>
    <row r="968" spans="1:24" ht="14.4" x14ac:dyDescent="0.2">
      <c r="A968" s="47" t="s">
        <v>709</v>
      </c>
      <c r="B968" s="47" t="s">
        <v>767</v>
      </c>
      <c r="C968" s="82" t="str">
        <f t="shared" si="31"/>
        <v>21375800 PROMOCIÓN DE LAS ARTES</v>
      </c>
      <c r="D968" s="47" t="s">
        <v>686</v>
      </c>
      <c r="E968" s="47" t="s">
        <v>184</v>
      </c>
      <c r="F968" s="47" t="s">
        <v>185</v>
      </c>
      <c r="G968" s="46">
        <v>9313920</v>
      </c>
      <c r="H968" s="46">
        <v>9313920</v>
      </c>
      <c r="I968" s="46">
        <v>7710440</v>
      </c>
      <c r="J968" s="46">
        <v>0</v>
      </c>
      <c r="K968" s="46">
        <v>1253412</v>
      </c>
      <c r="L968" s="46">
        <v>0</v>
      </c>
      <c r="M968" s="46">
        <v>6106068</v>
      </c>
      <c r="N968" s="46">
        <v>5817264</v>
      </c>
      <c r="O968" s="46">
        <v>1954440</v>
      </c>
      <c r="P968" s="86">
        <f t="shared" si="32"/>
        <v>0.65558518862090287</v>
      </c>
      <c r="Q968" s="65"/>
      <c r="R968" s="65"/>
      <c r="S968" s="66"/>
      <c r="T968" s="66"/>
      <c r="U968" s="66"/>
      <c r="V968" s="66"/>
      <c r="W968" s="66"/>
      <c r="X968" s="67"/>
    </row>
    <row r="969" spans="1:24" ht="14.4" x14ac:dyDescent="0.2">
      <c r="A969" s="47" t="s">
        <v>709</v>
      </c>
      <c r="B969" s="47" t="s">
        <v>767</v>
      </c>
      <c r="C969" s="82" t="str">
        <f t="shared" si="31"/>
        <v>21375800 PROMOCIÓN DE LAS ARTES</v>
      </c>
      <c r="D969" s="47" t="s">
        <v>686</v>
      </c>
      <c r="E969" s="47" t="s">
        <v>188</v>
      </c>
      <c r="F969" s="47" t="s">
        <v>189</v>
      </c>
      <c r="G969" s="46">
        <v>3316789</v>
      </c>
      <c r="H969" s="46">
        <v>3316789</v>
      </c>
      <c r="I969" s="46">
        <v>3154258.42</v>
      </c>
      <c r="J969" s="46">
        <v>0</v>
      </c>
      <c r="K969" s="46">
        <v>1000027.73</v>
      </c>
      <c r="L969" s="46">
        <v>0</v>
      </c>
      <c r="M969" s="46">
        <v>1864522.27</v>
      </c>
      <c r="N969" s="46">
        <v>1650020.54</v>
      </c>
      <c r="O969" s="46">
        <v>452239</v>
      </c>
      <c r="P969" s="86">
        <f t="shared" si="32"/>
        <v>0.56214678413369079</v>
      </c>
      <c r="Q969" s="65"/>
      <c r="R969" s="65"/>
      <c r="S969" s="66"/>
      <c r="T969" s="66"/>
      <c r="U969" s="66"/>
      <c r="V969" s="66"/>
      <c r="W969" s="66"/>
      <c r="X969" s="67"/>
    </row>
    <row r="970" spans="1:24" ht="14.4" x14ac:dyDescent="0.2">
      <c r="A970" s="47" t="s">
        <v>709</v>
      </c>
      <c r="B970" s="47" t="s">
        <v>767</v>
      </c>
      <c r="C970" s="82" t="str">
        <f t="shared" si="31"/>
        <v>21375800 PROMOCIÓN DE LAS ARTES</v>
      </c>
      <c r="D970" s="47" t="s">
        <v>686</v>
      </c>
      <c r="E970" s="47" t="s">
        <v>192</v>
      </c>
      <c r="F970" s="47" t="s">
        <v>193</v>
      </c>
      <c r="G970" s="46">
        <v>68500000</v>
      </c>
      <c r="H970" s="46">
        <v>76500000</v>
      </c>
      <c r="I970" s="46">
        <v>51350000</v>
      </c>
      <c r="J970" s="46">
        <v>0</v>
      </c>
      <c r="K970" s="46">
        <v>9843973.9399999995</v>
      </c>
      <c r="L970" s="46">
        <v>0</v>
      </c>
      <c r="M970" s="46">
        <v>32682238.760000002</v>
      </c>
      <c r="N970" s="46">
        <v>28612623.23</v>
      </c>
      <c r="O970" s="46">
        <v>33973787.299999997</v>
      </c>
      <c r="P970" s="86">
        <f t="shared" si="32"/>
        <v>0.42721880732026146</v>
      </c>
      <c r="Q970" s="65"/>
      <c r="R970" s="65"/>
      <c r="S970" s="66"/>
      <c r="T970" s="66"/>
      <c r="U970" s="66"/>
      <c r="V970" s="66"/>
      <c r="W970" s="66"/>
      <c r="X970" s="67"/>
    </row>
    <row r="971" spans="1:24" ht="14.4" x14ac:dyDescent="0.2">
      <c r="A971" s="47" t="s">
        <v>709</v>
      </c>
      <c r="B971" s="47" t="s">
        <v>767</v>
      </c>
      <c r="C971" s="82" t="str">
        <f t="shared" si="31"/>
        <v>21375800 PROMOCIÓN DE LAS ARTES</v>
      </c>
      <c r="D971" s="47" t="s">
        <v>686</v>
      </c>
      <c r="E971" s="47" t="s">
        <v>194</v>
      </c>
      <c r="F971" s="47" t="s">
        <v>195</v>
      </c>
      <c r="G971" s="46">
        <v>100000</v>
      </c>
      <c r="H971" s="46">
        <v>100000</v>
      </c>
      <c r="I971" s="46">
        <v>50000</v>
      </c>
      <c r="J971" s="46">
        <v>0</v>
      </c>
      <c r="K971" s="46">
        <v>50000</v>
      </c>
      <c r="L971" s="46">
        <v>0</v>
      </c>
      <c r="M971" s="46">
        <v>0</v>
      </c>
      <c r="N971" s="46">
        <v>0</v>
      </c>
      <c r="O971" s="46">
        <v>50000</v>
      </c>
      <c r="P971" s="86">
        <f t="shared" si="32"/>
        <v>0</v>
      </c>
      <c r="Q971" s="65"/>
      <c r="R971" s="65"/>
      <c r="S971" s="66"/>
      <c r="T971" s="66"/>
      <c r="U971" s="66"/>
      <c r="V971" s="66"/>
      <c r="W971" s="66"/>
      <c r="X971" s="67"/>
    </row>
    <row r="972" spans="1:24" ht="14.4" x14ac:dyDescent="0.2">
      <c r="A972" s="47" t="s">
        <v>709</v>
      </c>
      <c r="B972" s="47" t="s">
        <v>767</v>
      </c>
      <c r="C972" s="82" t="str">
        <f t="shared" si="31"/>
        <v>21375800 PROMOCIÓN DE LAS ARTES</v>
      </c>
      <c r="D972" s="47" t="s">
        <v>686</v>
      </c>
      <c r="E972" s="47" t="s">
        <v>200</v>
      </c>
      <c r="F972" s="47" t="s">
        <v>201</v>
      </c>
      <c r="G972" s="46">
        <v>63000000</v>
      </c>
      <c r="H972" s="46">
        <v>71000000</v>
      </c>
      <c r="I972" s="46">
        <v>47250000</v>
      </c>
      <c r="J972" s="46">
        <v>0</v>
      </c>
      <c r="K972" s="46">
        <v>8300482.7999999998</v>
      </c>
      <c r="L972" s="46">
        <v>0</v>
      </c>
      <c r="M972" s="46">
        <v>32159467.23</v>
      </c>
      <c r="N972" s="46">
        <v>28612623.23</v>
      </c>
      <c r="O972" s="46">
        <v>30540049.969999999</v>
      </c>
      <c r="P972" s="86">
        <f t="shared" si="32"/>
        <v>0.45295024267605632</v>
      </c>
      <c r="Q972" s="65"/>
      <c r="R972" s="65"/>
      <c r="S972" s="66"/>
      <c r="T972" s="66"/>
      <c r="U972" s="66"/>
      <c r="V972" s="66"/>
      <c r="W972" s="66"/>
      <c r="X972" s="67"/>
    </row>
    <row r="973" spans="1:24" ht="14.4" x14ac:dyDescent="0.2">
      <c r="A973" s="47" t="s">
        <v>709</v>
      </c>
      <c r="B973" s="47" t="s">
        <v>767</v>
      </c>
      <c r="C973" s="82" t="str">
        <f t="shared" si="31"/>
        <v>21375800 PROMOCIÓN DE LAS ARTES</v>
      </c>
      <c r="D973" s="47" t="s">
        <v>686</v>
      </c>
      <c r="E973" s="47" t="s">
        <v>206</v>
      </c>
      <c r="F973" s="47" t="s">
        <v>207</v>
      </c>
      <c r="G973" s="46">
        <v>5400000</v>
      </c>
      <c r="H973" s="46">
        <v>5400000</v>
      </c>
      <c r="I973" s="46">
        <v>4050000</v>
      </c>
      <c r="J973" s="46">
        <v>0</v>
      </c>
      <c r="K973" s="46">
        <v>1493491.14</v>
      </c>
      <c r="L973" s="46">
        <v>0</v>
      </c>
      <c r="M973" s="46">
        <v>522771.53</v>
      </c>
      <c r="N973" s="46">
        <v>0</v>
      </c>
      <c r="O973" s="46">
        <v>3383737.33</v>
      </c>
      <c r="P973" s="86">
        <f t="shared" si="32"/>
        <v>9.6809542592592598E-2</v>
      </c>
      <c r="Q973" s="65"/>
      <c r="R973" s="65"/>
      <c r="S973" s="66"/>
      <c r="T973" s="66"/>
      <c r="U973" s="66"/>
      <c r="V973" s="66"/>
      <c r="W973" s="66"/>
      <c r="X973" s="67"/>
    </row>
    <row r="974" spans="1:24" ht="14.4" x14ac:dyDescent="0.2">
      <c r="A974" s="47" t="s">
        <v>709</v>
      </c>
      <c r="B974" s="47" t="s">
        <v>767</v>
      </c>
      <c r="C974" s="82" t="str">
        <f t="shared" si="31"/>
        <v>21375800 PROMOCIÓN DE LAS ARTES</v>
      </c>
      <c r="D974" s="47" t="s">
        <v>686</v>
      </c>
      <c r="E974" s="47" t="s">
        <v>208</v>
      </c>
      <c r="F974" s="47" t="s">
        <v>209</v>
      </c>
      <c r="G974" s="46">
        <v>149400000</v>
      </c>
      <c r="H974" s="46">
        <v>147400000</v>
      </c>
      <c r="I974" s="46">
        <v>124913628.58</v>
      </c>
      <c r="J974" s="46">
        <v>4857220.01</v>
      </c>
      <c r="K974" s="46">
        <v>16384439.109999999</v>
      </c>
      <c r="L974" s="46">
        <v>5283081.3499999996</v>
      </c>
      <c r="M974" s="46">
        <v>86273518.75</v>
      </c>
      <c r="N974" s="46">
        <v>81169239.400000006</v>
      </c>
      <c r="O974" s="46">
        <v>34601740.780000001</v>
      </c>
      <c r="P974" s="86">
        <f t="shared" si="32"/>
        <v>0.58530202679782906</v>
      </c>
      <c r="Q974" s="65"/>
      <c r="R974" s="65"/>
      <c r="S974" s="66"/>
      <c r="T974" s="66"/>
      <c r="U974" s="66"/>
      <c r="V974" s="66"/>
      <c r="W974" s="66"/>
      <c r="X974" s="67"/>
    </row>
    <row r="975" spans="1:24" ht="14.4" x14ac:dyDescent="0.2">
      <c r="A975" s="47" t="s">
        <v>709</v>
      </c>
      <c r="B975" s="47" t="s">
        <v>767</v>
      </c>
      <c r="C975" s="82" t="str">
        <f t="shared" si="31"/>
        <v>21375800 PROMOCIÓN DE LAS ARTES</v>
      </c>
      <c r="D975" s="47" t="s">
        <v>686</v>
      </c>
      <c r="E975" s="47" t="s">
        <v>220</v>
      </c>
      <c r="F975" s="47" t="s">
        <v>221</v>
      </c>
      <c r="G975" s="46">
        <v>138000000</v>
      </c>
      <c r="H975" s="46">
        <v>138000000</v>
      </c>
      <c r="I975" s="46">
        <v>119447058.42</v>
      </c>
      <c r="J975" s="46">
        <v>0</v>
      </c>
      <c r="K975" s="46">
        <v>16197989.109999999</v>
      </c>
      <c r="L975" s="46">
        <v>5283081.3499999996</v>
      </c>
      <c r="M975" s="46">
        <v>85879334.739999995</v>
      </c>
      <c r="N975" s="46">
        <v>80775055.390000001</v>
      </c>
      <c r="O975" s="46">
        <v>30639594.800000001</v>
      </c>
      <c r="P975" s="86">
        <f t="shared" si="32"/>
        <v>0.6223140198550724</v>
      </c>
      <c r="Q975" s="65"/>
      <c r="R975" s="65"/>
      <c r="S975" s="66"/>
      <c r="T975" s="66"/>
      <c r="U975" s="66"/>
      <c r="V975" s="66"/>
      <c r="W975" s="66"/>
      <c r="X975" s="67"/>
    </row>
    <row r="976" spans="1:24" ht="14.4" x14ac:dyDescent="0.2">
      <c r="A976" s="47" t="s">
        <v>709</v>
      </c>
      <c r="B976" s="47" t="s">
        <v>767</v>
      </c>
      <c r="C976" s="82" t="str">
        <f t="shared" si="31"/>
        <v>21375800 PROMOCIÓN DE LAS ARTES</v>
      </c>
      <c r="D976" s="47" t="s">
        <v>686</v>
      </c>
      <c r="E976" s="47" t="s">
        <v>222</v>
      </c>
      <c r="F976" s="47" t="s">
        <v>223</v>
      </c>
      <c r="G976" s="46">
        <v>11400000</v>
      </c>
      <c r="H976" s="46">
        <v>9400000</v>
      </c>
      <c r="I976" s="46">
        <v>5466570.1600000001</v>
      </c>
      <c r="J976" s="46">
        <v>4857220.01</v>
      </c>
      <c r="K976" s="46">
        <v>186450</v>
      </c>
      <c r="L976" s="46">
        <v>0</v>
      </c>
      <c r="M976" s="46">
        <v>394184.01</v>
      </c>
      <c r="N976" s="46">
        <v>394184.01</v>
      </c>
      <c r="O976" s="46">
        <v>3962145.98</v>
      </c>
      <c r="P976" s="86">
        <f t="shared" si="32"/>
        <v>4.1934469148936171E-2</v>
      </c>
      <c r="Q976" s="65"/>
      <c r="R976" s="65"/>
      <c r="S976" s="66"/>
      <c r="T976" s="66"/>
      <c r="U976" s="66"/>
      <c r="V976" s="66"/>
      <c r="W976" s="66"/>
      <c r="X976" s="67"/>
    </row>
    <row r="977" spans="1:24" ht="14.4" x14ac:dyDescent="0.2">
      <c r="A977" s="47" t="s">
        <v>709</v>
      </c>
      <c r="B977" s="47" t="s">
        <v>767</v>
      </c>
      <c r="C977" s="82" t="str">
        <f t="shared" si="31"/>
        <v>21375800 PROMOCIÓN DE LAS ARTES</v>
      </c>
      <c r="D977" s="47" t="s">
        <v>686</v>
      </c>
      <c r="E977" s="47" t="s">
        <v>224</v>
      </c>
      <c r="F977" s="47" t="s">
        <v>225</v>
      </c>
      <c r="G977" s="46">
        <v>81000000</v>
      </c>
      <c r="H977" s="46">
        <v>69709243</v>
      </c>
      <c r="I977" s="46">
        <v>59788215.509999998</v>
      </c>
      <c r="J977" s="46">
        <v>0</v>
      </c>
      <c r="K977" s="46">
        <v>9685973.4600000009</v>
      </c>
      <c r="L977" s="46">
        <v>0</v>
      </c>
      <c r="M977" s="46">
        <v>39415854.579999998</v>
      </c>
      <c r="N977" s="46">
        <v>39415854.579999998</v>
      </c>
      <c r="O977" s="46">
        <v>20607414.960000001</v>
      </c>
      <c r="P977" s="86">
        <f t="shared" si="32"/>
        <v>0.56543225666645092</v>
      </c>
      <c r="Q977" s="65"/>
      <c r="R977" s="65"/>
      <c r="S977" s="66"/>
      <c r="T977" s="66"/>
      <c r="U977" s="66"/>
      <c r="V977" s="66"/>
      <c r="W977" s="66"/>
      <c r="X977" s="67"/>
    </row>
    <row r="978" spans="1:24" ht="14.4" x14ac:dyDescent="0.2">
      <c r="A978" s="47" t="s">
        <v>709</v>
      </c>
      <c r="B978" s="47" t="s">
        <v>767</v>
      </c>
      <c r="C978" s="82" t="str">
        <f t="shared" si="31"/>
        <v>21375800 PROMOCIÓN DE LAS ARTES</v>
      </c>
      <c r="D978" s="47" t="s">
        <v>686</v>
      </c>
      <c r="E978" s="47" t="s">
        <v>226</v>
      </c>
      <c r="F978" s="47" t="s">
        <v>227</v>
      </c>
      <c r="G978" s="46">
        <v>47000000</v>
      </c>
      <c r="H978" s="46">
        <v>35709243</v>
      </c>
      <c r="I978" s="46">
        <v>26121548.84</v>
      </c>
      <c r="J978" s="46">
        <v>0</v>
      </c>
      <c r="K978" s="46">
        <v>1118807.46</v>
      </c>
      <c r="L978" s="46">
        <v>0</v>
      </c>
      <c r="M978" s="46">
        <v>14316354.58</v>
      </c>
      <c r="N978" s="46">
        <v>14316354.58</v>
      </c>
      <c r="O978" s="46">
        <v>20274080.960000001</v>
      </c>
      <c r="P978" s="86">
        <f t="shared" si="32"/>
        <v>0.40091453576879243</v>
      </c>
      <c r="Q978" s="65"/>
      <c r="R978" s="65"/>
      <c r="S978" s="66"/>
      <c r="T978" s="66"/>
      <c r="U978" s="66"/>
      <c r="V978" s="66"/>
      <c r="W978" s="66"/>
      <c r="X978" s="67"/>
    </row>
    <row r="979" spans="1:24" ht="14.4" x14ac:dyDescent="0.2">
      <c r="A979" s="47" t="s">
        <v>709</v>
      </c>
      <c r="B979" s="47" t="s">
        <v>767</v>
      </c>
      <c r="C979" s="82" t="str">
        <f t="shared" si="31"/>
        <v>21375800 PROMOCIÓN DE LAS ARTES</v>
      </c>
      <c r="D979" s="47" t="s">
        <v>686</v>
      </c>
      <c r="E979" s="47" t="s">
        <v>228</v>
      </c>
      <c r="F979" s="47" t="s">
        <v>229</v>
      </c>
      <c r="G979" s="46">
        <v>34000000</v>
      </c>
      <c r="H979" s="46">
        <v>34000000</v>
      </c>
      <c r="I979" s="46">
        <v>33666666.670000002</v>
      </c>
      <c r="J979" s="46">
        <v>0</v>
      </c>
      <c r="K979" s="46">
        <v>8567166</v>
      </c>
      <c r="L979" s="46">
        <v>0</v>
      </c>
      <c r="M979" s="46">
        <v>25099500</v>
      </c>
      <c r="N979" s="46">
        <v>25099500</v>
      </c>
      <c r="O979" s="46">
        <v>333334</v>
      </c>
      <c r="P979" s="86">
        <f t="shared" si="32"/>
        <v>0.73822058823529413</v>
      </c>
      <c r="Q979" s="65"/>
      <c r="R979" s="65"/>
      <c r="S979" s="66"/>
      <c r="T979" s="66"/>
      <c r="U979" s="66"/>
      <c r="V979" s="66"/>
      <c r="W979" s="66"/>
      <c r="X979" s="67"/>
    </row>
    <row r="980" spans="1:24" ht="14.4" x14ac:dyDescent="0.2">
      <c r="A980" s="47" t="s">
        <v>709</v>
      </c>
      <c r="B980" s="47" t="s">
        <v>767</v>
      </c>
      <c r="C980" s="82" t="str">
        <f t="shared" si="31"/>
        <v>21375800 PROMOCIÓN DE LAS ARTES</v>
      </c>
      <c r="D980" s="47" t="s">
        <v>686</v>
      </c>
      <c r="E980" s="47" t="s">
        <v>234</v>
      </c>
      <c r="F980" s="47" t="s">
        <v>235</v>
      </c>
      <c r="G980" s="46">
        <v>4400000</v>
      </c>
      <c r="H980" s="46">
        <v>4400000</v>
      </c>
      <c r="I980" s="46">
        <v>3333333.34</v>
      </c>
      <c r="J980" s="46">
        <v>0</v>
      </c>
      <c r="K980" s="46">
        <v>0</v>
      </c>
      <c r="L980" s="46">
        <v>0</v>
      </c>
      <c r="M980" s="46">
        <v>1183945</v>
      </c>
      <c r="N980" s="46">
        <v>1183945</v>
      </c>
      <c r="O980" s="46">
        <v>3216055</v>
      </c>
      <c r="P980" s="86">
        <f t="shared" si="32"/>
        <v>0.26907840909090908</v>
      </c>
      <c r="Q980" s="65"/>
      <c r="R980" s="65"/>
      <c r="S980" s="66"/>
      <c r="T980" s="66"/>
      <c r="U980" s="66"/>
      <c r="V980" s="66"/>
      <c r="W980" s="66"/>
      <c r="X980" s="67"/>
    </row>
    <row r="981" spans="1:24" ht="14.4" x14ac:dyDescent="0.2">
      <c r="A981" s="47" t="s">
        <v>709</v>
      </c>
      <c r="B981" s="47" t="s">
        <v>767</v>
      </c>
      <c r="C981" s="82" t="str">
        <f t="shared" si="31"/>
        <v>21375800 PROMOCIÓN DE LAS ARTES</v>
      </c>
      <c r="D981" s="47" t="s">
        <v>686</v>
      </c>
      <c r="E981" s="47" t="s">
        <v>236</v>
      </c>
      <c r="F981" s="47" t="s">
        <v>237</v>
      </c>
      <c r="G981" s="46">
        <v>4400000</v>
      </c>
      <c r="H981" s="46">
        <v>4400000</v>
      </c>
      <c r="I981" s="46">
        <v>3333333.34</v>
      </c>
      <c r="J981" s="46">
        <v>0</v>
      </c>
      <c r="K981" s="46">
        <v>0</v>
      </c>
      <c r="L981" s="46">
        <v>0</v>
      </c>
      <c r="M981" s="46">
        <v>1183945</v>
      </c>
      <c r="N981" s="46">
        <v>1183945</v>
      </c>
      <c r="O981" s="46">
        <v>3216055</v>
      </c>
      <c r="P981" s="86">
        <f t="shared" si="32"/>
        <v>0.26907840909090908</v>
      </c>
      <c r="Q981" s="65"/>
      <c r="R981" s="65"/>
      <c r="S981" s="66"/>
      <c r="T981" s="66"/>
      <c r="U981" s="66"/>
      <c r="V981" s="66"/>
      <c r="W981" s="66"/>
      <c r="X981" s="67"/>
    </row>
    <row r="982" spans="1:24" ht="14.4" x14ac:dyDescent="0.2">
      <c r="A982" s="47" t="s">
        <v>709</v>
      </c>
      <c r="B982" s="47" t="s">
        <v>767</v>
      </c>
      <c r="C982" s="82" t="str">
        <f t="shared" si="31"/>
        <v>21375800 PROMOCIÓN DE LAS ARTES</v>
      </c>
      <c r="D982" s="47" t="s">
        <v>686</v>
      </c>
      <c r="E982" s="47" t="s">
        <v>246</v>
      </c>
      <c r="F982" s="47" t="s">
        <v>247</v>
      </c>
      <c r="G982" s="46">
        <v>58585700</v>
      </c>
      <c r="H982" s="46">
        <v>56885700</v>
      </c>
      <c r="I982" s="46">
        <v>25501601</v>
      </c>
      <c r="J982" s="46">
        <v>0</v>
      </c>
      <c r="K982" s="46">
        <v>3899450.8</v>
      </c>
      <c r="L982" s="46">
        <v>0</v>
      </c>
      <c r="M982" s="46">
        <v>6286143.04</v>
      </c>
      <c r="N982" s="46">
        <v>6286143.04</v>
      </c>
      <c r="O982" s="46">
        <v>46700106.159999996</v>
      </c>
      <c r="P982" s="86">
        <f t="shared" si="32"/>
        <v>0.11050480243716787</v>
      </c>
      <c r="Q982" s="65"/>
      <c r="R982" s="65"/>
      <c r="S982" s="66"/>
      <c r="T982" s="66"/>
      <c r="U982" s="66"/>
      <c r="V982" s="66"/>
      <c r="W982" s="66"/>
      <c r="X982" s="67"/>
    </row>
    <row r="983" spans="1:24" ht="14.4" x14ac:dyDescent="0.2">
      <c r="A983" s="47" t="s">
        <v>709</v>
      </c>
      <c r="B983" s="47" t="s">
        <v>767</v>
      </c>
      <c r="C983" s="82" t="str">
        <f t="shared" si="31"/>
        <v>21375800 PROMOCIÓN DE LAS ARTES</v>
      </c>
      <c r="D983" s="47" t="s">
        <v>686</v>
      </c>
      <c r="E983" s="47" t="s">
        <v>248</v>
      </c>
      <c r="F983" s="47" t="s">
        <v>249</v>
      </c>
      <c r="G983" s="46">
        <v>42808200</v>
      </c>
      <c r="H983" s="46">
        <v>42808200</v>
      </c>
      <c r="I983" s="46">
        <v>14363660</v>
      </c>
      <c r="J983" s="46">
        <v>0</v>
      </c>
      <c r="K983" s="46">
        <v>0</v>
      </c>
      <c r="L983" s="46">
        <v>0</v>
      </c>
      <c r="M983" s="46">
        <v>508500</v>
      </c>
      <c r="N983" s="46">
        <v>508500</v>
      </c>
      <c r="O983" s="46">
        <v>42299700</v>
      </c>
      <c r="P983" s="86">
        <f t="shared" si="32"/>
        <v>1.1878565321597263E-2</v>
      </c>
      <c r="Q983" s="65"/>
      <c r="R983" s="65"/>
      <c r="S983" s="66"/>
      <c r="T983" s="66"/>
      <c r="U983" s="66"/>
      <c r="V983" s="66"/>
      <c r="W983" s="66"/>
      <c r="X983" s="67"/>
    </row>
    <row r="984" spans="1:24" ht="14.4" x14ac:dyDescent="0.2">
      <c r="A984" s="47" t="s">
        <v>709</v>
      </c>
      <c r="B984" s="47" t="s">
        <v>767</v>
      </c>
      <c r="C984" s="82" t="str">
        <f t="shared" si="31"/>
        <v>21375800 PROMOCIÓN DE LAS ARTES</v>
      </c>
      <c r="D984" s="47" t="s">
        <v>686</v>
      </c>
      <c r="E984" s="47" t="s">
        <v>254</v>
      </c>
      <c r="F984" s="47" t="s">
        <v>255</v>
      </c>
      <c r="G984" s="46">
        <v>4000000</v>
      </c>
      <c r="H984" s="46">
        <v>4000000</v>
      </c>
      <c r="I984" s="46">
        <v>3000000</v>
      </c>
      <c r="J984" s="46">
        <v>0</v>
      </c>
      <c r="K984" s="46">
        <v>683057.26</v>
      </c>
      <c r="L984" s="46">
        <v>0</v>
      </c>
      <c r="M984" s="46">
        <v>2315495.2000000002</v>
      </c>
      <c r="N984" s="46">
        <v>2315495.2000000002</v>
      </c>
      <c r="O984" s="46">
        <v>1001447.54</v>
      </c>
      <c r="P984" s="86">
        <f t="shared" si="32"/>
        <v>0.57887379999999999</v>
      </c>
      <c r="Q984" s="65"/>
      <c r="R984" s="65"/>
      <c r="S984" s="66"/>
      <c r="T984" s="66"/>
      <c r="U984" s="66"/>
      <c r="V984" s="66"/>
      <c r="W984" s="66"/>
      <c r="X984" s="67"/>
    </row>
    <row r="985" spans="1:24" ht="14.4" x14ac:dyDescent="0.2">
      <c r="A985" s="47" t="s">
        <v>709</v>
      </c>
      <c r="B985" s="47" t="s">
        <v>767</v>
      </c>
      <c r="C985" s="82" t="str">
        <f t="shared" si="31"/>
        <v>21375800 PROMOCIÓN DE LAS ARTES</v>
      </c>
      <c r="D985" s="47" t="s">
        <v>686</v>
      </c>
      <c r="E985" s="47" t="s">
        <v>258</v>
      </c>
      <c r="F985" s="47" t="s">
        <v>259</v>
      </c>
      <c r="G985" s="46">
        <v>7000000</v>
      </c>
      <c r="H985" s="46">
        <v>6000000</v>
      </c>
      <c r="I985" s="46">
        <v>4750000</v>
      </c>
      <c r="J985" s="46">
        <v>0</v>
      </c>
      <c r="K985" s="46">
        <v>1664857.54</v>
      </c>
      <c r="L985" s="46">
        <v>0</v>
      </c>
      <c r="M985" s="46">
        <v>1625793.15</v>
      </c>
      <c r="N985" s="46">
        <v>1625793.15</v>
      </c>
      <c r="O985" s="46">
        <v>2709349.31</v>
      </c>
      <c r="P985" s="86">
        <f t="shared" si="32"/>
        <v>0.27096552499999998</v>
      </c>
      <c r="Q985" s="65"/>
      <c r="R985" s="65"/>
      <c r="S985" s="66"/>
      <c r="T985" s="66"/>
      <c r="U985" s="66"/>
      <c r="V985" s="66"/>
      <c r="W985" s="66"/>
      <c r="X985" s="67"/>
    </row>
    <row r="986" spans="1:24" ht="14.4" x14ac:dyDescent="0.2">
      <c r="A986" s="47" t="s">
        <v>709</v>
      </c>
      <c r="B986" s="47" t="s">
        <v>767</v>
      </c>
      <c r="C986" s="82" t="str">
        <f t="shared" si="31"/>
        <v>21375800 PROMOCIÓN DE LAS ARTES</v>
      </c>
      <c r="D986" s="47" t="s">
        <v>686</v>
      </c>
      <c r="E986" s="47" t="s">
        <v>262</v>
      </c>
      <c r="F986" s="47" t="s">
        <v>263</v>
      </c>
      <c r="G986" s="46">
        <v>4777500</v>
      </c>
      <c r="H986" s="46">
        <v>4077500</v>
      </c>
      <c r="I986" s="46">
        <v>3387941</v>
      </c>
      <c r="J986" s="46">
        <v>0</v>
      </c>
      <c r="K986" s="46">
        <v>1551536</v>
      </c>
      <c r="L986" s="46">
        <v>0</v>
      </c>
      <c r="M986" s="46">
        <v>1836354.69</v>
      </c>
      <c r="N986" s="46">
        <v>1836354.69</v>
      </c>
      <c r="O986" s="46">
        <v>689609.31</v>
      </c>
      <c r="P986" s="86">
        <f t="shared" si="32"/>
        <v>0.4503628914776211</v>
      </c>
      <c r="Q986" s="65"/>
      <c r="R986" s="65"/>
      <c r="S986" s="66"/>
      <c r="T986" s="66"/>
      <c r="U986" s="66"/>
      <c r="V986" s="66"/>
      <c r="W986" s="66"/>
      <c r="X986" s="67"/>
    </row>
    <row r="987" spans="1:24" ht="14.4" x14ac:dyDescent="0.2">
      <c r="A987" s="47" t="s">
        <v>709</v>
      </c>
      <c r="B987" s="47" t="s">
        <v>767</v>
      </c>
      <c r="C987" s="82" t="str">
        <f t="shared" si="31"/>
        <v>21375800 PROMOCIÓN DE LAS ARTES</v>
      </c>
      <c r="D987" s="47" t="s">
        <v>686</v>
      </c>
      <c r="E987" s="47" t="s">
        <v>264</v>
      </c>
      <c r="F987" s="47" t="s">
        <v>265</v>
      </c>
      <c r="G987" s="46">
        <v>550000</v>
      </c>
      <c r="H987" s="46">
        <v>550000</v>
      </c>
      <c r="I987" s="46">
        <v>381794</v>
      </c>
      <c r="J987" s="46">
        <v>0</v>
      </c>
      <c r="K987" s="46">
        <v>0</v>
      </c>
      <c r="L987" s="46">
        <v>0</v>
      </c>
      <c r="M987" s="46">
        <v>381793.59</v>
      </c>
      <c r="N987" s="46">
        <v>381793.59</v>
      </c>
      <c r="O987" s="46">
        <v>168206.41</v>
      </c>
      <c r="P987" s="86">
        <f t="shared" si="32"/>
        <v>0.69417016363636364</v>
      </c>
      <c r="Q987" s="65"/>
      <c r="R987" s="65"/>
      <c r="S987" s="66"/>
      <c r="T987" s="66"/>
      <c r="U987" s="66"/>
      <c r="V987" s="66"/>
      <c r="W987" s="66"/>
      <c r="X987" s="67"/>
    </row>
    <row r="988" spans="1:24" ht="14.4" x14ac:dyDescent="0.2">
      <c r="A988" s="47" t="s">
        <v>709</v>
      </c>
      <c r="B988" s="47" t="s">
        <v>767</v>
      </c>
      <c r="C988" s="82" t="str">
        <f t="shared" si="31"/>
        <v>21375800 PROMOCIÓN DE LAS ARTES</v>
      </c>
      <c r="D988" s="47" t="s">
        <v>686</v>
      </c>
      <c r="E988" s="47" t="s">
        <v>266</v>
      </c>
      <c r="F988" s="47" t="s">
        <v>267</v>
      </c>
      <c r="G988" s="46">
        <v>250000</v>
      </c>
      <c r="H988" s="46">
        <v>250000</v>
      </c>
      <c r="I988" s="46">
        <v>107576</v>
      </c>
      <c r="J988" s="46">
        <v>0</v>
      </c>
      <c r="K988" s="46">
        <v>0</v>
      </c>
      <c r="L988" s="46">
        <v>0</v>
      </c>
      <c r="M988" s="46">
        <v>107575.59</v>
      </c>
      <c r="N988" s="46">
        <v>107575.59</v>
      </c>
      <c r="O988" s="46">
        <v>142424.41</v>
      </c>
      <c r="P988" s="86">
        <f t="shared" si="32"/>
        <v>0.43030235999999999</v>
      </c>
      <c r="Q988" s="65"/>
      <c r="R988" s="65"/>
      <c r="S988" s="66"/>
      <c r="T988" s="66"/>
      <c r="U988" s="66"/>
      <c r="V988" s="66"/>
      <c r="W988" s="66"/>
      <c r="X988" s="67"/>
    </row>
    <row r="989" spans="1:24" ht="14.4" x14ac:dyDescent="0.2">
      <c r="A989" s="47" t="s">
        <v>709</v>
      </c>
      <c r="B989" s="47" t="s">
        <v>767</v>
      </c>
      <c r="C989" s="82" t="str">
        <f t="shared" si="31"/>
        <v>21375800 PROMOCIÓN DE LAS ARTES</v>
      </c>
      <c r="D989" s="47" t="s">
        <v>686</v>
      </c>
      <c r="E989" s="47" t="s">
        <v>268</v>
      </c>
      <c r="F989" s="47" t="s">
        <v>269</v>
      </c>
      <c r="G989" s="46">
        <v>300000</v>
      </c>
      <c r="H989" s="46">
        <v>300000</v>
      </c>
      <c r="I989" s="46">
        <v>274218</v>
      </c>
      <c r="J989" s="46">
        <v>0</v>
      </c>
      <c r="K989" s="46">
        <v>0</v>
      </c>
      <c r="L989" s="46">
        <v>0</v>
      </c>
      <c r="M989" s="46">
        <v>274218</v>
      </c>
      <c r="N989" s="46">
        <v>274218</v>
      </c>
      <c r="O989" s="46">
        <v>25782</v>
      </c>
      <c r="P989" s="86">
        <f t="shared" si="32"/>
        <v>0.91405999999999998</v>
      </c>
      <c r="Q989" s="65"/>
      <c r="R989" s="65"/>
      <c r="S989" s="66"/>
      <c r="T989" s="66"/>
      <c r="U989" s="66"/>
      <c r="V989" s="66"/>
      <c r="W989" s="66"/>
      <c r="X989" s="67"/>
    </row>
    <row r="990" spans="1:24" ht="14.4" x14ac:dyDescent="0.2">
      <c r="A990" s="47" t="s">
        <v>709</v>
      </c>
      <c r="B990" s="47" t="s">
        <v>767</v>
      </c>
      <c r="C990" s="82" t="str">
        <f t="shared" si="31"/>
        <v>21375800 PROMOCIÓN DE LAS ARTES</v>
      </c>
      <c r="D990" s="47" t="s">
        <v>686</v>
      </c>
      <c r="E990" s="47" t="s">
        <v>278</v>
      </c>
      <c r="F990" s="47" t="s">
        <v>279</v>
      </c>
      <c r="G990" s="46">
        <v>27009243</v>
      </c>
      <c r="H990" s="46">
        <v>10000000</v>
      </c>
      <c r="I990" s="46">
        <v>8741000</v>
      </c>
      <c r="J990" s="46">
        <v>0</v>
      </c>
      <c r="K990" s="46">
        <v>2794728.52</v>
      </c>
      <c r="L990" s="46">
        <v>1721369.28</v>
      </c>
      <c r="M990" s="46">
        <v>2046576</v>
      </c>
      <c r="N990" s="46">
        <v>2046576</v>
      </c>
      <c r="O990" s="46">
        <v>3437326.2</v>
      </c>
      <c r="P990" s="86">
        <f t="shared" si="32"/>
        <v>0.2046576</v>
      </c>
      <c r="Q990" s="65"/>
      <c r="R990" s="65"/>
      <c r="S990" s="66"/>
      <c r="T990" s="66"/>
      <c r="U990" s="66"/>
      <c r="V990" s="66"/>
      <c r="W990" s="66"/>
      <c r="X990" s="67"/>
    </row>
    <row r="991" spans="1:24" ht="14.4" x14ac:dyDescent="0.2">
      <c r="A991" s="47" t="s">
        <v>709</v>
      </c>
      <c r="B991" s="47" t="s">
        <v>767</v>
      </c>
      <c r="C991" s="82" t="str">
        <f t="shared" si="31"/>
        <v>21375800 PROMOCIÓN DE LAS ARTES</v>
      </c>
      <c r="D991" s="47" t="s">
        <v>686</v>
      </c>
      <c r="E991" s="47" t="s">
        <v>280</v>
      </c>
      <c r="F991" s="47" t="s">
        <v>281</v>
      </c>
      <c r="G991" s="46">
        <v>6721600</v>
      </c>
      <c r="H991" s="46">
        <v>6000000</v>
      </c>
      <c r="I991" s="46">
        <v>4750000</v>
      </c>
      <c r="J991" s="46">
        <v>0</v>
      </c>
      <c r="K991" s="46">
        <v>1345231.3</v>
      </c>
      <c r="L991" s="46">
        <v>100024.56</v>
      </c>
      <c r="M991" s="46">
        <v>2046576</v>
      </c>
      <c r="N991" s="46">
        <v>2046576</v>
      </c>
      <c r="O991" s="46">
        <v>2508168.14</v>
      </c>
      <c r="P991" s="86">
        <f t="shared" si="32"/>
        <v>0.34109600000000001</v>
      </c>
      <c r="Q991" s="65"/>
      <c r="R991" s="65"/>
      <c r="S991" s="66"/>
      <c r="T991" s="66"/>
      <c r="U991" s="66"/>
      <c r="V991" s="66"/>
      <c r="W991" s="66"/>
      <c r="X991" s="67"/>
    </row>
    <row r="992" spans="1:24" ht="14.4" x14ac:dyDescent="0.2">
      <c r="A992" s="47" t="s">
        <v>709</v>
      </c>
      <c r="B992" s="47" t="s">
        <v>767</v>
      </c>
      <c r="C992" s="82" t="str">
        <f t="shared" si="31"/>
        <v>21375800 PROMOCIÓN DE LAS ARTES</v>
      </c>
      <c r="D992" s="47" t="s">
        <v>686</v>
      </c>
      <c r="E992" s="47" t="s">
        <v>282</v>
      </c>
      <c r="F992" s="47" t="s">
        <v>283</v>
      </c>
      <c r="G992" s="46">
        <v>5000000</v>
      </c>
      <c r="H992" s="46">
        <v>5000000</v>
      </c>
      <c r="I992" s="46">
        <v>3750000</v>
      </c>
      <c r="J992" s="46">
        <v>0</v>
      </c>
      <c r="K992" s="46">
        <v>453424</v>
      </c>
      <c r="L992" s="46">
        <v>0</v>
      </c>
      <c r="M992" s="46">
        <v>2046576</v>
      </c>
      <c r="N992" s="46">
        <v>2046576</v>
      </c>
      <c r="O992" s="46">
        <v>2500000</v>
      </c>
      <c r="P992" s="86">
        <f t="shared" si="32"/>
        <v>0.40931519999999999</v>
      </c>
      <c r="Q992" s="65"/>
      <c r="R992" s="65"/>
      <c r="S992" s="66"/>
      <c r="T992" s="66"/>
      <c r="U992" s="66"/>
      <c r="V992" s="66"/>
      <c r="W992" s="66"/>
      <c r="X992" s="67"/>
    </row>
    <row r="993" spans="1:24" ht="14.4" x14ac:dyDescent="0.2">
      <c r="A993" s="47" t="s">
        <v>709</v>
      </c>
      <c r="B993" s="47" t="s">
        <v>767</v>
      </c>
      <c r="C993" s="82" t="str">
        <f t="shared" si="31"/>
        <v>21375800 PROMOCIÓN DE LAS ARTES</v>
      </c>
      <c r="D993" s="47" t="s">
        <v>686</v>
      </c>
      <c r="E993" s="47" t="s">
        <v>284</v>
      </c>
      <c r="F993" s="47" t="s">
        <v>285</v>
      </c>
      <c r="G993" s="46">
        <v>721600</v>
      </c>
      <c r="H993" s="46">
        <v>0</v>
      </c>
      <c r="I993" s="46">
        <v>0</v>
      </c>
      <c r="J993" s="46">
        <v>0</v>
      </c>
      <c r="K993" s="46">
        <v>0</v>
      </c>
      <c r="L993" s="46">
        <v>0</v>
      </c>
      <c r="M993" s="46">
        <v>0</v>
      </c>
      <c r="N993" s="46">
        <v>0</v>
      </c>
      <c r="O993" s="46">
        <v>0</v>
      </c>
      <c r="P993" s="86">
        <f t="shared" si="32"/>
        <v>0</v>
      </c>
      <c r="Q993" s="65"/>
      <c r="R993" s="65"/>
      <c r="S993" s="66"/>
      <c r="T993" s="66"/>
      <c r="U993" s="66"/>
      <c r="V993" s="66"/>
      <c r="W993" s="66"/>
      <c r="X993" s="67"/>
    </row>
    <row r="994" spans="1:24" ht="14.4" x14ac:dyDescent="0.2">
      <c r="A994" s="47" t="s">
        <v>709</v>
      </c>
      <c r="B994" s="47" t="s">
        <v>767</v>
      </c>
      <c r="C994" s="82" t="str">
        <f t="shared" si="31"/>
        <v>21375800 PROMOCIÓN DE LAS ARTES</v>
      </c>
      <c r="D994" s="47" t="s">
        <v>686</v>
      </c>
      <c r="E994" s="47" t="s">
        <v>286</v>
      </c>
      <c r="F994" s="47" t="s">
        <v>287</v>
      </c>
      <c r="G994" s="46">
        <v>1000000</v>
      </c>
      <c r="H994" s="46">
        <v>1000000</v>
      </c>
      <c r="I994" s="46">
        <v>1000000</v>
      </c>
      <c r="J994" s="46">
        <v>0</v>
      </c>
      <c r="K994" s="46">
        <v>891807.3</v>
      </c>
      <c r="L994" s="46">
        <v>100024.56</v>
      </c>
      <c r="M994" s="46">
        <v>0</v>
      </c>
      <c r="N994" s="46">
        <v>0</v>
      </c>
      <c r="O994" s="46">
        <v>8168.14</v>
      </c>
      <c r="P994" s="86">
        <f t="shared" si="32"/>
        <v>0</v>
      </c>
      <c r="Q994" s="65"/>
      <c r="R994" s="65"/>
      <c r="S994" s="66"/>
      <c r="T994" s="66"/>
      <c r="U994" s="66"/>
      <c r="V994" s="66"/>
      <c r="W994" s="66"/>
      <c r="X994" s="67"/>
    </row>
    <row r="995" spans="1:24" ht="14.4" x14ac:dyDescent="0.2">
      <c r="A995" s="47" t="s">
        <v>709</v>
      </c>
      <c r="B995" s="47" t="s">
        <v>767</v>
      </c>
      <c r="C995" s="82" t="str">
        <f t="shared" si="31"/>
        <v>21375800 PROMOCIÓN DE LAS ARTES</v>
      </c>
      <c r="D995" s="47" t="s">
        <v>686</v>
      </c>
      <c r="E995" s="47" t="s">
        <v>296</v>
      </c>
      <c r="F995" s="47" t="s">
        <v>297</v>
      </c>
      <c r="G995" s="46">
        <v>500000</v>
      </c>
      <c r="H995" s="46">
        <v>0</v>
      </c>
      <c r="I995" s="46">
        <v>0</v>
      </c>
      <c r="J995" s="46">
        <v>0</v>
      </c>
      <c r="K995" s="46">
        <v>0</v>
      </c>
      <c r="L995" s="46">
        <v>0</v>
      </c>
      <c r="M995" s="46">
        <v>0</v>
      </c>
      <c r="N995" s="46">
        <v>0</v>
      </c>
      <c r="O995" s="46">
        <v>0</v>
      </c>
      <c r="P995" s="86">
        <f t="shared" si="32"/>
        <v>0</v>
      </c>
      <c r="Q995" s="65"/>
      <c r="R995" s="65"/>
      <c r="S995" s="66"/>
      <c r="T995" s="66"/>
      <c r="U995" s="66"/>
      <c r="V995" s="66"/>
      <c r="W995" s="66"/>
      <c r="X995" s="67"/>
    </row>
    <row r="996" spans="1:24" ht="14.4" x14ac:dyDescent="0.2">
      <c r="A996" s="47" t="s">
        <v>709</v>
      </c>
      <c r="B996" s="47" t="s">
        <v>767</v>
      </c>
      <c r="C996" s="82" t="str">
        <f t="shared" si="31"/>
        <v>21375800 PROMOCIÓN DE LAS ARTES</v>
      </c>
      <c r="D996" s="47" t="s">
        <v>686</v>
      </c>
      <c r="E996" s="47" t="s">
        <v>304</v>
      </c>
      <c r="F996" s="47" t="s">
        <v>305</v>
      </c>
      <c r="G996" s="46">
        <v>500000</v>
      </c>
      <c r="H996" s="46">
        <v>0</v>
      </c>
      <c r="I996" s="46">
        <v>0</v>
      </c>
      <c r="J996" s="46">
        <v>0</v>
      </c>
      <c r="K996" s="46">
        <v>0</v>
      </c>
      <c r="L996" s="46">
        <v>0</v>
      </c>
      <c r="M996" s="46">
        <v>0</v>
      </c>
      <c r="N996" s="46">
        <v>0</v>
      </c>
      <c r="O996" s="46">
        <v>0</v>
      </c>
      <c r="P996" s="86">
        <f t="shared" si="32"/>
        <v>0</v>
      </c>
      <c r="Q996" s="65"/>
      <c r="R996" s="65"/>
      <c r="S996" s="66"/>
      <c r="T996" s="66"/>
      <c r="U996" s="66"/>
      <c r="V996" s="66"/>
      <c r="W996" s="66"/>
      <c r="X996" s="67"/>
    </row>
    <row r="997" spans="1:24" ht="14.4" x14ac:dyDescent="0.2">
      <c r="A997" s="47" t="s">
        <v>709</v>
      </c>
      <c r="B997" s="47" t="s">
        <v>767</v>
      </c>
      <c r="C997" s="82" t="str">
        <f t="shared" si="31"/>
        <v>21375800 PROMOCIÓN DE LAS ARTES</v>
      </c>
      <c r="D997" s="47" t="s">
        <v>686</v>
      </c>
      <c r="E997" s="47" t="s">
        <v>312</v>
      </c>
      <c r="F997" s="47" t="s">
        <v>313</v>
      </c>
      <c r="G997" s="46">
        <v>4525000</v>
      </c>
      <c r="H997" s="46">
        <v>0</v>
      </c>
      <c r="I997" s="46">
        <v>0</v>
      </c>
      <c r="J997" s="46">
        <v>0</v>
      </c>
      <c r="K997" s="46">
        <v>0</v>
      </c>
      <c r="L997" s="46">
        <v>0</v>
      </c>
      <c r="M997" s="46">
        <v>0</v>
      </c>
      <c r="N997" s="46">
        <v>0</v>
      </c>
      <c r="O997" s="46">
        <v>0</v>
      </c>
      <c r="P997" s="86">
        <f t="shared" si="32"/>
        <v>0</v>
      </c>
      <c r="Q997" s="65"/>
      <c r="R997" s="65"/>
      <c r="S997" s="66"/>
      <c r="T997" s="66"/>
      <c r="U997" s="66"/>
      <c r="V997" s="66"/>
      <c r="W997" s="66"/>
      <c r="X997" s="67"/>
    </row>
    <row r="998" spans="1:24" ht="14.4" x14ac:dyDescent="0.2">
      <c r="A998" s="47" t="s">
        <v>709</v>
      </c>
      <c r="B998" s="47" t="s">
        <v>767</v>
      </c>
      <c r="C998" s="82" t="str">
        <f t="shared" si="31"/>
        <v>21375800 PROMOCIÓN DE LAS ARTES</v>
      </c>
      <c r="D998" s="47" t="s">
        <v>686</v>
      </c>
      <c r="E998" s="47" t="s">
        <v>314</v>
      </c>
      <c r="F998" s="47" t="s">
        <v>315</v>
      </c>
      <c r="G998" s="46">
        <v>525000</v>
      </c>
      <c r="H998" s="46">
        <v>0</v>
      </c>
      <c r="I998" s="46">
        <v>0</v>
      </c>
      <c r="J998" s="46">
        <v>0</v>
      </c>
      <c r="K998" s="46">
        <v>0</v>
      </c>
      <c r="L998" s="46">
        <v>0</v>
      </c>
      <c r="M998" s="46">
        <v>0</v>
      </c>
      <c r="N998" s="46">
        <v>0</v>
      </c>
      <c r="O998" s="46">
        <v>0</v>
      </c>
      <c r="P998" s="86">
        <f t="shared" si="32"/>
        <v>0</v>
      </c>
      <c r="Q998" s="65"/>
      <c r="R998" s="65"/>
      <c r="S998" s="66"/>
      <c r="T998" s="66"/>
      <c r="U998" s="66"/>
      <c r="V998" s="66"/>
      <c r="W998" s="66"/>
      <c r="X998" s="67"/>
    </row>
    <row r="999" spans="1:24" ht="14.4" x14ac:dyDescent="0.2">
      <c r="A999" s="47" t="s">
        <v>709</v>
      </c>
      <c r="B999" s="47" t="s">
        <v>767</v>
      </c>
      <c r="C999" s="83" t="str">
        <f t="shared" si="31"/>
        <v>21375800 PROMOCIÓN DE LAS ARTES</v>
      </c>
      <c r="D999" s="47" t="s">
        <v>686</v>
      </c>
      <c r="E999" s="47" t="s">
        <v>316</v>
      </c>
      <c r="F999" s="47" t="s">
        <v>317</v>
      </c>
      <c r="G999" s="46">
        <v>4000000</v>
      </c>
      <c r="H999" s="46">
        <v>0</v>
      </c>
      <c r="I999" s="46">
        <v>0</v>
      </c>
      <c r="J999" s="46">
        <v>0</v>
      </c>
      <c r="K999" s="46">
        <v>0</v>
      </c>
      <c r="L999" s="46">
        <v>0</v>
      </c>
      <c r="M999" s="46">
        <v>0</v>
      </c>
      <c r="N999" s="46">
        <v>0</v>
      </c>
      <c r="O999" s="46">
        <v>0</v>
      </c>
      <c r="P999" s="86">
        <f t="shared" si="32"/>
        <v>0</v>
      </c>
      <c r="Q999" s="65"/>
      <c r="R999" s="65"/>
      <c r="S999" s="66"/>
      <c r="T999" s="66"/>
      <c r="U999" s="66"/>
      <c r="V999" s="66"/>
      <c r="W999" s="66"/>
      <c r="X999" s="67"/>
    </row>
    <row r="1000" spans="1:24" ht="14.4" x14ac:dyDescent="0.2">
      <c r="A1000" s="47" t="s">
        <v>709</v>
      </c>
      <c r="B1000" s="47" t="s">
        <v>767</v>
      </c>
      <c r="C1000" s="82" t="str">
        <f t="shared" si="31"/>
        <v>21375800 PROMOCIÓN DE LAS ARTES</v>
      </c>
      <c r="D1000" s="47" t="s">
        <v>686</v>
      </c>
      <c r="E1000" s="47" t="s">
        <v>318</v>
      </c>
      <c r="F1000" s="47" t="s">
        <v>319</v>
      </c>
      <c r="G1000" s="46">
        <v>15262643</v>
      </c>
      <c r="H1000" s="46">
        <v>4000000</v>
      </c>
      <c r="I1000" s="46">
        <v>3991000</v>
      </c>
      <c r="J1000" s="46">
        <v>0</v>
      </c>
      <c r="K1000" s="46">
        <v>1449497.22</v>
      </c>
      <c r="L1000" s="46">
        <v>1621344.72</v>
      </c>
      <c r="M1000" s="46">
        <v>0</v>
      </c>
      <c r="N1000" s="46">
        <v>0</v>
      </c>
      <c r="O1000" s="46">
        <v>929158.06</v>
      </c>
      <c r="P1000" s="86">
        <f t="shared" si="32"/>
        <v>0</v>
      </c>
      <c r="Q1000" s="65"/>
      <c r="R1000" s="65"/>
      <c r="S1000" s="66"/>
      <c r="T1000" s="66"/>
      <c r="U1000" s="66"/>
      <c r="V1000" s="66"/>
      <c r="W1000" s="66"/>
      <c r="X1000" s="67"/>
    </row>
    <row r="1001" spans="1:24" ht="14.4" x14ac:dyDescent="0.2">
      <c r="A1001" s="47" t="s">
        <v>709</v>
      </c>
      <c r="B1001" s="47" t="s">
        <v>767</v>
      </c>
      <c r="C1001" s="82" t="str">
        <f t="shared" si="31"/>
        <v>21375800 PROMOCIÓN DE LAS ARTES</v>
      </c>
      <c r="D1001" s="47" t="s">
        <v>686</v>
      </c>
      <c r="E1001" s="47" t="s">
        <v>320</v>
      </c>
      <c r="F1001" s="47" t="s">
        <v>321</v>
      </c>
      <c r="G1001" s="46">
        <v>500000</v>
      </c>
      <c r="H1001" s="46">
        <v>500000</v>
      </c>
      <c r="I1001" s="46">
        <v>500000</v>
      </c>
      <c r="J1001" s="46">
        <v>0</v>
      </c>
      <c r="K1001" s="46">
        <v>499326.92</v>
      </c>
      <c r="L1001" s="46">
        <v>0</v>
      </c>
      <c r="M1001" s="46">
        <v>0</v>
      </c>
      <c r="N1001" s="46">
        <v>0</v>
      </c>
      <c r="O1001" s="46">
        <v>673.08</v>
      </c>
      <c r="P1001" s="86">
        <f t="shared" si="32"/>
        <v>0</v>
      </c>
      <c r="Q1001" s="65"/>
      <c r="R1001" s="65"/>
      <c r="S1001" s="66"/>
      <c r="T1001" s="66"/>
      <c r="U1001" s="66"/>
      <c r="V1001" s="66"/>
      <c r="W1001" s="66"/>
      <c r="X1001" s="67"/>
    </row>
    <row r="1002" spans="1:24" ht="14.4" x14ac:dyDescent="0.2">
      <c r="A1002" s="47" t="s">
        <v>709</v>
      </c>
      <c r="B1002" s="47" t="s">
        <v>767</v>
      </c>
      <c r="C1002" s="82" t="str">
        <f t="shared" si="31"/>
        <v>21375800 PROMOCIÓN DE LAS ARTES</v>
      </c>
      <c r="D1002" s="47" t="s">
        <v>686</v>
      </c>
      <c r="E1002" s="47" t="s">
        <v>324</v>
      </c>
      <c r="F1002" s="47" t="s">
        <v>325</v>
      </c>
      <c r="G1002" s="46">
        <v>1000000</v>
      </c>
      <c r="H1002" s="46">
        <v>1000000</v>
      </c>
      <c r="I1002" s="46">
        <v>1000000</v>
      </c>
      <c r="J1002" s="46">
        <v>0</v>
      </c>
      <c r="K1002" s="46">
        <v>872717.78</v>
      </c>
      <c r="L1002" s="46">
        <v>125754.09</v>
      </c>
      <c r="M1002" s="46">
        <v>0</v>
      </c>
      <c r="N1002" s="46">
        <v>0</v>
      </c>
      <c r="O1002" s="46">
        <v>1528.13</v>
      </c>
      <c r="P1002" s="86">
        <f t="shared" si="32"/>
        <v>0</v>
      </c>
      <c r="Q1002" s="65"/>
      <c r="R1002" s="65"/>
      <c r="S1002" s="66"/>
      <c r="T1002" s="66"/>
      <c r="U1002" s="66"/>
      <c r="V1002" s="66"/>
      <c r="W1002" s="66"/>
      <c r="X1002" s="67"/>
    </row>
    <row r="1003" spans="1:24" ht="14.4" x14ac:dyDescent="0.2">
      <c r="A1003" s="47" t="s">
        <v>709</v>
      </c>
      <c r="B1003" s="47" t="s">
        <v>767</v>
      </c>
      <c r="C1003" s="82" t="str">
        <f t="shared" si="31"/>
        <v>21375800 PROMOCIÓN DE LAS ARTES</v>
      </c>
      <c r="D1003" s="47" t="s">
        <v>686</v>
      </c>
      <c r="E1003" s="47" t="s">
        <v>326</v>
      </c>
      <c r="F1003" s="47" t="s">
        <v>327</v>
      </c>
      <c r="G1003" s="46">
        <v>10012643</v>
      </c>
      <c r="H1003" s="46">
        <v>0</v>
      </c>
      <c r="I1003" s="46">
        <v>0</v>
      </c>
      <c r="J1003" s="46">
        <v>0</v>
      </c>
      <c r="K1003" s="46">
        <v>0</v>
      </c>
      <c r="L1003" s="46">
        <v>0</v>
      </c>
      <c r="M1003" s="46">
        <v>0</v>
      </c>
      <c r="N1003" s="46">
        <v>0</v>
      </c>
      <c r="O1003" s="46">
        <v>0</v>
      </c>
      <c r="P1003" s="86">
        <f t="shared" si="32"/>
        <v>0</v>
      </c>
      <c r="Q1003" s="65"/>
      <c r="R1003" s="65"/>
      <c r="S1003" s="66"/>
      <c r="T1003" s="66"/>
      <c r="U1003" s="66"/>
      <c r="V1003" s="66"/>
      <c r="W1003" s="66"/>
      <c r="X1003" s="67"/>
    </row>
    <row r="1004" spans="1:24" ht="14.4" x14ac:dyDescent="0.2">
      <c r="A1004" s="47" t="s">
        <v>709</v>
      </c>
      <c r="B1004" s="47" t="s">
        <v>767</v>
      </c>
      <c r="C1004" s="82" t="str">
        <f t="shared" si="31"/>
        <v>21375800 PROMOCIÓN DE LAS ARTES</v>
      </c>
      <c r="D1004" s="47" t="s">
        <v>686</v>
      </c>
      <c r="E1004" s="47" t="s">
        <v>328</v>
      </c>
      <c r="F1004" s="47" t="s">
        <v>329</v>
      </c>
      <c r="G1004" s="46">
        <v>2500000</v>
      </c>
      <c r="H1004" s="46">
        <v>2500000</v>
      </c>
      <c r="I1004" s="46">
        <v>2491000</v>
      </c>
      <c r="J1004" s="46">
        <v>0</v>
      </c>
      <c r="K1004" s="46">
        <v>77452.52</v>
      </c>
      <c r="L1004" s="46">
        <v>1495590.63</v>
      </c>
      <c r="M1004" s="46">
        <v>0</v>
      </c>
      <c r="N1004" s="46">
        <v>0</v>
      </c>
      <c r="O1004" s="46">
        <v>926956.85</v>
      </c>
      <c r="P1004" s="86">
        <f t="shared" si="32"/>
        <v>0</v>
      </c>
      <c r="Q1004" s="65"/>
      <c r="R1004" s="65"/>
      <c r="S1004" s="66"/>
      <c r="T1004" s="66"/>
      <c r="U1004" s="66"/>
      <c r="V1004" s="66"/>
      <c r="W1004" s="66"/>
      <c r="X1004" s="67"/>
    </row>
    <row r="1005" spans="1:24" ht="14.4" x14ac:dyDescent="0.2">
      <c r="A1005" s="47" t="s">
        <v>709</v>
      </c>
      <c r="B1005" s="47" t="s">
        <v>767</v>
      </c>
      <c r="C1005" s="82" t="str">
        <f t="shared" si="31"/>
        <v>21375800 PROMOCIÓN DE LAS ARTES</v>
      </c>
      <c r="D1005" s="47" t="s">
        <v>686</v>
      </c>
      <c r="E1005" s="47" t="s">
        <v>330</v>
      </c>
      <c r="F1005" s="47" t="s">
        <v>331</v>
      </c>
      <c r="G1005" s="46">
        <v>500000</v>
      </c>
      <c r="H1005" s="46">
        <v>0</v>
      </c>
      <c r="I1005" s="46">
        <v>0</v>
      </c>
      <c r="J1005" s="46">
        <v>0</v>
      </c>
      <c r="K1005" s="46">
        <v>0</v>
      </c>
      <c r="L1005" s="46">
        <v>0</v>
      </c>
      <c r="M1005" s="46">
        <v>0</v>
      </c>
      <c r="N1005" s="46">
        <v>0</v>
      </c>
      <c r="O1005" s="46">
        <v>0</v>
      </c>
      <c r="P1005" s="86">
        <f t="shared" si="32"/>
        <v>0</v>
      </c>
      <c r="Q1005" s="65"/>
      <c r="R1005" s="65"/>
      <c r="S1005" s="66"/>
      <c r="T1005" s="66"/>
      <c r="U1005" s="66"/>
      <c r="V1005" s="66"/>
      <c r="W1005" s="66"/>
      <c r="X1005" s="67"/>
    </row>
    <row r="1006" spans="1:24" ht="14.4" x14ac:dyDescent="0.2">
      <c r="A1006" s="47" t="s">
        <v>709</v>
      </c>
      <c r="B1006" s="47" t="s">
        <v>767</v>
      </c>
      <c r="C1006" s="82" t="str">
        <f t="shared" si="31"/>
        <v>21375800 PROMOCIÓN DE LAS ARTES</v>
      </c>
      <c r="D1006" s="47" t="s">
        <v>686</v>
      </c>
      <c r="E1006" s="47" t="s">
        <v>334</v>
      </c>
      <c r="F1006" s="47" t="s">
        <v>335</v>
      </c>
      <c r="G1006" s="46">
        <v>750000</v>
      </c>
      <c r="H1006" s="46">
        <v>0</v>
      </c>
      <c r="I1006" s="46">
        <v>0</v>
      </c>
      <c r="J1006" s="46">
        <v>0</v>
      </c>
      <c r="K1006" s="46">
        <v>0</v>
      </c>
      <c r="L1006" s="46">
        <v>0</v>
      </c>
      <c r="M1006" s="46">
        <v>0</v>
      </c>
      <c r="N1006" s="46">
        <v>0</v>
      </c>
      <c r="O1006" s="46">
        <v>0</v>
      </c>
      <c r="P1006" s="86">
        <f t="shared" si="32"/>
        <v>0</v>
      </c>
      <c r="Q1006" s="65"/>
      <c r="R1006" s="65"/>
      <c r="S1006" s="66"/>
      <c r="T1006" s="66"/>
      <c r="U1006" s="66"/>
      <c r="V1006" s="66"/>
      <c r="W1006" s="66"/>
      <c r="X1006" s="67"/>
    </row>
    <row r="1007" spans="1:24" ht="14.4" x14ac:dyDescent="0.2">
      <c r="A1007" s="47" t="s">
        <v>709</v>
      </c>
      <c r="B1007" s="47" t="s">
        <v>767</v>
      </c>
      <c r="C1007" s="82" t="str">
        <f t="shared" si="31"/>
        <v>21375800 PROMOCIÓN DE LAS ARTES</v>
      </c>
      <c r="D1007" s="47" t="s">
        <v>686</v>
      </c>
      <c r="E1007" s="47" t="s">
        <v>372</v>
      </c>
      <c r="F1007" s="47" t="s">
        <v>373</v>
      </c>
      <c r="G1007" s="46">
        <v>128830015</v>
      </c>
      <c r="H1007" s="46">
        <v>162530015</v>
      </c>
      <c r="I1007" s="46">
        <v>130004275.5</v>
      </c>
      <c r="J1007" s="46">
        <v>0</v>
      </c>
      <c r="K1007" s="46">
        <v>14383053.289999999</v>
      </c>
      <c r="L1007" s="46">
        <v>0</v>
      </c>
      <c r="M1007" s="46">
        <v>103645843.70999999</v>
      </c>
      <c r="N1007" s="46">
        <v>103645843.70999999</v>
      </c>
      <c r="O1007" s="46">
        <v>44501118</v>
      </c>
      <c r="P1007" s="86">
        <f t="shared" si="32"/>
        <v>0.63770278806656111</v>
      </c>
      <c r="Q1007" s="65"/>
      <c r="R1007" s="65"/>
      <c r="S1007" s="66"/>
      <c r="T1007" s="66"/>
      <c r="U1007" s="66"/>
      <c r="V1007" s="66"/>
      <c r="W1007" s="66"/>
      <c r="X1007" s="67"/>
    </row>
    <row r="1008" spans="1:24" ht="14.4" x14ac:dyDescent="0.2">
      <c r="A1008" s="47" t="s">
        <v>709</v>
      </c>
      <c r="B1008" s="47" t="s">
        <v>767</v>
      </c>
      <c r="C1008" s="82" t="str">
        <f t="shared" si="31"/>
        <v>21375800 PROMOCIÓN DE LAS ARTES</v>
      </c>
      <c r="D1008" s="47" t="s">
        <v>686</v>
      </c>
      <c r="E1008" s="47" t="s">
        <v>374</v>
      </c>
      <c r="F1008" s="47" t="s">
        <v>375</v>
      </c>
      <c r="G1008" s="46">
        <v>42547515</v>
      </c>
      <c r="H1008" s="46">
        <v>42547515</v>
      </c>
      <c r="I1008" s="46">
        <v>42451463</v>
      </c>
      <c r="J1008" s="46">
        <v>0</v>
      </c>
      <c r="K1008" s="46">
        <v>2317327.29</v>
      </c>
      <c r="L1008" s="46">
        <v>0</v>
      </c>
      <c r="M1008" s="46">
        <v>31720684.710000001</v>
      </c>
      <c r="N1008" s="46">
        <v>31720684.710000001</v>
      </c>
      <c r="O1008" s="46">
        <v>8509503</v>
      </c>
      <c r="P1008" s="86">
        <f t="shared" si="32"/>
        <v>0.74553554326263238</v>
      </c>
      <c r="Q1008" s="65"/>
      <c r="R1008" s="65"/>
      <c r="S1008" s="66"/>
      <c r="T1008" s="66"/>
      <c r="U1008" s="66"/>
      <c r="V1008" s="66"/>
      <c r="W1008" s="66"/>
      <c r="X1008" s="67"/>
    </row>
    <row r="1009" spans="1:24" ht="14.4" x14ac:dyDescent="0.2">
      <c r="A1009" s="47" t="s">
        <v>709</v>
      </c>
      <c r="B1009" s="47" t="s">
        <v>767</v>
      </c>
      <c r="C1009" s="82" t="str">
        <f t="shared" si="31"/>
        <v>21375800 PROMOCIÓN DE LAS ARTES</v>
      </c>
      <c r="D1009" s="47" t="s">
        <v>686</v>
      </c>
      <c r="E1009" s="47" t="s">
        <v>388</v>
      </c>
      <c r="F1009" s="47" t="s">
        <v>377</v>
      </c>
      <c r="G1009" s="46">
        <v>36703076</v>
      </c>
      <c r="H1009" s="46">
        <v>36703076</v>
      </c>
      <c r="I1009" s="46">
        <v>36620218</v>
      </c>
      <c r="J1009" s="46">
        <v>0</v>
      </c>
      <c r="K1009" s="46">
        <v>1999013.04</v>
      </c>
      <c r="L1009" s="46">
        <v>0</v>
      </c>
      <c r="M1009" s="46">
        <v>27363447.760000002</v>
      </c>
      <c r="N1009" s="46">
        <v>27363447.760000002</v>
      </c>
      <c r="O1009" s="46">
        <v>7340615.2000000002</v>
      </c>
      <c r="P1009" s="86">
        <f t="shared" si="32"/>
        <v>0.74553554475924588</v>
      </c>
      <c r="Q1009" s="65"/>
      <c r="R1009" s="65"/>
      <c r="S1009" s="66"/>
      <c r="T1009" s="66"/>
      <c r="U1009" s="66"/>
      <c r="V1009" s="66"/>
      <c r="W1009" s="66"/>
      <c r="X1009" s="67"/>
    </row>
    <row r="1010" spans="1:24" ht="14.4" x14ac:dyDescent="0.2">
      <c r="A1010" s="47" t="s">
        <v>709</v>
      </c>
      <c r="B1010" s="47" t="s">
        <v>767</v>
      </c>
      <c r="C1010" s="82" t="str">
        <f t="shared" si="31"/>
        <v>21375800 PROMOCIÓN DE LAS ARTES</v>
      </c>
      <c r="D1010" s="47" t="s">
        <v>686</v>
      </c>
      <c r="E1010" s="47" t="s">
        <v>409</v>
      </c>
      <c r="F1010" s="47" t="s">
        <v>398</v>
      </c>
      <c r="G1010" s="46">
        <v>5844439</v>
      </c>
      <c r="H1010" s="46">
        <v>5844439</v>
      </c>
      <c r="I1010" s="46">
        <v>5831245</v>
      </c>
      <c r="J1010" s="46">
        <v>0</v>
      </c>
      <c r="K1010" s="46">
        <v>318314.25</v>
      </c>
      <c r="L1010" s="46">
        <v>0</v>
      </c>
      <c r="M1010" s="46">
        <v>4357236.95</v>
      </c>
      <c r="N1010" s="46">
        <v>4357236.95</v>
      </c>
      <c r="O1010" s="46">
        <v>1168887.8</v>
      </c>
      <c r="P1010" s="86">
        <f t="shared" si="32"/>
        <v>0.74553553386390037</v>
      </c>
      <c r="Q1010" s="65"/>
      <c r="R1010" s="65"/>
      <c r="S1010" s="66"/>
      <c r="T1010" s="66"/>
      <c r="U1010" s="66"/>
      <c r="V1010" s="66"/>
      <c r="W1010" s="66"/>
      <c r="X1010" s="67"/>
    </row>
    <row r="1011" spans="1:24" ht="14.4" x14ac:dyDescent="0.2">
      <c r="A1011" s="47" t="s">
        <v>709</v>
      </c>
      <c r="B1011" s="47" t="s">
        <v>767</v>
      </c>
      <c r="C1011" s="83" t="str">
        <f t="shared" si="31"/>
        <v>21375800 PROMOCIÓN DE LAS ARTES</v>
      </c>
      <c r="D1011" s="47" t="s">
        <v>686</v>
      </c>
      <c r="E1011" s="47" t="s">
        <v>608</v>
      </c>
      <c r="F1011" s="47" t="s">
        <v>609</v>
      </c>
      <c r="G1011" s="46">
        <v>11500000</v>
      </c>
      <c r="H1011" s="46">
        <v>40700000</v>
      </c>
      <c r="I1011" s="46">
        <v>26100000</v>
      </c>
      <c r="J1011" s="46">
        <v>0</v>
      </c>
      <c r="K1011" s="46">
        <v>8949789</v>
      </c>
      <c r="L1011" s="46">
        <v>0</v>
      </c>
      <c r="M1011" s="46">
        <v>15838284</v>
      </c>
      <c r="N1011" s="46">
        <v>15838284</v>
      </c>
      <c r="O1011" s="46">
        <v>15911927</v>
      </c>
      <c r="P1011" s="88">
        <f t="shared" si="32"/>
        <v>0.38914702702702703</v>
      </c>
      <c r="Q1011" s="65"/>
      <c r="R1011" s="65"/>
      <c r="S1011" s="66"/>
      <c r="T1011" s="66"/>
      <c r="U1011" s="66"/>
      <c r="V1011" s="66"/>
      <c r="W1011" s="66"/>
      <c r="X1011" s="67"/>
    </row>
    <row r="1012" spans="1:24" ht="14.4" x14ac:dyDescent="0.2">
      <c r="A1012" s="47" t="s">
        <v>709</v>
      </c>
      <c r="B1012" s="47" t="s">
        <v>767</v>
      </c>
      <c r="C1012" s="82" t="str">
        <f t="shared" si="31"/>
        <v>21375800 PROMOCIÓN DE LAS ARTES</v>
      </c>
      <c r="D1012" s="47" t="s">
        <v>686</v>
      </c>
      <c r="E1012" s="47" t="s">
        <v>610</v>
      </c>
      <c r="F1012" s="47" t="s">
        <v>611</v>
      </c>
      <c r="G1012" s="46">
        <v>0</v>
      </c>
      <c r="H1012" s="46">
        <v>27200000</v>
      </c>
      <c r="I1012" s="46">
        <v>12600000</v>
      </c>
      <c r="J1012" s="46">
        <v>0</v>
      </c>
      <c r="K1012" s="46">
        <v>8949789</v>
      </c>
      <c r="L1012" s="46">
        <v>0</v>
      </c>
      <c r="M1012" s="46">
        <v>3650211</v>
      </c>
      <c r="N1012" s="46">
        <v>3650211</v>
      </c>
      <c r="O1012" s="46">
        <v>14600000</v>
      </c>
      <c r="P1012" s="86">
        <f t="shared" si="32"/>
        <v>0.1341989338235294</v>
      </c>
      <c r="Q1012" s="65"/>
      <c r="R1012" s="65"/>
      <c r="S1012" s="66"/>
      <c r="T1012" s="66"/>
      <c r="U1012" s="66"/>
      <c r="V1012" s="66"/>
      <c r="W1012" s="66"/>
      <c r="X1012" s="67"/>
    </row>
    <row r="1013" spans="1:24" ht="14.4" x14ac:dyDescent="0.2">
      <c r="A1013" s="47" t="s">
        <v>709</v>
      </c>
      <c r="B1013" s="47" t="s">
        <v>767</v>
      </c>
      <c r="C1013" s="82" t="str">
        <f t="shared" si="31"/>
        <v>21375800 PROMOCIÓN DE LAS ARTES</v>
      </c>
      <c r="D1013" s="47" t="s">
        <v>686</v>
      </c>
      <c r="E1013" s="47" t="s">
        <v>612</v>
      </c>
      <c r="F1013" s="47" t="s">
        <v>613</v>
      </c>
      <c r="G1013" s="46">
        <v>11500000</v>
      </c>
      <c r="H1013" s="46">
        <v>13500000</v>
      </c>
      <c r="I1013" s="46">
        <v>13500000</v>
      </c>
      <c r="J1013" s="46">
        <v>0</v>
      </c>
      <c r="K1013" s="46">
        <v>0</v>
      </c>
      <c r="L1013" s="46">
        <v>0</v>
      </c>
      <c r="M1013" s="46">
        <v>12188073</v>
      </c>
      <c r="N1013" s="46">
        <v>12188073</v>
      </c>
      <c r="O1013" s="46">
        <v>1311927</v>
      </c>
      <c r="P1013" s="86">
        <f t="shared" si="32"/>
        <v>0.90282022222222225</v>
      </c>
      <c r="Q1013" s="65"/>
      <c r="R1013" s="65"/>
      <c r="S1013" s="66"/>
      <c r="T1013" s="66"/>
      <c r="U1013" s="66"/>
      <c r="V1013" s="66"/>
      <c r="W1013" s="66"/>
      <c r="X1013" s="67"/>
    </row>
    <row r="1014" spans="1:24" ht="14.4" x14ac:dyDescent="0.2">
      <c r="A1014" s="47" t="s">
        <v>709</v>
      </c>
      <c r="B1014" s="47" t="s">
        <v>767</v>
      </c>
      <c r="C1014" s="82" t="str">
        <f t="shared" si="31"/>
        <v>21375800 PROMOCIÓN DE LAS ARTES</v>
      </c>
      <c r="D1014" s="47" t="s">
        <v>686</v>
      </c>
      <c r="E1014" s="47" t="s">
        <v>614</v>
      </c>
      <c r="F1014" s="47" t="s">
        <v>615</v>
      </c>
      <c r="G1014" s="46">
        <v>74782500</v>
      </c>
      <c r="H1014" s="46">
        <v>74782500</v>
      </c>
      <c r="I1014" s="46">
        <v>59202812.5</v>
      </c>
      <c r="J1014" s="46">
        <v>0</v>
      </c>
      <c r="K1014" s="46">
        <v>3115937</v>
      </c>
      <c r="L1014" s="46">
        <v>0</v>
      </c>
      <c r="M1014" s="46">
        <v>56086875</v>
      </c>
      <c r="N1014" s="46">
        <v>56086875</v>
      </c>
      <c r="O1014" s="46">
        <v>15579688</v>
      </c>
      <c r="P1014" s="86">
        <f t="shared" si="32"/>
        <v>0.75</v>
      </c>
      <c r="Q1014" s="65"/>
      <c r="R1014" s="65"/>
      <c r="S1014" s="66"/>
      <c r="T1014" s="66"/>
      <c r="U1014" s="66"/>
      <c r="V1014" s="66"/>
      <c r="W1014" s="66"/>
      <c r="X1014" s="67"/>
    </row>
    <row r="1015" spans="1:24" ht="14.4" x14ac:dyDescent="0.2">
      <c r="A1015" s="47" t="s">
        <v>709</v>
      </c>
      <c r="B1015" s="47" t="s">
        <v>767</v>
      </c>
      <c r="C1015" s="82" t="str">
        <f t="shared" si="31"/>
        <v>21375800 PROMOCIÓN DE LAS ARTES</v>
      </c>
      <c r="D1015" s="47" t="s">
        <v>686</v>
      </c>
      <c r="E1015" s="47" t="s">
        <v>616</v>
      </c>
      <c r="F1015" s="47" t="s">
        <v>617</v>
      </c>
      <c r="G1015" s="46">
        <v>74782500</v>
      </c>
      <c r="H1015" s="46">
        <v>74782500</v>
      </c>
      <c r="I1015" s="46">
        <v>59202812.5</v>
      </c>
      <c r="J1015" s="46">
        <v>0</v>
      </c>
      <c r="K1015" s="46">
        <v>3115937</v>
      </c>
      <c r="L1015" s="46">
        <v>0</v>
      </c>
      <c r="M1015" s="46">
        <v>56086875</v>
      </c>
      <c r="N1015" s="46">
        <v>56086875</v>
      </c>
      <c r="O1015" s="46">
        <v>15579688</v>
      </c>
      <c r="P1015" s="86">
        <f t="shared" si="32"/>
        <v>0.75</v>
      </c>
      <c r="Q1015" s="65"/>
      <c r="R1015" s="65"/>
      <c r="S1015" s="66"/>
      <c r="T1015" s="66"/>
      <c r="U1015" s="66"/>
      <c r="V1015" s="66"/>
      <c r="W1015" s="66"/>
      <c r="X1015" s="67"/>
    </row>
    <row r="1016" spans="1:24" ht="14.4" x14ac:dyDescent="0.2">
      <c r="A1016" s="47" t="s">
        <v>709</v>
      </c>
      <c r="B1016" s="47" t="s">
        <v>767</v>
      </c>
      <c r="C1016" s="82" t="str">
        <f t="shared" si="31"/>
        <v>21375800 PROMOCIÓN DE LAS ARTES</v>
      </c>
      <c r="D1016" s="47" t="s">
        <v>686</v>
      </c>
      <c r="E1016" s="47" t="s">
        <v>632</v>
      </c>
      <c r="F1016" s="47" t="s">
        <v>633</v>
      </c>
      <c r="G1016" s="46">
        <v>0</v>
      </c>
      <c r="H1016" s="46">
        <v>4500000</v>
      </c>
      <c r="I1016" s="46">
        <v>2250000</v>
      </c>
      <c r="J1016" s="46">
        <v>0</v>
      </c>
      <c r="K1016" s="46">
        <v>0</v>
      </c>
      <c r="L1016" s="46">
        <v>0</v>
      </c>
      <c r="M1016" s="46">
        <v>0</v>
      </c>
      <c r="N1016" s="46">
        <v>0</v>
      </c>
      <c r="O1016" s="46">
        <v>4500000</v>
      </c>
      <c r="P1016" s="87">
        <f t="shared" si="32"/>
        <v>0</v>
      </c>
      <c r="Q1016" s="65"/>
      <c r="R1016" s="65"/>
      <c r="S1016" s="66"/>
      <c r="T1016" s="66"/>
      <c r="U1016" s="66"/>
      <c r="V1016" s="66"/>
      <c r="W1016" s="66"/>
      <c r="X1016" s="67"/>
    </row>
    <row r="1017" spans="1:24" ht="14.4" x14ac:dyDescent="0.2">
      <c r="A1017" s="47" t="s">
        <v>709</v>
      </c>
      <c r="B1017" s="47" t="s">
        <v>767</v>
      </c>
      <c r="C1017" s="82" t="str">
        <f t="shared" si="31"/>
        <v>21375800 PROMOCIÓN DE LAS ARTES</v>
      </c>
      <c r="D1017" s="47" t="s">
        <v>686</v>
      </c>
      <c r="E1017" s="47" t="s">
        <v>634</v>
      </c>
      <c r="F1017" s="47" t="s">
        <v>635</v>
      </c>
      <c r="G1017" s="46">
        <v>0</v>
      </c>
      <c r="H1017" s="46">
        <v>4500000</v>
      </c>
      <c r="I1017" s="46">
        <v>2250000</v>
      </c>
      <c r="J1017" s="46">
        <v>0</v>
      </c>
      <c r="K1017" s="46">
        <v>0</v>
      </c>
      <c r="L1017" s="46">
        <v>0</v>
      </c>
      <c r="M1017" s="46">
        <v>0</v>
      </c>
      <c r="N1017" s="46">
        <v>0</v>
      </c>
      <c r="O1017" s="46">
        <v>4500000</v>
      </c>
      <c r="P1017" s="86">
        <f t="shared" si="32"/>
        <v>0</v>
      </c>
      <c r="Q1017" s="65"/>
      <c r="R1017" s="65"/>
      <c r="S1017" s="66"/>
      <c r="T1017" s="66"/>
      <c r="U1017" s="66"/>
      <c r="V1017" s="66"/>
      <c r="W1017" s="66"/>
      <c r="X1017" s="67"/>
    </row>
    <row r="1018" spans="1:24" ht="14.4" x14ac:dyDescent="0.2">
      <c r="A1018" s="47" t="s">
        <v>709</v>
      </c>
      <c r="B1018" s="47" t="s">
        <v>767</v>
      </c>
      <c r="C1018" s="82" t="str">
        <f t="shared" si="31"/>
        <v>21375800 PROMOCIÓN DE LAS ARTES</v>
      </c>
      <c r="D1018" s="47" t="s">
        <v>690</v>
      </c>
      <c r="E1018" s="47" t="s">
        <v>336</v>
      </c>
      <c r="F1018" s="47" t="s">
        <v>337</v>
      </c>
      <c r="G1018" s="46">
        <v>50600000</v>
      </c>
      <c r="H1018" s="46">
        <v>50600000</v>
      </c>
      <c r="I1018" s="46">
        <v>50225000</v>
      </c>
      <c r="J1018" s="46">
        <v>0</v>
      </c>
      <c r="K1018" s="46">
        <v>30082860.079999998</v>
      </c>
      <c r="L1018" s="46">
        <v>0</v>
      </c>
      <c r="M1018" s="46">
        <v>19273675.420000002</v>
      </c>
      <c r="N1018" s="46">
        <v>19273675.420000002</v>
      </c>
      <c r="O1018" s="46">
        <v>1243464.5</v>
      </c>
      <c r="P1018" s="86">
        <f t="shared" si="32"/>
        <v>0.38090267628458502</v>
      </c>
      <c r="Q1018" s="65"/>
      <c r="R1018" s="65"/>
      <c r="S1018" s="66"/>
      <c r="T1018" s="66"/>
      <c r="U1018" s="66"/>
      <c r="V1018" s="66"/>
      <c r="W1018" s="66"/>
      <c r="X1018" s="67"/>
    </row>
    <row r="1019" spans="1:24" ht="14.4" x14ac:dyDescent="0.2">
      <c r="A1019" s="47" t="s">
        <v>709</v>
      </c>
      <c r="B1019" s="47" t="s">
        <v>767</v>
      </c>
      <c r="C1019" s="82" t="str">
        <f t="shared" si="31"/>
        <v>21375800 PROMOCIÓN DE LAS ARTES</v>
      </c>
      <c r="D1019" s="47" t="s">
        <v>690</v>
      </c>
      <c r="E1019" s="47" t="s">
        <v>338</v>
      </c>
      <c r="F1019" s="47" t="s">
        <v>339</v>
      </c>
      <c r="G1019" s="46">
        <v>50000000</v>
      </c>
      <c r="H1019" s="46">
        <v>50000000</v>
      </c>
      <c r="I1019" s="46">
        <v>49625000</v>
      </c>
      <c r="J1019" s="46">
        <v>0</v>
      </c>
      <c r="K1019" s="46">
        <v>30082860.079999998</v>
      </c>
      <c r="L1019" s="46">
        <v>0</v>
      </c>
      <c r="M1019" s="46">
        <v>19273675.420000002</v>
      </c>
      <c r="N1019" s="46">
        <v>19273675.420000002</v>
      </c>
      <c r="O1019" s="46">
        <v>643464.5</v>
      </c>
      <c r="P1019" s="86">
        <f t="shared" si="32"/>
        <v>0.38547350840000005</v>
      </c>
      <c r="Q1019" s="65"/>
      <c r="R1019" s="65"/>
      <c r="S1019" s="66"/>
      <c r="T1019" s="66"/>
      <c r="U1019" s="66"/>
      <c r="V1019" s="66"/>
      <c r="W1019" s="66"/>
      <c r="X1019" s="67"/>
    </row>
    <row r="1020" spans="1:24" ht="14.4" x14ac:dyDescent="0.2">
      <c r="A1020" s="47" t="s">
        <v>709</v>
      </c>
      <c r="B1020" s="47" t="s">
        <v>767</v>
      </c>
      <c r="C1020" s="82" t="str">
        <f t="shared" si="31"/>
        <v>21375800 PROMOCIÓN DE LAS ARTES</v>
      </c>
      <c r="D1020" s="47" t="s">
        <v>690</v>
      </c>
      <c r="E1020" s="47" t="s">
        <v>352</v>
      </c>
      <c r="F1020" s="47" t="s">
        <v>353</v>
      </c>
      <c r="G1020" s="46">
        <v>50000000</v>
      </c>
      <c r="H1020" s="46">
        <v>50000000</v>
      </c>
      <c r="I1020" s="46">
        <v>49625000</v>
      </c>
      <c r="J1020" s="46">
        <v>0</v>
      </c>
      <c r="K1020" s="46">
        <v>30082860.079999998</v>
      </c>
      <c r="L1020" s="46">
        <v>0</v>
      </c>
      <c r="M1020" s="46">
        <v>19273675.420000002</v>
      </c>
      <c r="N1020" s="46">
        <v>19273675.420000002</v>
      </c>
      <c r="O1020" s="46">
        <v>643464.5</v>
      </c>
      <c r="P1020" s="86">
        <f t="shared" si="32"/>
        <v>0.38547350840000005</v>
      </c>
      <c r="Q1020" s="65"/>
      <c r="R1020" s="65"/>
      <c r="S1020" s="66"/>
      <c r="T1020" s="66"/>
      <c r="U1020" s="66"/>
      <c r="V1020" s="66"/>
      <c r="W1020" s="66"/>
      <c r="X1020" s="67"/>
    </row>
    <row r="1021" spans="1:24" ht="14.4" x14ac:dyDescent="0.2">
      <c r="A1021" s="47" t="s">
        <v>709</v>
      </c>
      <c r="B1021" s="47" t="s">
        <v>767</v>
      </c>
      <c r="C1021" s="82" t="str">
        <f t="shared" si="31"/>
        <v>21375800 PROMOCIÓN DE LAS ARTES</v>
      </c>
      <c r="D1021" s="47" t="s">
        <v>690</v>
      </c>
      <c r="E1021" s="47" t="s">
        <v>364</v>
      </c>
      <c r="F1021" s="47" t="s">
        <v>365</v>
      </c>
      <c r="G1021" s="46">
        <v>600000</v>
      </c>
      <c r="H1021" s="46">
        <v>600000</v>
      </c>
      <c r="I1021" s="46">
        <v>600000</v>
      </c>
      <c r="J1021" s="46">
        <v>0</v>
      </c>
      <c r="K1021" s="46">
        <v>0</v>
      </c>
      <c r="L1021" s="46">
        <v>0</v>
      </c>
      <c r="M1021" s="46">
        <v>0</v>
      </c>
      <c r="N1021" s="46">
        <v>0</v>
      </c>
      <c r="O1021" s="46">
        <v>600000</v>
      </c>
      <c r="P1021" s="86">
        <f t="shared" si="32"/>
        <v>0</v>
      </c>
      <c r="Q1021" s="65"/>
      <c r="R1021" s="65"/>
      <c r="S1021" s="66"/>
      <c r="T1021" s="66"/>
      <c r="U1021" s="66"/>
      <c r="V1021" s="66"/>
      <c r="W1021" s="66"/>
      <c r="X1021" s="67"/>
    </row>
    <row r="1022" spans="1:24" ht="14.4" x14ac:dyDescent="0.2">
      <c r="A1022" s="47" t="s">
        <v>709</v>
      </c>
      <c r="B1022" s="47" t="s">
        <v>767</v>
      </c>
      <c r="C1022" s="107" t="str">
        <f t="shared" si="31"/>
        <v>21375800 PROMOCIÓN DE LAS ARTES</v>
      </c>
      <c r="D1022" s="47" t="s">
        <v>690</v>
      </c>
      <c r="E1022" s="47" t="s">
        <v>368</v>
      </c>
      <c r="F1022" s="47" t="s">
        <v>369</v>
      </c>
      <c r="G1022" s="46">
        <v>600000</v>
      </c>
      <c r="H1022" s="46">
        <v>600000</v>
      </c>
      <c r="I1022" s="46">
        <v>600000</v>
      </c>
      <c r="J1022" s="46">
        <v>0</v>
      </c>
      <c r="K1022" s="46">
        <v>0</v>
      </c>
      <c r="L1022" s="46">
        <v>0</v>
      </c>
      <c r="M1022" s="46">
        <v>0</v>
      </c>
      <c r="N1022" s="46">
        <v>0</v>
      </c>
      <c r="O1022" s="46">
        <v>600000</v>
      </c>
      <c r="P1022" s="108">
        <f t="shared" si="32"/>
        <v>0</v>
      </c>
      <c r="Q1022" s="65"/>
      <c r="R1022" s="65"/>
      <c r="S1022" s="66"/>
      <c r="T1022" s="66"/>
      <c r="U1022" s="66"/>
      <c r="V1022" s="66"/>
      <c r="W1022" s="66"/>
      <c r="X1022" s="67"/>
    </row>
    <row r="1023" spans="1:24" ht="14.4" x14ac:dyDescent="0.2">
      <c r="A1023" s="99" t="s">
        <v>710</v>
      </c>
      <c r="B1023" s="99" t="s">
        <v>711</v>
      </c>
      <c r="C1023" s="98" t="str">
        <f t="shared" si="31"/>
        <v>21375801 CENTRO NACIONAL DE LA MÚSICA</v>
      </c>
      <c r="D1023" s="99" t="s">
        <v>686</v>
      </c>
      <c r="E1023" s="99" t="s">
        <v>687</v>
      </c>
      <c r="F1023" s="99" t="s">
        <v>687</v>
      </c>
      <c r="G1023" s="100">
        <v>2983156575</v>
      </c>
      <c r="H1023" s="100">
        <v>3051241097</v>
      </c>
      <c r="I1023" s="46">
        <v>2827939551.25</v>
      </c>
      <c r="J1023" s="46">
        <v>0</v>
      </c>
      <c r="K1023" s="46">
        <v>0</v>
      </c>
      <c r="L1023" s="46">
        <v>0</v>
      </c>
      <c r="M1023" s="100">
        <v>1934536235.75</v>
      </c>
      <c r="N1023" s="100">
        <v>1924156809.78</v>
      </c>
      <c r="O1023" s="100">
        <v>1116704861.25</v>
      </c>
      <c r="P1023" s="115">
        <f t="shared" si="32"/>
        <v>0.63401618366114976</v>
      </c>
      <c r="Q1023" s="65"/>
      <c r="R1023" s="65"/>
      <c r="S1023" s="66"/>
      <c r="T1023" s="66"/>
      <c r="U1023" s="66"/>
      <c r="V1023" s="66"/>
      <c r="W1023" s="66"/>
      <c r="X1023" s="67"/>
    </row>
    <row r="1024" spans="1:24" ht="14.4" x14ac:dyDescent="0.2">
      <c r="A1024" s="47" t="s">
        <v>710</v>
      </c>
      <c r="B1024" s="47" t="s">
        <v>711</v>
      </c>
      <c r="C1024" s="112" t="str">
        <f t="shared" si="31"/>
        <v>21375801 CENTRO NACIONAL DE LA MÚSICA</v>
      </c>
      <c r="D1024" s="47" t="s">
        <v>686</v>
      </c>
      <c r="E1024" s="47" t="s">
        <v>10</v>
      </c>
      <c r="F1024" s="47" t="s">
        <v>11</v>
      </c>
      <c r="G1024" s="46">
        <v>2458692440</v>
      </c>
      <c r="H1024" s="46">
        <v>2451024564</v>
      </c>
      <c r="I1024" s="46">
        <v>2415288248</v>
      </c>
      <c r="J1024" s="46">
        <v>0</v>
      </c>
      <c r="K1024" s="46">
        <v>0</v>
      </c>
      <c r="L1024" s="46">
        <v>0</v>
      </c>
      <c r="M1024" s="46">
        <v>1620758326.76</v>
      </c>
      <c r="N1024" s="46">
        <v>1620758326.76</v>
      </c>
      <c r="O1024" s="46">
        <v>830266237.24000001</v>
      </c>
      <c r="P1024" s="113">
        <f t="shared" si="32"/>
        <v>0.66125748006171348</v>
      </c>
      <c r="Q1024" s="65"/>
      <c r="R1024" s="65"/>
      <c r="S1024" s="66"/>
      <c r="T1024" s="66"/>
      <c r="U1024" s="66"/>
      <c r="V1024" s="66"/>
      <c r="W1024" s="66"/>
      <c r="X1024" s="67"/>
    </row>
    <row r="1025" spans="1:24" ht="14.4" x14ac:dyDescent="0.2">
      <c r="A1025" s="47" t="s">
        <v>710</v>
      </c>
      <c r="B1025" s="47" t="s">
        <v>711</v>
      </c>
      <c r="C1025" s="82" t="str">
        <f t="shared" si="31"/>
        <v>21375801 CENTRO NACIONAL DE LA MÚSICA</v>
      </c>
      <c r="D1025" s="47" t="s">
        <v>686</v>
      </c>
      <c r="E1025" s="47" t="s">
        <v>12</v>
      </c>
      <c r="F1025" s="47" t="s">
        <v>13</v>
      </c>
      <c r="G1025" s="46">
        <v>1217425824</v>
      </c>
      <c r="H1025" s="46">
        <v>1268930775</v>
      </c>
      <c r="I1025" s="46">
        <v>1247939506</v>
      </c>
      <c r="J1025" s="46">
        <v>0</v>
      </c>
      <c r="K1025" s="46">
        <v>0</v>
      </c>
      <c r="L1025" s="46">
        <v>0</v>
      </c>
      <c r="M1025" s="46">
        <v>859936021.29999995</v>
      </c>
      <c r="N1025" s="46">
        <v>859936021.29999995</v>
      </c>
      <c r="O1025" s="46">
        <v>408994753.69999999</v>
      </c>
      <c r="P1025" s="86">
        <f t="shared" si="32"/>
        <v>0.67768552725029463</v>
      </c>
      <c r="Q1025" s="65"/>
      <c r="R1025" s="65"/>
      <c r="S1025" s="66"/>
      <c r="T1025" s="66"/>
      <c r="U1025" s="66"/>
      <c r="V1025" s="66"/>
      <c r="W1025" s="66"/>
      <c r="X1025" s="67"/>
    </row>
    <row r="1026" spans="1:24" ht="14.4" x14ac:dyDescent="0.2">
      <c r="A1026" s="47" t="s">
        <v>710</v>
      </c>
      <c r="B1026" s="47" t="s">
        <v>711</v>
      </c>
      <c r="C1026" s="82" t="str">
        <f t="shared" si="31"/>
        <v>21375801 CENTRO NACIONAL DE LA MÚSICA</v>
      </c>
      <c r="D1026" s="47" t="s">
        <v>686</v>
      </c>
      <c r="E1026" s="47" t="s">
        <v>14</v>
      </c>
      <c r="F1026" s="47" t="s">
        <v>15</v>
      </c>
      <c r="G1026" s="46">
        <v>1185425824</v>
      </c>
      <c r="H1026" s="46">
        <v>1245930775</v>
      </c>
      <c r="I1026" s="46">
        <v>1224939506</v>
      </c>
      <c r="J1026" s="46">
        <v>0</v>
      </c>
      <c r="K1026" s="46">
        <v>0</v>
      </c>
      <c r="L1026" s="46">
        <v>0</v>
      </c>
      <c r="M1026" s="46">
        <v>857238581.29999995</v>
      </c>
      <c r="N1026" s="46">
        <v>857238581.29999995</v>
      </c>
      <c r="O1026" s="46">
        <v>388692193.69999999</v>
      </c>
      <c r="P1026" s="86">
        <f t="shared" si="32"/>
        <v>0.68803066631049381</v>
      </c>
      <c r="Q1026" s="65"/>
      <c r="R1026" s="65"/>
      <c r="S1026" s="66"/>
      <c r="T1026" s="66"/>
      <c r="U1026" s="66"/>
      <c r="V1026" s="66"/>
      <c r="W1026" s="66"/>
      <c r="X1026" s="67"/>
    </row>
    <row r="1027" spans="1:24" ht="14.4" x14ac:dyDescent="0.2">
      <c r="A1027" s="47" t="s">
        <v>710</v>
      </c>
      <c r="B1027" s="47" t="s">
        <v>711</v>
      </c>
      <c r="C1027" s="82" t="str">
        <f t="shared" si="31"/>
        <v>21375801 CENTRO NACIONAL DE LA MÚSICA</v>
      </c>
      <c r="D1027" s="47" t="s">
        <v>686</v>
      </c>
      <c r="E1027" s="47" t="s">
        <v>18</v>
      </c>
      <c r="F1027" s="47" t="s">
        <v>19</v>
      </c>
      <c r="G1027" s="46">
        <v>32000000</v>
      </c>
      <c r="H1027" s="46">
        <v>23000000</v>
      </c>
      <c r="I1027" s="46">
        <v>23000000</v>
      </c>
      <c r="J1027" s="46">
        <v>0</v>
      </c>
      <c r="K1027" s="46">
        <v>0</v>
      </c>
      <c r="L1027" s="46">
        <v>0</v>
      </c>
      <c r="M1027" s="46">
        <v>2697440</v>
      </c>
      <c r="N1027" s="46">
        <v>2697440</v>
      </c>
      <c r="O1027" s="46">
        <v>20302560</v>
      </c>
      <c r="P1027" s="86">
        <f t="shared" si="32"/>
        <v>0.11728</v>
      </c>
      <c r="Q1027" s="65"/>
      <c r="R1027" s="65"/>
      <c r="S1027" s="66"/>
      <c r="T1027" s="66"/>
      <c r="U1027" s="66"/>
      <c r="V1027" s="66"/>
      <c r="W1027" s="66"/>
      <c r="X1027" s="67"/>
    </row>
    <row r="1028" spans="1:24" ht="14.4" x14ac:dyDescent="0.2">
      <c r="A1028" s="47" t="s">
        <v>710</v>
      </c>
      <c r="B1028" s="47" t="s">
        <v>711</v>
      </c>
      <c r="C1028" s="82" t="str">
        <f t="shared" si="31"/>
        <v>21375801 CENTRO NACIONAL DE LA MÚSICA</v>
      </c>
      <c r="D1028" s="47" t="s">
        <v>686</v>
      </c>
      <c r="E1028" s="47" t="s">
        <v>20</v>
      </c>
      <c r="F1028" s="47" t="s">
        <v>21</v>
      </c>
      <c r="G1028" s="46">
        <v>10100000</v>
      </c>
      <c r="H1028" s="46">
        <v>10432124</v>
      </c>
      <c r="I1028" s="46">
        <v>10432124</v>
      </c>
      <c r="J1028" s="46">
        <v>0</v>
      </c>
      <c r="K1028" s="46">
        <v>0</v>
      </c>
      <c r="L1028" s="46">
        <v>0</v>
      </c>
      <c r="M1028" s="46">
        <v>7605680.5</v>
      </c>
      <c r="N1028" s="46">
        <v>7605680.5</v>
      </c>
      <c r="O1028" s="46">
        <v>2826443.5</v>
      </c>
      <c r="P1028" s="86">
        <f t="shared" si="32"/>
        <v>0.72906346780387199</v>
      </c>
      <c r="Q1028" s="65"/>
      <c r="R1028" s="65"/>
      <c r="S1028" s="66"/>
      <c r="T1028" s="66"/>
      <c r="U1028" s="66"/>
      <c r="V1028" s="66"/>
      <c r="W1028" s="66"/>
      <c r="X1028" s="67"/>
    </row>
    <row r="1029" spans="1:24" ht="14.4" x14ac:dyDescent="0.2">
      <c r="A1029" s="47" t="s">
        <v>710</v>
      </c>
      <c r="B1029" s="47" t="s">
        <v>711</v>
      </c>
      <c r="C1029" s="82" t="str">
        <f t="shared" si="31"/>
        <v>21375801 CENTRO NACIONAL DE LA MÚSICA</v>
      </c>
      <c r="D1029" s="47" t="s">
        <v>686</v>
      </c>
      <c r="E1029" s="47" t="s">
        <v>22</v>
      </c>
      <c r="F1029" s="47" t="s">
        <v>23</v>
      </c>
      <c r="G1029" s="46">
        <v>10100000</v>
      </c>
      <c r="H1029" s="46">
        <v>10432124</v>
      </c>
      <c r="I1029" s="46">
        <v>10432124</v>
      </c>
      <c r="J1029" s="46">
        <v>0</v>
      </c>
      <c r="K1029" s="46">
        <v>0</v>
      </c>
      <c r="L1029" s="46">
        <v>0</v>
      </c>
      <c r="M1029" s="46">
        <v>7605680.5</v>
      </c>
      <c r="N1029" s="46">
        <v>7605680.5</v>
      </c>
      <c r="O1029" s="46">
        <v>2826443.5</v>
      </c>
      <c r="P1029" s="86">
        <f t="shared" si="32"/>
        <v>0.72906346780387199</v>
      </c>
      <c r="Q1029" s="65"/>
      <c r="R1029" s="65"/>
      <c r="S1029" s="66"/>
      <c r="T1029" s="66"/>
      <c r="U1029" s="66"/>
      <c r="V1029" s="66"/>
      <c r="W1029" s="66"/>
      <c r="X1029" s="67"/>
    </row>
    <row r="1030" spans="1:24" ht="14.4" x14ac:dyDescent="0.2">
      <c r="A1030" s="47" t="s">
        <v>710</v>
      </c>
      <c r="B1030" s="47" t="s">
        <v>711</v>
      </c>
      <c r="C1030" s="82" t="str">
        <f t="shared" ref="C1030:C1093" si="33">+CONCATENATE(A1030," ",B1030)</f>
        <v>21375801 CENTRO NACIONAL DE LA MÚSICA</v>
      </c>
      <c r="D1030" s="47" t="s">
        <v>686</v>
      </c>
      <c r="E1030" s="47" t="s">
        <v>26</v>
      </c>
      <c r="F1030" s="47" t="s">
        <v>27</v>
      </c>
      <c r="G1030" s="46">
        <v>844862950</v>
      </c>
      <c r="H1030" s="46">
        <v>785357999</v>
      </c>
      <c r="I1030" s="46">
        <v>774763003</v>
      </c>
      <c r="J1030" s="46">
        <v>0</v>
      </c>
      <c r="K1030" s="46">
        <v>0</v>
      </c>
      <c r="L1030" s="46">
        <v>0</v>
      </c>
      <c r="M1030" s="46">
        <v>484157322.36000001</v>
      </c>
      <c r="N1030" s="46">
        <v>484157322.36000001</v>
      </c>
      <c r="O1030" s="46">
        <v>301200676.63999999</v>
      </c>
      <c r="P1030" s="86">
        <f t="shared" ref="P1030:P1093" si="34">+IFERROR(M1030/H1030,0)</f>
        <v>0.61647977479885574</v>
      </c>
      <c r="Q1030" s="65"/>
      <c r="R1030" s="65"/>
      <c r="S1030" s="66"/>
      <c r="T1030" s="66"/>
      <c r="U1030" s="66"/>
      <c r="V1030" s="66"/>
      <c r="W1030" s="66"/>
      <c r="X1030" s="67"/>
    </row>
    <row r="1031" spans="1:24" ht="14.4" x14ac:dyDescent="0.2">
      <c r="A1031" s="47" t="s">
        <v>710</v>
      </c>
      <c r="B1031" s="47" t="s">
        <v>711</v>
      </c>
      <c r="C1031" s="82" t="str">
        <f t="shared" si="33"/>
        <v>21375801 CENTRO NACIONAL DE LA MÚSICA</v>
      </c>
      <c r="D1031" s="47" t="s">
        <v>686</v>
      </c>
      <c r="E1031" s="47" t="s">
        <v>28</v>
      </c>
      <c r="F1031" s="47" t="s">
        <v>29</v>
      </c>
      <c r="G1031" s="46">
        <v>320900000</v>
      </c>
      <c r="H1031" s="46">
        <v>310558518</v>
      </c>
      <c r="I1031" s="46">
        <v>310451412</v>
      </c>
      <c r="J1031" s="46">
        <v>0</v>
      </c>
      <c r="K1031" s="46">
        <v>0</v>
      </c>
      <c r="L1031" s="46">
        <v>0</v>
      </c>
      <c r="M1031" s="46">
        <v>228979422.09999999</v>
      </c>
      <c r="N1031" s="46">
        <v>228979422.09999999</v>
      </c>
      <c r="O1031" s="46">
        <v>81579095.900000006</v>
      </c>
      <c r="P1031" s="86">
        <f t="shared" si="34"/>
        <v>0.73731489825051266</v>
      </c>
      <c r="Q1031" s="65"/>
      <c r="R1031" s="65"/>
      <c r="S1031" s="66"/>
      <c r="T1031" s="66"/>
      <c r="U1031" s="66"/>
      <c r="V1031" s="66"/>
      <c r="W1031" s="66"/>
      <c r="X1031" s="67"/>
    </row>
    <row r="1032" spans="1:24" ht="14.4" x14ac:dyDescent="0.2">
      <c r="A1032" s="47" t="s">
        <v>710</v>
      </c>
      <c r="B1032" s="47" t="s">
        <v>711</v>
      </c>
      <c r="C1032" s="82" t="str">
        <f t="shared" si="33"/>
        <v>21375801 CENTRO NACIONAL DE LA MÚSICA</v>
      </c>
      <c r="D1032" s="47" t="s">
        <v>686</v>
      </c>
      <c r="E1032" s="47" t="s">
        <v>30</v>
      </c>
      <c r="F1032" s="47" t="s">
        <v>31</v>
      </c>
      <c r="G1032" s="46">
        <v>82727670</v>
      </c>
      <c r="H1032" s="46">
        <v>85727670</v>
      </c>
      <c r="I1032" s="46">
        <v>85727670</v>
      </c>
      <c r="J1032" s="46">
        <v>0</v>
      </c>
      <c r="K1032" s="46">
        <v>0</v>
      </c>
      <c r="L1032" s="46">
        <v>0</v>
      </c>
      <c r="M1032" s="46">
        <v>62042587.899999999</v>
      </c>
      <c r="N1032" s="46">
        <v>62042587.899999999</v>
      </c>
      <c r="O1032" s="46">
        <v>23685082.100000001</v>
      </c>
      <c r="P1032" s="86">
        <f t="shared" si="34"/>
        <v>0.72371718372842742</v>
      </c>
      <c r="Q1032" s="65"/>
      <c r="R1032" s="65"/>
      <c r="S1032" s="66"/>
      <c r="T1032" s="66"/>
      <c r="U1032" s="66"/>
      <c r="V1032" s="66"/>
      <c r="W1032" s="66"/>
      <c r="X1032" s="67"/>
    </row>
    <row r="1033" spans="1:24" ht="14.4" x14ac:dyDescent="0.2">
      <c r="A1033" s="47" t="s">
        <v>710</v>
      </c>
      <c r="B1033" s="47" t="s">
        <v>711</v>
      </c>
      <c r="C1033" s="82" t="str">
        <f t="shared" si="33"/>
        <v>21375801 CENTRO NACIONAL DE LA MÚSICA</v>
      </c>
      <c r="D1033" s="47" t="s">
        <v>686</v>
      </c>
      <c r="E1033" s="47" t="s">
        <v>32</v>
      </c>
      <c r="F1033" s="47" t="s">
        <v>33</v>
      </c>
      <c r="G1033" s="46">
        <v>159304558</v>
      </c>
      <c r="H1033" s="46">
        <v>159304558</v>
      </c>
      <c r="I1033" s="46">
        <v>158053459</v>
      </c>
      <c r="J1033" s="46">
        <v>0</v>
      </c>
      <c r="K1033" s="46">
        <v>0</v>
      </c>
      <c r="L1033" s="46">
        <v>0</v>
      </c>
      <c r="M1033" s="46">
        <v>388016.91</v>
      </c>
      <c r="N1033" s="46">
        <v>388016.91</v>
      </c>
      <c r="O1033" s="46">
        <v>158916541.09</v>
      </c>
      <c r="P1033" s="86">
        <f t="shared" si="34"/>
        <v>2.4356924552026938E-3</v>
      </c>
      <c r="Q1033" s="65"/>
      <c r="R1033" s="65"/>
      <c r="S1033" s="66"/>
      <c r="T1033" s="66"/>
      <c r="U1033" s="66"/>
      <c r="V1033" s="66"/>
      <c r="W1033" s="66"/>
      <c r="X1033" s="67"/>
    </row>
    <row r="1034" spans="1:24" ht="14.4" x14ac:dyDescent="0.2">
      <c r="A1034" s="47" t="s">
        <v>710</v>
      </c>
      <c r="B1034" s="47" t="s">
        <v>711</v>
      </c>
      <c r="C1034" s="82" t="str">
        <f t="shared" si="33"/>
        <v>21375801 CENTRO NACIONAL DE LA MÚSICA</v>
      </c>
      <c r="D1034" s="47" t="s">
        <v>686</v>
      </c>
      <c r="E1034" s="47" t="s">
        <v>34</v>
      </c>
      <c r="F1034" s="47" t="s">
        <v>35</v>
      </c>
      <c r="G1034" s="46">
        <v>188230722</v>
      </c>
      <c r="H1034" s="46">
        <v>135767253</v>
      </c>
      <c r="I1034" s="46">
        <v>126530462</v>
      </c>
      <c r="J1034" s="46">
        <v>0</v>
      </c>
      <c r="K1034" s="46">
        <v>0</v>
      </c>
      <c r="L1034" s="46">
        <v>0</v>
      </c>
      <c r="M1034" s="46">
        <v>122982497.31999999</v>
      </c>
      <c r="N1034" s="46">
        <v>122982497.31999999</v>
      </c>
      <c r="O1034" s="46">
        <v>12784755.68</v>
      </c>
      <c r="P1034" s="86">
        <f t="shared" si="34"/>
        <v>0.90583328897433013</v>
      </c>
      <c r="Q1034" s="65"/>
      <c r="R1034" s="65"/>
      <c r="S1034" s="66"/>
      <c r="T1034" s="66"/>
      <c r="U1034" s="66"/>
      <c r="V1034" s="66"/>
      <c r="W1034" s="66"/>
      <c r="X1034" s="67"/>
    </row>
    <row r="1035" spans="1:24" ht="14.4" x14ac:dyDescent="0.2">
      <c r="A1035" s="47" t="s">
        <v>710</v>
      </c>
      <c r="B1035" s="47" t="s">
        <v>711</v>
      </c>
      <c r="C1035" s="82" t="str">
        <f t="shared" si="33"/>
        <v>21375801 CENTRO NACIONAL DE LA MÚSICA</v>
      </c>
      <c r="D1035" s="47" t="s">
        <v>686</v>
      </c>
      <c r="E1035" s="47" t="s">
        <v>36</v>
      </c>
      <c r="F1035" s="47" t="s">
        <v>37</v>
      </c>
      <c r="G1035" s="46">
        <v>93700000</v>
      </c>
      <c r="H1035" s="46">
        <v>94000000</v>
      </c>
      <c r="I1035" s="46">
        <v>94000000</v>
      </c>
      <c r="J1035" s="46">
        <v>0</v>
      </c>
      <c r="K1035" s="46">
        <v>0</v>
      </c>
      <c r="L1035" s="46">
        <v>0</v>
      </c>
      <c r="M1035" s="46">
        <v>69764798.129999995</v>
      </c>
      <c r="N1035" s="46">
        <v>69764798.129999995</v>
      </c>
      <c r="O1035" s="46">
        <v>24235201.870000001</v>
      </c>
      <c r="P1035" s="86">
        <f t="shared" si="34"/>
        <v>0.74217870351063819</v>
      </c>
      <c r="Q1035" s="65"/>
      <c r="R1035" s="65"/>
      <c r="S1035" s="66"/>
      <c r="T1035" s="66"/>
      <c r="U1035" s="66"/>
      <c r="V1035" s="66"/>
      <c r="W1035" s="66"/>
      <c r="X1035" s="67"/>
    </row>
    <row r="1036" spans="1:24" ht="14.4" x14ac:dyDescent="0.2">
      <c r="A1036" s="47" t="s">
        <v>710</v>
      </c>
      <c r="B1036" s="47" t="s">
        <v>711</v>
      </c>
      <c r="C1036" s="82" t="str">
        <f t="shared" si="33"/>
        <v>21375801 CENTRO NACIONAL DE LA MÚSICA</v>
      </c>
      <c r="D1036" s="47" t="s">
        <v>686</v>
      </c>
      <c r="E1036" s="47" t="s">
        <v>38</v>
      </c>
      <c r="F1036" s="47" t="s">
        <v>39</v>
      </c>
      <c r="G1036" s="46">
        <v>186525711</v>
      </c>
      <c r="H1036" s="46">
        <v>186525711</v>
      </c>
      <c r="I1036" s="46">
        <v>184468619</v>
      </c>
      <c r="J1036" s="46">
        <v>0</v>
      </c>
      <c r="K1036" s="46">
        <v>0</v>
      </c>
      <c r="L1036" s="46">
        <v>0</v>
      </c>
      <c r="M1036" s="46">
        <v>131085591</v>
      </c>
      <c r="N1036" s="46">
        <v>131085591</v>
      </c>
      <c r="O1036" s="46">
        <v>55440120</v>
      </c>
      <c r="P1036" s="86">
        <f t="shared" si="34"/>
        <v>0.70277491664406522</v>
      </c>
      <c r="Q1036" s="65"/>
      <c r="R1036" s="65"/>
      <c r="S1036" s="66"/>
      <c r="T1036" s="66"/>
      <c r="U1036" s="66"/>
      <c r="V1036" s="66"/>
      <c r="W1036" s="66"/>
      <c r="X1036" s="67"/>
    </row>
    <row r="1037" spans="1:24" ht="14.4" x14ac:dyDescent="0.2">
      <c r="A1037" s="47" t="s">
        <v>710</v>
      </c>
      <c r="B1037" s="47" t="s">
        <v>711</v>
      </c>
      <c r="C1037" s="82" t="str">
        <f t="shared" si="33"/>
        <v>21375801 CENTRO NACIONAL DE LA MÚSICA</v>
      </c>
      <c r="D1037" s="47" t="s">
        <v>686</v>
      </c>
      <c r="E1037" s="47" t="s">
        <v>53</v>
      </c>
      <c r="F1037" s="47" t="s">
        <v>41</v>
      </c>
      <c r="G1037" s="46">
        <v>176960290</v>
      </c>
      <c r="H1037" s="46">
        <v>176960290</v>
      </c>
      <c r="I1037" s="46">
        <v>175008690</v>
      </c>
      <c r="J1037" s="46">
        <v>0</v>
      </c>
      <c r="K1037" s="46">
        <v>0</v>
      </c>
      <c r="L1037" s="46">
        <v>0</v>
      </c>
      <c r="M1037" s="46">
        <v>124366711</v>
      </c>
      <c r="N1037" s="46">
        <v>124366711</v>
      </c>
      <c r="O1037" s="46">
        <v>52593579</v>
      </c>
      <c r="P1037" s="86">
        <f t="shared" si="34"/>
        <v>0.70279445744579194</v>
      </c>
      <c r="Q1037" s="65"/>
      <c r="R1037" s="65"/>
      <c r="S1037" s="66"/>
      <c r="T1037" s="66"/>
      <c r="U1037" s="66"/>
      <c r="V1037" s="66"/>
      <c r="W1037" s="66"/>
      <c r="X1037" s="67"/>
    </row>
    <row r="1038" spans="1:24" ht="14.4" x14ac:dyDescent="0.2">
      <c r="A1038" s="47" t="s">
        <v>710</v>
      </c>
      <c r="B1038" s="47" t="s">
        <v>711</v>
      </c>
      <c r="C1038" s="82" t="str">
        <f t="shared" si="33"/>
        <v>21375801 CENTRO NACIONAL DE LA MÚSICA</v>
      </c>
      <c r="D1038" s="47" t="s">
        <v>686</v>
      </c>
      <c r="E1038" s="47" t="s">
        <v>74</v>
      </c>
      <c r="F1038" s="47" t="s">
        <v>62</v>
      </c>
      <c r="G1038" s="46">
        <v>9565421</v>
      </c>
      <c r="H1038" s="46">
        <v>9565421</v>
      </c>
      <c r="I1038" s="46">
        <v>9459929</v>
      </c>
      <c r="J1038" s="46">
        <v>0</v>
      </c>
      <c r="K1038" s="46">
        <v>0</v>
      </c>
      <c r="L1038" s="46">
        <v>0</v>
      </c>
      <c r="M1038" s="46">
        <v>6718880</v>
      </c>
      <c r="N1038" s="46">
        <v>6718880</v>
      </c>
      <c r="O1038" s="46">
        <v>2846541</v>
      </c>
      <c r="P1038" s="86">
        <f t="shared" si="34"/>
        <v>0.70241341180905681</v>
      </c>
      <c r="Q1038" s="65"/>
      <c r="R1038" s="65"/>
      <c r="S1038" s="66"/>
      <c r="T1038" s="66"/>
      <c r="U1038" s="66"/>
      <c r="V1038" s="66"/>
      <c r="W1038" s="66"/>
      <c r="X1038" s="67"/>
    </row>
    <row r="1039" spans="1:24" ht="14.4" x14ac:dyDescent="0.2">
      <c r="A1039" s="47" t="s">
        <v>710</v>
      </c>
      <c r="B1039" s="47" t="s">
        <v>711</v>
      </c>
      <c r="C1039" s="82" t="str">
        <f t="shared" si="33"/>
        <v>21375801 CENTRO NACIONAL DE LA MÚSICA</v>
      </c>
      <c r="D1039" s="47" t="s">
        <v>686</v>
      </c>
      <c r="E1039" s="47" t="s">
        <v>83</v>
      </c>
      <c r="F1039" s="47" t="s">
        <v>84</v>
      </c>
      <c r="G1039" s="46">
        <v>199777955</v>
      </c>
      <c r="H1039" s="46">
        <v>199777955</v>
      </c>
      <c r="I1039" s="46">
        <v>197684996</v>
      </c>
      <c r="J1039" s="46">
        <v>0</v>
      </c>
      <c r="K1039" s="46">
        <v>0</v>
      </c>
      <c r="L1039" s="46">
        <v>0</v>
      </c>
      <c r="M1039" s="46">
        <v>137973711.59999999</v>
      </c>
      <c r="N1039" s="46">
        <v>137973711.59999999</v>
      </c>
      <c r="O1039" s="46">
        <v>61804243.399999999</v>
      </c>
      <c r="P1039" s="86">
        <f t="shared" si="34"/>
        <v>0.69063531859658889</v>
      </c>
      <c r="Q1039" s="65"/>
      <c r="R1039" s="65"/>
      <c r="S1039" s="66"/>
      <c r="T1039" s="66"/>
      <c r="U1039" s="66"/>
      <c r="V1039" s="66"/>
      <c r="W1039" s="66"/>
      <c r="X1039" s="67"/>
    </row>
    <row r="1040" spans="1:24" ht="14.4" x14ac:dyDescent="0.2">
      <c r="A1040" s="47" t="s">
        <v>710</v>
      </c>
      <c r="B1040" s="47" t="s">
        <v>711</v>
      </c>
      <c r="C1040" s="82" t="str">
        <f t="shared" si="33"/>
        <v>21375801 CENTRO NACIONAL DE LA MÚSICA</v>
      </c>
      <c r="D1040" s="47" t="s">
        <v>686</v>
      </c>
      <c r="E1040" s="47" t="s">
        <v>98</v>
      </c>
      <c r="F1040" s="47" t="s">
        <v>86</v>
      </c>
      <c r="G1040" s="46">
        <v>103689165</v>
      </c>
      <c r="H1040" s="46">
        <v>103689165</v>
      </c>
      <c r="I1040" s="46">
        <v>102545633</v>
      </c>
      <c r="J1040" s="46">
        <v>0</v>
      </c>
      <c r="K1040" s="46">
        <v>0</v>
      </c>
      <c r="L1040" s="46">
        <v>0</v>
      </c>
      <c r="M1040" s="46">
        <v>72843721</v>
      </c>
      <c r="N1040" s="46">
        <v>72843721</v>
      </c>
      <c r="O1040" s="46">
        <v>30845444</v>
      </c>
      <c r="P1040" s="86">
        <f t="shared" si="34"/>
        <v>0.70252008490954676</v>
      </c>
      <c r="Q1040" s="65"/>
      <c r="R1040" s="65"/>
      <c r="S1040" s="66"/>
      <c r="T1040" s="66"/>
      <c r="U1040" s="66"/>
      <c r="V1040" s="66"/>
      <c r="W1040" s="66"/>
      <c r="X1040" s="67"/>
    </row>
    <row r="1041" spans="1:24" ht="14.4" x14ac:dyDescent="0.2">
      <c r="A1041" s="47" t="s">
        <v>710</v>
      </c>
      <c r="B1041" s="47" t="s">
        <v>711</v>
      </c>
      <c r="C1041" s="82" t="str">
        <f t="shared" si="33"/>
        <v>21375801 CENTRO NACIONAL DE LA MÚSICA</v>
      </c>
      <c r="D1041" s="47" t="s">
        <v>686</v>
      </c>
      <c r="E1041" s="47" t="s">
        <v>119</v>
      </c>
      <c r="F1041" s="47" t="s">
        <v>107</v>
      </c>
      <c r="G1041" s="46">
        <v>57392527</v>
      </c>
      <c r="H1041" s="46">
        <v>57392527</v>
      </c>
      <c r="I1041" s="46">
        <v>56759576</v>
      </c>
      <c r="J1041" s="46">
        <v>0</v>
      </c>
      <c r="K1041" s="46">
        <v>0</v>
      </c>
      <c r="L1041" s="46">
        <v>0</v>
      </c>
      <c r="M1041" s="46">
        <v>40313410</v>
      </c>
      <c r="N1041" s="46">
        <v>40313410</v>
      </c>
      <c r="O1041" s="46">
        <v>17079117</v>
      </c>
      <c r="P1041" s="86">
        <f t="shared" si="34"/>
        <v>0.70241566467355587</v>
      </c>
      <c r="Q1041" s="65"/>
      <c r="R1041" s="65"/>
      <c r="S1041" s="66"/>
      <c r="T1041" s="66"/>
      <c r="U1041" s="66"/>
      <c r="V1041" s="66"/>
      <c r="W1041" s="66"/>
      <c r="X1041" s="67"/>
    </row>
    <row r="1042" spans="1:24" ht="14.4" x14ac:dyDescent="0.2">
      <c r="A1042" s="47" t="s">
        <v>710</v>
      </c>
      <c r="B1042" s="47" t="s">
        <v>711</v>
      </c>
      <c r="C1042" s="82" t="str">
        <f t="shared" si="33"/>
        <v>21375801 CENTRO NACIONAL DE LA MÚSICA</v>
      </c>
      <c r="D1042" s="47" t="s">
        <v>686</v>
      </c>
      <c r="E1042" s="47" t="s">
        <v>140</v>
      </c>
      <c r="F1042" s="47" t="s">
        <v>128</v>
      </c>
      <c r="G1042" s="46">
        <v>28696263</v>
      </c>
      <c r="H1042" s="46">
        <v>28696263</v>
      </c>
      <c r="I1042" s="46">
        <v>28379787</v>
      </c>
      <c r="J1042" s="46">
        <v>0</v>
      </c>
      <c r="K1042" s="46">
        <v>0</v>
      </c>
      <c r="L1042" s="46">
        <v>0</v>
      </c>
      <c r="M1042" s="46">
        <v>20156722</v>
      </c>
      <c r="N1042" s="46">
        <v>20156722</v>
      </c>
      <c r="O1042" s="46">
        <v>8539541</v>
      </c>
      <c r="P1042" s="86">
        <f t="shared" si="34"/>
        <v>0.70241626932398826</v>
      </c>
      <c r="Q1042" s="65"/>
      <c r="R1042" s="65"/>
      <c r="S1042" s="66"/>
      <c r="T1042" s="66"/>
      <c r="U1042" s="66"/>
      <c r="V1042" s="66"/>
      <c r="W1042" s="66"/>
      <c r="X1042" s="67"/>
    </row>
    <row r="1043" spans="1:24" ht="14.4" x14ac:dyDescent="0.2">
      <c r="A1043" s="47" t="s">
        <v>710</v>
      </c>
      <c r="B1043" s="47" t="s">
        <v>711</v>
      </c>
      <c r="C1043" s="82" t="str">
        <f t="shared" si="33"/>
        <v>21375801 CENTRO NACIONAL DE LA MÚSICA</v>
      </c>
      <c r="D1043" s="47" t="s">
        <v>686</v>
      </c>
      <c r="E1043" s="47" t="s">
        <v>156</v>
      </c>
      <c r="F1043" s="47" t="s">
        <v>149</v>
      </c>
      <c r="G1043" s="46">
        <v>10000000</v>
      </c>
      <c r="H1043" s="46">
        <v>10000000</v>
      </c>
      <c r="I1043" s="46">
        <v>10000000</v>
      </c>
      <c r="J1043" s="46">
        <v>0</v>
      </c>
      <c r="K1043" s="46">
        <v>0</v>
      </c>
      <c r="L1043" s="46">
        <v>0</v>
      </c>
      <c r="M1043" s="46">
        <v>4659858.5999999996</v>
      </c>
      <c r="N1043" s="46">
        <v>4659858.5999999996</v>
      </c>
      <c r="O1043" s="46">
        <v>5340141.4000000004</v>
      </c>
      <c r="P1043" s="86">
        <f t="shared" si="34"/>
        <v>0.46598585999999997</v>
      </c>
      <c r="Q1043" s="65"/>
      <c r="R1043" s="65"/>
      <c r="S1043" s="66"/>
      <c r="T1043" s="66"/>
      <c r="U1043" s="66"/>
      <c r="V1043" s="66"/>
      <c r="W1043" s="66"/>
      <c r="X1043" s="67"/>
    </row>
    <row r="1044" spans="1:24" ht="14.4" x14ac:dyDescent="0.2">
      <c r="A1044" s="47" t="s">
        <v>710</v>
      </c>
      <c r="B1044" s="47" t="s">
        <v>711</v>
      </c>
      <c r="C1044" s="82" t="str">
        <f t="shared" si="33"/>
        <v>21375801 CENTRO NACIONAL DE LA MÚSICA</v>
      </c>
      <c r="D1044" s="47" t="s">
        <v>686</v>
      </c>
      <c r="E1044" s="47" t="s">
        <v>166</v>
      </c>
      <c r="F1044" s="47" t="s">
        <v>167</v>
      </c>
      <c r="G1044" s="46">
        <v>369354401</v>
      </c>
      <c r="H1044" s="46">
        <v>438264401</v>
      </c>
      <c r="I1044" s="46">
        <v>270627327.89999998</v>
      </c>
      <c r="J1044" s="46">
        <v>0</v>
      </c>
      <c r="K1044" s="46">
        <v>0</v>
      </c>
      <c r="L1044" s="46">
        <v>0</v>
      </c>
      <c r="M1044" s="46">
        <v>231418867.11000001</v>
      </c>
      <c r="N1044" s="46">
        <v>221437134.53</v>
      </c>
      <c r="O1044" s="46">
        <v>206845533.88999999</v>
      </c>
      <c r="P1044" s="86">
        <f t="shared" si="34"/>
        <v>0.52803482688068026</v>
      </c>
      <c r="Q1044" s="65"/>
      <c r="R1044" s="65"/>
      <c r="S1044" s="66"/>
      <c r="T1044" s="66"/>
      <c r="U1044" s="66"/>
      <c r="V1044" s="66"/>
      <c r="W1044" s="66"/>
      <c r="X1044" s="67"/>
    </row>
    <row r="1045" spans="1:24" ht="14.4" x14ac:dyDescent="0.2">
      <c r="A1045" s="47" t="s">
        <v>710</v>
      </c>
      <c r="B1045" s="47" t="s">
        <v>711</v>
      </c>
      <c r="C1045" s="82" t="str">
        <f t="shared" si="33"/>
        <v>21375801 CENTRO NACIONAL DE LA MÚSICA</v>
      </c>
      <c r="D1045" s="47" t="s">
        <v>686</v>
      </c>
      <c r="E1045" s="47" t="s">
        <v>168</v>
      </c>
      <c r="F1045" s="47" t="s">
        <v>169</v>
      </c>
      <c r="G1045" s="46">
        <v>24460508</v>
      </c>
      <c r="H1045" s="46">
        <v>21990508</v>
      </c>
      <c r="I1045" s="46">
        <v>16483928.5</v>
      </c>
      <c r="J1045" s="46">
        <v>0</v>
      </c>
      <c r="K1045" s="46">
        <v>0</v>
      </c>
      <c r="L1045" s="46">
        <v>0</v>
      </c>
      <c r="M1045" s="46">
        <v>11749490.039999999</v>
      </c>
      <c r="N1045" s="46">
        <v>11339666.539999999</v>
      </c>
      <c r="O1045" s="46">
        <v>10241017.960000001</v>
      </c>
      <c r="P1045" s="86">
        <f t="shared" si="34"/>
        <v>0.53429825450144208</v>
      </c>
      <c r="Q1045" s="65"/>
      <c r="R1045" s="65"/>
      <c r="S1045" s="66"/>
      <c r="T1045" s="66"/>
      <c r="U1045" s="66"/>
      <c r="V1045" s="66"/>
      <c r="W1045" s="66"/>
      <c r="X1045" s="67"/>
    </row>
    <row r="1046" spans="1:24" ht="14.4" x14ac:dyDescent="0.2">
      <c r="A1046" s="47" t="s">
        <v>710</v>
      </c>
      <c r="B1046" s="47" t="s">
        <v>711</v>
      </c>
      <c r="C1046" s="82" t="str">
        <f t="shared" si="33"/>
        <v>21375801 CENTRO NACIONAL DE LA MÚSICA</v>
      </c>
      <c r="D1046" s="47" t="s">
        <v>686</v>
      </c>
      <c r="E1046" s="47" t="s">
        <v>174</v>
      </c>
      <c r="F1046" s="47" t="s">
        <v>175</v>
      </c>
      <c r="G1046" s="46">
        <v>24460508</v>
      </c>
      <c r="H1046" s="46">
        <v>21990508</v>
      </c>
      <c r="I1046" s="46">
        <v>16483928.5</v>
      </c>
      <c r="J1046" s="46">
        <v>0</v>
      </c>
      <c r="K1046" s="46">
        <v>0</v>
      </c>
      <c r="L1046" s="46">
        <v>0</v>
      </c>
      <c r="M1046" s="46">
        <v>11749490.039999999</v>
      </c>
      <c r="N1046" s="46">
        <v>11339666.539999999</v>
      </c>
      <c r="O1046" s="46">
        <v>10241017.960000001</v>
      </c>
      <c r="P1046" s="86">
        <f t="shared" si="34"/>
        <v>0.53429825450144208</v>
      </c>
      <c r="Q1046" s="65"/>
      <c r="R1046" s="65"/>
      <c r="S1046" s="66"/>
      <c r="T1046" s="66"/>
      <c r="U1046" s="66"/>
      <c r="V1046" s="66"/>
      <c r="W1046" s="66"/>
      <c r="X1046" s="67"/>
    </row>
    <row r="1047" spans="1:24" ht="14.4" x14ac:dyDescent="0.2">
      <c r="A1047" s="47" t="s">
        <v>710</v>
      </c>
      <c r="B1047" s="47" t="s">
        <v>711</v>
      </c>
      <c r="C1047" s="82" t="str">
        <f t="shared" si="33"/>
        <v>21375801 CENTRO NACIONAL DE LA MÚSICA</v>
      </c>
      <c r="D1047" s="47" t="s">
        <v>686</v>
      </c>
      <c r="E1047" s="47" t="s">
        <v>180</v>
      </c>
      <c r="F1047" s="47" t="s">
        <v>181</v>
      </c>
      <c r="G1047" s="46">
        <v>42080000</v>
      </c>
      <c r="H1047" s="46">
        <v>40980000</v>
      </c>
      <c r="I1047" s="46">
        <v>30163085</v>
      </c>
      <c r="J1047" s="46">
        <v>0</v>
      </c>
      <c r="K1047" s="46">
        <v>0</v>
      </c>
      <c r="L1047" s="46">
        <v>0</v>
      </c>
      <c r="M1047" s="46">
        <v>19304802.609999999</v>
      </c>
      <c r="N1047" s="46">
        <v>19304802.609999999</v>
      </c>
      <c r="O1047" s="46">
        <v>21675197.390000001</v>
      </c>
      <c r="P1047" s="86">
        <f t="shared" si="34"/>
        <v>0.47107863860419713</v>
      </c>
      <c r="Q1047" s="65"/>
      <c r="R1047" s="65"/>
      <c r="S1047" s="66"/>
      <c r="T1047" s="66"/>
      <c r="U1047" s="66"/>
      <c r="V1047" s="66"/>
      <c r="W1047" s="66"/>
      <c r="X1047" s="67"/>
    </row>
    <row r="1048" spans="1:24" ht="14.4" x14ac:dyDescent="0.2">
      <c r="A1048" s="47" t="s">
        <v>710</v>
      </c>
      <c r="B1048" s="47" t="s">
        <v>711</v>
      </c>
      <c r="C1048" s="82" t="str">
        <f t="shared" si="33"/>
        <v>21375801 CENTRO NACIONAL DE LA MÚSICA</v>
      </c>
      <c r="D1048" s="47" t="s">
        <v>686</v>
      </c>
      <c r="E1048" s="47" t="s">
        <v>182</v>
      </c>
      <c r="F1048" s="47" t="s">
        <v>183</v>
      </c>
      <c r="G1048" s="46">
        <v>12600000</v>
      </c>
      <c r="H1048" s="46">
        <v>12600000</v>
      </c>
      <c r="I1048" s="46">
        <v>9162430.5</v>
      </c>
      <c r="J1048" s="46">
        <v>0</v>
      </c>
      <c r="K1048" s="46">
        <v>0</v>
      </c>
      <c r="L1048" s="46">
        <v>0</v>
      </c>
      <c r="M1048" s="46">
        <v>3630428</v>
      </c>
      <c r="N1048" s="46">
        <v>3630428</v>
      </c>
      <c r="O1048" s="46">
        <v>8969572</v>
      </c>
      <c r="P1048" s="86">
        <f t="shared" si="34"/>
        <v>0.28812920634920636</v>
      </c>
      <c r="Q1048" s="65"/>
      <c r="R1048" s="65"/>
      <c r="S1048" s="66"/>
      <c r="T1048" s="66"/>
      <c r="U1048" s="66"/>
      <c r="V1048" s="66"/>
      <c r="W1048" s="66"/>
      <c r="X1048" s="67"/>
    </row>
    <row r="1049" spans="1:24" ht="14.4" x14ac:dyDescent="0.2">
      <c r="A1049" s="47" t="s">
        <v>710</v>
      </c>
      <c r="B1049" s="47" t="s">
        <v>711</v>
      </c>
      <c r="C1049" s="82" t="str">
        <f t="shared" si="33"/>
        <v>21375801 CENTRO NACIONAL DE LA MÚSICA</v>
      </c>
      <c r="D1049" s="47" t="s">
        <v>686</v>
      </c>
      <c r="E1049" s="47" t="s">
        <v>184</v>
      </c>
      <c r="F1049" s="47" t="s">
        <v>185</v>
      </c>
      <c r="G1049" s="46">
        <v>13000000</v>
      </c>
      <c r="H1049" s="46">
        <v>13000000</v>
      </c>
      <c r="I1049" s="46">
        <v>9510710</v>
      </c>
      <c r="J1049" s="46">
        <v>0</v>
      </c>
      <c r="K1049" s="46">
        <v>0</v>
      </c>
      <c r="L1049" s="46">
        <v>0</v>
      </c>
      <c r="M1049" s="46">
        <v>6930910</v>
      </c>
      <c r="N1049" s="46">
        <v>6930910</v>
      </c>
      <c r="O1049" s="46">
        <v>6069090</v>
      </c>
      <c r="P1049" s="86">
        <f t="shared" si="34"/>
        <v>0.53314692307692313</v>
      </c>
      <c r="Q1049" s="65"/>
      <c r="R1049" s="65"/>
      <c r="S1049" s="66"/>
      <c r="T1049" s="66"/>
      <c r="U1049" s="66"/>
      <c r="V1049" s="66"/>
      <c r="W1049" s="66"/>
      <c r="X1049" s="67"/>
    </row>
    <row r="1050" spans="1:24" ht="14.4" x14ac:dyDescent="0.2">
      <c r="A1050" s="47" t="s">
        <v>710</v>
      </c>
      <c r="B1050" s="47" t="s">
        <v>711</v>
      </c>
      <c r="C1050" s="82" t="str">
        <f t="shared" si="33"/>
        <v>21375801 CENTRO NACIONAL DE LA MÚSICA</v>
      </c>
      <c r="D1050" s="47" t="s">
        <v>686</v>
      </c>
      <c r="E1050" s="47" t="s">
        <v>186</v>
      </c>
      <c r="F1050" s="47" t="s">
        <v>187</v>
      </c>
      <c r="G1050" s="46">
        <v>480000</v>
      </c>
      <c r="H1050" s="46">
        <v>380000</v>
      </c>
      <c r="I1050" s="46">
        <v>180000</v>
      </c>
      <c r="J1050" s="46">
        <v>0</v>
      </c>
      <c r="K1050" s="46">
        <v>0</v>
      </c>
      <c r="L1050" s="46">
        <v>0</v>
      </c>
      <c r="M1050" s="46">
        <v>0</v>
      </c>
      <c r="N1050" s="46">
        <v>0</v>
      </c>
      <c r="O1050" s="46">
        <v>380000</v>
      </c>
      <c r="P1050" s="86">
        <f t="shared" si="34"/>
        <v>0</v>
      </c>
      <c r="Q1050" s="65"/>
      <c r="R1050" s="65"/>
      <c r="S1050" s="66"/>
      <c r="T1050" s="66"/>
      <c r="U1050" s="66"/>
      <c r="V1050" s="66"/>
      <c r="W1050" s="66"/>
      <c r="X1050" s="67"/>
    </row>
    <row r="1051" spans="1:24" ht="14.4" x14ac:dyDescent="0.2">
      <c r="A1051" s="47" t="s">
        <v>710</v>
      </c>
      <c r="B1051" s="47" t="s">
        <v>711</v>
      </c>
      <c r="C1051" s="82" t="str">
        <f t="shared" si="33"/>
        <v>21375801 CENTRO NACIONAL DE LA MÚSICA</v>
      </c>
      <c r="D1051" s="47" t="s">
        <v>686</v>
      </c>
      <c r="E1051" s="47" t="s">
        <v>188</v>
      </c>
      <c r="F1051" s="47" t="s">
        <v>189</v>
      </c>
      <c r="G1051" s="46">
        <v>16000000</v>
      </c>
      <c r="H1051" s="46">
        <v>15000000</v>
      </c>
      <c r="I1051" s="46">
        <v>11309944.5</v>
      </c>
      <c r="J1051" s="46">
        <v>0</v>
      </c>
      <c r="K1051" s="46">
        <v>0</v>
      </c>
      <c r="L1051" s="46">
        <v>0</v>
      </c>
      <c r="M1051" s="46">
        <v>8743464.6099999994</v>
      </c>
      <c r="N1051" s="46">
        <v>8743464.6099999994</v>
      </c>
      <c r="O1051" s="46">
        <v>6256535.3899999997</v>
      </c>
      <c r="P1051" s="86">
        <f t="shared" si="34"/>
        <v>0.58289764066666661</v>
      </c>
      <c r="Q1051" s="65"/>
      <c r="R1051" s="65"/>
      <c r="S1051" s="66"/>
      <c r="T1051" s="66"/>
      <c r="U1051" s="66"/>
      <c r="V1051" s="66"/>
      <c r="W1051" s="66"/>
      <c r="X1051" s="67"/>
    </row>
    <row r="1052" spans="1:24" ht="14.4" x14ac:dyDescent="0.2">
      <c r="A1052" s="47" t="s">
        <v>710</v>
      </c>
      <c r="B1052" s="47" t="s">
        <v>711</v>
      </c>
      <c r="C1052" s="82" t="str">
        <f t="shared" si="33"/>
        <v>21375801 CENTRO NACIONAL DE LA MÚSICA</v>
      </c>
      <c r="D1052" s="47" t="s">
        <v>686</v>
      </c>
      <c r="E1052" s="47" t="s">
        <v>190</v>
      </c>
      <c r="F1052" s="47" t="s">
        <v>191</v>
      </c>
      <c r="G1052" s="46">
        <v>0</v>
      </c>
      <c r="H1052" s="46">
        <v>0</v>
      </c>
      <c r="I1052" s="46">
        <v>0</v>
      </c>
      <c r="J1052" s="46">
        <v>0</v>
      </c>
      <c r="K1052" s="46">
        <v>0</v>
      </c>
      <c r="L1052" s="46">
        <v>0</v>
      </c>
      <c r="M1052" s="46">
        <v>0</v>
      </c>
      <c r="N1052" s="46">
        <v>0</v>
      </c>
      <c r="O1052" s="46">
        <v>0</v>
      </c>
      <c r="P1052" s="86">
        <f t="shared" si="34"/>
        <v>0</v>
      </c>
      <c r="Q1052" s="65"/>
      <c r="R1052" s="65"/>
      <c r="S1052" s="66"/>
      <c r="T1052" s="66"/>
      <c r="U1052" s="66"/>
      <c r="V1052" s="66"/>
      <c r="W1052" s="66"/>
      <c r="X1052" s="67"/>
    </row>
    <row r="1053" spans="1:24" ht="14.4" x14ac:dyDescent="0.2">
      <c r="A1053" s="47" t="s">
        <v>710</v>
      </c>
      <c r="B1053" s="47" t="s">
        <v>711</v>
      </c>
      <c r="C1053" s="82" t="str">
        <f t="shared" si="33"/>
        <v>21375801 CENTRO NACIONAL DE LA MÚSICA</v>
      </c>
      <c r="D1053" s="47" t="s">
        <v>686</v>
      </c>
      <c r="E1053" s="47" t="s">
        <v>192</v>
      </c>
      <c r="F1053" s="47" t="s">
        <v>193</v>
      </c>
      <c r="G1053" s="46">
        <v>14070088</v>
      </c>
      <c r="H1053" s="46">
        <v>17290088</v>
      </c>
      <c r="I1053" s="46">
        <v>11846540.5</v>
      </c>
      <c r="J1053" s="46">
        <v>0</v>
      </c>
      <c r="K1053" s="46">
        <v>0</v>
      </c>
      <c r="L1053" s="46">
        <v>0</v>
      </c>
      <c r="M1053" s="46">
        <v>9153267.0800000001</v>
      </c>
      <c r="N1053" s="46">
        <v>9153267.0800000001</v>
      </c>
      <c r="O1053" s="46">
        <v>8136820.9199999999</v>
      </c>
      <c r="P1053" s="86">
        <f t="shared" si="34"/>
        <v>0.52939389782168833</v>
      </c>
      <c r="Q1053" s="65"/>
      <c r="R1053" s="65"/>
      <c r="S1053" s="66"/>
      <c r="T1053" s="66"/>
      <c r="U1053" s="66"/>
      <c r="V1053" s="66"/>
      <c r="W1053" s="66"/>
      <c r="X1053" s="67"/>
    </row>
    <row r="1054" spans="1:24" ht="14.4" x14ac:dyDescent="0.2">
      <c r="A1054" s="47" t="s">
        <v>710</v>
      </c>
      <c r="B1054" s="47" t="s">
        <v>711</v>
      </c>
      <c r="C1054" s="82" t="str">
        <f t="shared" si="33"/>
        <v>21375801 CENTRO NACIONAL DE LA MÚSICA</v>
      </c>
      <c r="D1054" s="47" t="s">
        <v>686</v>
      </c>
      <c r="E1054" s="47" t="s">
        <v>194</v>
      </c>
      <c r="F1054" s="47" t="s">
        <v>195</v>
      </c>
      <c r="G1054" s="46">
        <v>500000</v>
      </c>
      <c r="H1054" s="46">
        <v>400000</v>
      </c>
      <c r="I1054" s="46">
        <v>200000</v>
      </c>
      <c r="J1054" s="46">
        <v>0</v>
      </c>
      <c r="K1054" s="46">
        <v>0</v>
      </c>
      <c r="L1054" s="46">
        <v>0</v>
      </c>
      <c r="M1054" s="46">
        <v>36000</v>
      </c>
      <c r="N1054" s="46">
        <v>36000</v>
      </c>
      <c r="O1054" s="46">
        <v>364000</v>
      </c>
      <c r="P1054" s="86">
        <f t="shared" si="34"/>
        <v>0.09</v>
      </c>
      <c r="Q1054" s="65"/>
      <c r="R1054" s="65"/>
      <c r="S1054" s="66"/>
      <c r="T1054" s="66"/>
      <c r="U1054" s="66"/>
      <c r="V1054" s="66"/>
      <c r="W1054" s="66"/>
      <c r="X1054" s="67"/>
    </row>
    <row r="1055" spans="1:24" ht="14.4" x14ac:dyDescent="0.2">
      <c r="A1055" s="47" t="s">
        <v>710</v>
      </c>
      <c r="B1055" s="47" t="s">
        <v>711</v>
      </c>
      <c r="C1055" s="82" t="str">
        <f t="shared" si="33"/>
        <v>21375801 CENTRO NACIONAL DE LA MÚSICA</v>
      </c>
      <c r="D1055" s="47" t="s">
        <v>686</v>
      </c>
      <c r="E1055" s="47" t="s">
        <v>196</v>
      </c>
      <c r="F1055" s="47" t="s">
        <v>197</v>
      </c>
      <c r="G1055" s="46">
        <v>700000</v>
      </c>
      <c r="H1055" s="46">
        <v>700000</v>
      </c>
      <c r="I1055" s="46">
        <v>0</v>
      </c>
      <c r="J1055" s="46">
        <v>0</v>
      </c>
      <c r="K1055" s="46">
        <v>0</v>
      </c>
      <c r="L1055" s="46">
        <v>0</v>
      </c>
      <c r="M1055" s="46">
        <v>0</v>
      </c>
      <c r="N1055" s="46">
        <v>0</v>
      </c>
      <c r="O1055" s="46">
        <v>700000</v>
      </c>
      <c r="P1055" s="86">
        <f t="shared" si="34"/>
        <v>0</v>
      </c>
      <c r="Q1055" s="65"/>
      <c r="R1055" s="65"/>
      <c r="S1055" s="66"/>
      <c r="T1055" s="66"/>
      <c r="U1055" s="66"/>
      <c r="V1055" s="66"/>
      <c r="W1055" s="66"/>
      <c r="X1055" s="67"/>
    </row>
    <row r="1056" spans="1:24" ht="14.4" x14ac:dyDescent="0.2">
      <c r="A1056" s="47" t="s">
        <v>710</v>
      </c>
      <c r="B1056" s="47" t="s">
        <v>711</v>
      </c>
      <c r="C1056" s="82" t="str">
        <f t="shared" si="33"/>
        <v>21375801 CENTRO NACIONAL DE LA MÚSICA</v>
      </c>
      <c r="D1056" s="47" t="s">
        <v>686</v>
      </c>
      <c r="E1056" s="47" t="s">
        <v>198</v>
      </c>
      <c r="F1056" s="47" t="s">
        <v>199</v>
      </c>
      <c r="G1056" s="46">
        <v>400000</v>
      </c>
      <c r="H1056" s="46">
        <v>400000</v>
      </c>
      <c r="I1056" s="46">
        <v>300000</v>
      </c>
      <c r="J1056" s="46">
        <v>0</v>
      </c>
      <c r="K1056" s="46">
        <v>0</v>
      </c>
      <c r="L1056" s="46">
        <v>0</v>
      </c>
      <c r="M1056" s="46">
        <v>138670.44</v>
      </c>
      <c r="N1056" s="46">
        <v>138670.44</v>
      </c>
      <c r="O1056" s="46">
        <v>261329.56</v>
      </c>
      <c r="P1056" s="86">
        <f t="shared" si="34"/>
        <v>0.34667609999999999</v>
      </c>
      <c r="Q1056" s="65"/>
      <c r="R1056" s="65"/>
      <c r="S1056" s="66"/>
      <c r="T1056" s="66"/>
      <c r="U1056" s="66"/>
      <c r="V1056" s="66"/>
      <c r="W1056" s="66"/>
      <c r="X1056" s="67"/>
    </row>
    <row r="1057" spans="1:24" ht="14.4" x14ac:dyDescent="0.2">
      <c r="A1057" s="47" t="s">
        <v>710</v>
      </c>
      <c r="B1057" s="47" t="s">
        <v>711</v>
      </c>
      <c r="C1057" s="82" t="str">
        <f t="shared" si="33"/>
        <v>21375801 CENTRO NACIONAL DE LA MÚSICA</v>
      </c>
      <c r="D1057" s="47" t="s">
        <v>686</v>
      </c>
      <c r="E1057" s="47" t="s">
        <v>200</v>
      </c>
      <c r="F1057" s="47" t="s">
        <v>201</v>
      </c>
      <c r="G1057" s="46">
        <v>7000000</v>
      </c>
      <c r="H1057" s="46">
        <v>10000000</v>
      </c>
      <c r="I1057" s="46">
        <v>5876452.5</v>
      </c>
      <c r="J1057" s="46">
        <v>0</v>
      </c>
      <c r="K1057" s="46">
        <v>0</v>
      </c>
      <c r="L1057" s="46">
        <v>0</v>
      </c>
      <c r="M1057" s="46">
        <v>4752904.3</v>
      </c>
      <c r="N1057" s="46">
        <v>4752904.3</v>
      </c>
      <c r="O1057" s="46">
        <v>5247095.7</v>
      </c>
      <c r="P1057" s="86">
        <f t="shared" si="34"/>
        <v>0.47529042999999999</v>
      </c>
      <c r="Q1057" s="65"/>
      <c r="R1057" s="65"/>
      <c r="S1057" s="66"/>
      <c r="T1057" s="66"/>
      <c r="U1057" s="66"/>
      <c r="V1057" s="66"/>
      <c r="W1057" s="66"/>
      <c r="X1057" s="67"/>
    </row>
    <row r="1058" spans="1:24" ht="14.4" x14ac:dyDescent="0.2">
      <c r="A1058" s="47" t="s">
        <v>710</v>
      </c>
      <c r="B1058" s="47" t="s">
        <v>711</v>
      </c>
      <c r="C1058" s="82" t="str">
        <f t="shared" si="33"/>
        <v>21375801 CENTRO NACIONAL DE LA MÚSICA</v>
      </c>
      <c r="D1058" s="47" t="s">
        <v>686</v>
      </c>
      <c r="E1058" s="47" t="s">
        <v>204</v>
      </c>
      <c r="F1058" s="47" t="s">
        <v>205</v>
      </c>
      <c r="G1058" s="46">
        <v>5470088</v>
      </c>
      <c r="H1058" s="46">
        <v>5790088</v>
      </c>
      <c r="I1058" s="46">
        <v>5470088</v>
      </c>
      <c r="J1058" s="46">
        <v>0</v>
      </c>
      <c r="K1058" s="46">
        <v>0</v>
      </c>
      <c r="L1058" s="46">
        <v>0</v>
      </c>
      <c r="M1058" s="46">
        <v>4225692.34</v>
      </c>
      <c r="N1058" s="46">
        <v>4225692.34</v>
      </c>
      <c r="O1058" s="46">
        <v>1564395.66</v>
      </c>
      <c r="P1058" s="86">
        <f t="shared" si="34"/>
        <v>0.72981487327999162</v>
      </c>
      <c r="Q1058" s="65"/>
      <c r="R1058" s="65"/>
      <c r="S1058" s="66"/>
      <c r="T1058" s="66"/>
      <c r="U1058" s="66"/>
      <c r="V1058" s="66"/>
      <c r="W1058" s="66"/>
      <c r="X1058" s="67"/>
    </row>
    <row r="1059" spans="1:24" ht="14.4" x14ac:dyDescent="0.2">
      <c r="A1059" s="47" t="s">
        <v>710</v>
      </c>
      <c r="B1059" s="47" t="s">
        <v>711</v>
      </c>
      <c r="C1059" s="82" t="str">
        <f t="shared" si="33"/>
        <v>21375801 CENTRO NACIONAL DE LA MÚSICA</v>
      </c>
      <c r="D1059" s="47" t="s">
        <v>686</v>
      </c>
      <c r="E1059" s="47" t="s">
        <v>208</v>
      </c>
      <c r="F1059" s="47" t="s">
        <v>209</v>
      </c>
      <c r="G1059" s="46">
        <v>233093805</v>
      </c>
      <c r="H1059" s="46">
        <v>297203805</v>
      </c>
      <c r="I1059" s="46">
        <v>160842858.90000001</v>
      </c>
      <c r="J1059" s="46">
        <v>0</v>
      </c>
      <c r="K1059" s="46">
        <v>0</v>
      </c>
      <c r="L1059" s="46">
        <v>0</v>
      </c>
      <c r="M1059" s="46">
        <v>142490601.88</v>
      </c>
      <c r="N1059" s="46">
        <v>133171050.14</v>
      </c>
      <c r="O1059" s="46">
        <v>154713203.12</v>
      </c>
      <c r="P1059" s="86">
        <f t="shared" si="34"/>
        <v>0.47943734058182735</v>
      </c>
      <c r="Q1059" s="65"/>
      <c r="R1059" s="65"/>
      <c r="S1059" s="66"/>
      <c r="T1059" s="66"/>
      <c r="U1059" s="66"/>
      <c r="V1059" s="66"/>
      <c r="W1059" s="66"/>
      <c r="X1059" s="67"/>
    </row>
    <row r="1060" spans="1:24" ht="14.4" x14ac:dyDescent="0.2">
      <c r="A1060" s="47" t="s">
        <v>710</v>
      </c>
      <c r="B1060" s="47" t="s">
        <v>711</v>
      </c>
      <c r="C1060" s="82" t="str">
        <f t="shared" si="33"/>
        <v>21375801 CENTRO NACIONAL DE LA MÚSICA</v>
      </c>
      <c r="D1060" s="47" t="s">
        <v>686</v>
      </c>
      <c r="E1060" s="47" t="s">
        <v>214</v>
      </c>
      <c r="F1060" s="47" t="s">
        <v>215</v>
      </c>
      <c r="G1060" s="46">
        <v>0</v>
      </c>
      <c r="H1060" s="46">
        <v>200000</v>
      </c>
      <c r="I1060" s="46">
        <v>200000</v>
      </c>
      <c r="J1060" s="46">
        <v>0</v>
      </c>
      <c r="K1060" s="46">
        <v>0</v>
      </c>
      <c r="L1060" s="46">
        <v>0</v>
      </c>
      <c r="M1060" s="46">
        <v>190125</v>
      </c>
      <c r="N1060" s="46">
        <v>190125</v>
      </c>
      <c r="O1060" s="46">
        <v>9875</v>
      </c>
      <c r="P1060" s="86">
        <f t="shared" si="34"/>
        <v>0.95062500000000005</v>
      </c>
      <c r="Q1060" s="65"/>
      <c r="R1060" s="65"/>
      <c r="S1060" s="66"/>
      <c r="T1060" s="66"/>
      <c r="U1060" s="66"/>
      <c r="V1060" s="66"/>
      <c r="W1060" s="66"/>
      <c r="X1060" s="67"/>
    </row>
    <row r="1061" spans="1:24" ht="14.4" x14ac:dyDescent="0.2">
      <c r="A1061" s="47" t="s">
        <v>710</v>
      </c>
      <c r="B1061" s="47" t="s">
        <v>711</v>
      </c>
      <c r="C1061" s="82" t="str">
        <f t="shared" si="33"/>
        <v>21375801 CENTRO NACIONAL DE LA MÚSICA</v>
      </c>
      <c r="D1061" s="47" t="s">
        <v>686</v>
      </c>
      <c r="E1061" s="47" t="s">
        <v>218</v>
      </c>
      <c r="F1061" s="47" t="s">
        <v>219</v>
      </c>
      <c r="G1061" s="46">
        <v>0</v>
      </c>
      <c r="H1061" s="46">
        <v>30000000</v>
      </c>
      <c r="I1061" s="46">
        <v>0</v>
      </c>
      <c r="J1061" s="46">
        <v>0</v>
      </c>
      <c r="K1061" s="46">
        <v>0</v>
      </c>
      <c r="L1061" s="46">
        <v>0</v>
      </c>
      <c r="M1061" s="46">
        <v>0</v>
      </c>
      <c r="N1061" s="46">
        <v>0</v>
      </c>
      <c r="O1061" s="46">
        <v>30000000</v>
      </c>
      <c r="P1061" s="86">
        <f t="shared" si="34"/>
        <v>0</v>
      </c>
      <c r="Q1061" s="65"/>
      <c r="R1061" s="65"/>
      <c r="S1061" s="66"/>
      <c r="T1061" s="66"/>
      <c r="U1061" s="66"/>
      <c r="V1061" s="66"/>
      <c r="W1061" s="66"/>
      <c r="X1061" s="67"/>
    </row>
    <row r="1062" spans="1:24" ht="14.4" x14ac:dyDescent="0.2">
      <c r="A1062" s="47" t="s">
        <v>710</v>
      </c>
      <c r="B1062" s="47" t="s">
        <v>711</v>
      </c>
      <c r="C1062" s="82" t="str">
        <f t="shared" si="33"/>
        <v>21375801 CENTRO NACIONAL DE LA MÚSICA</v>
      </c>
      <c r="D1062" s="47" t="s">
        <v>686</v>
      </c>
      <c r="E1062" s="47" t="s">
        <v>220</v>
      </c>
      <c r="F1062" s="47" t="s">
        <v>221</v>
      </c>
      <c r="G1062" s="46">
        <v>92502110</v>
      </c>
      <c r="H1062" s="46">
        <v>92502110</v>
      </c>
      <c r="I1062" s="46">
        <v>65435922.25</v>
      </c>
      <c r="J1062" s="46">
        <v>0</v>
      </c>
      <c r="K1062" s="46">
        <v>0</v>
      </c>
      <c r="L1062" s="46">
        <v>0</v>
      </c>
      <c r="M1062" s="46">
        <v>57637147.68</v>
      </c>
      <c r="N1062" s="46">
        <v>57343347.68</v>
      </c>
      <c r="O1062" s="46">
        <v>34864962.32</v>
      </c>
      <c r="P1062" s="86">
        <f t="shared" si="34"/>
        <v>0.62309008605317218</v>
      </c>
      <c r="Q1062" s="65"/>
      <c r="R1062" s="65"/>
      <c r="S1062" s="66"/>
      <c r="T1062" s="66"/>
      <c r="U1062" s="66"/>
      <c r="V1062" s="66"/>
      <c r="W1062" s="66"/>
      <c r="X1062" s="67"/>
    </row>
    <row r="1063" spans="1:24" ht="14.4" x14ac:dyDescent="0.2">
      <c r="A1063" s="47" t="s">
        <v>710</v>
      </c>
      <c r="B1063" s="47" t="s">
        <v>711</v>
      </c>
      <c r="C1063" s="82" t="str">
        <f t="shared" si="33"/>
        <v>21375801 CENTRO NACIONAL DE LA MÚSICA</v>
      </c>
      <c r="D1063" s="47" t="s">
        <v>686</v>
      </c>
      <c r="E1063" s="47" t="s">
        <v>222</v>
      </c>
      <c r="F1063" s="47" t="s">
        <v>223</v>
      </c>
      <c r="G1063" s="46">
        <v>140591695</v>
      </c>
      <c r="H1063" s="46">
        <v>174501695</v>
      </c>
      <c r="I1063" s="46">
        <v>95206936.650000006</v>
      </c>
      <c r="J1063" s="46">
        <v>0</v>
      </c>
      <c r="K1063" s="46">
        <v>0</v>
      </c>
      <c r="L1063" s="46">
        <v>0</v>
      </c>
      <c r="M1063" s="46">
        <v>84663329.200000003</v>
      </c>
      <c r="N1063" s="46">
        <v>75637577.459999993</v>
      </c>
      <c r="O1063" s="46">
        <v>89838365.799999997</v>
      </c>
      <c r="P1063" s="86">
        <f t="shared" si="34"/>
        <v>0.4851719589314018</v>
      </c>
      <c r="Q1063" s="65"/>
      <c r="R1063" s="65"/>
      <c r="S1063" s="66"/>
      <c r="T1063" s="66"/>
      <c r="U1063" s="66"/>
      <c r="V1063" s="66"/>
      <c r="W1063" s="66"/>
      <c r="X1063" s="67"/>
    </row>
    <row r="1064" spans="1:24" ht="14.4" x14ac:dyDescent="0.2">
      <c r="A1064" s="47" t="s">
        <v>710</v>
      </c>
      <c r="B1064" s="47" t="s">
        <v>711</v>
      </c>
      <c r="C1064" s="82" t="str">
        <f t="shared" si="33"/>
        <v>21375801 CENTRO NACIONAL DE LA MÚSICA</v>
      </c>
      <c r="D1064" s="47" t="s">
        <v>686</v>
      </c>
      <c r="E1064" s="47" t="s">
        <v>224</v>
      </c>
      <c r="F1064" s="47" t="s">
        <v>225</v>
      </c>
      <c r="G1064" s="46">
        <v>26350000</v>
      </c>
      <c r="H1064" s="46">
        <v>26350000</v>
      </c>
      <c r="I1064" s="46">
        <v>23938359.5</v>
      </c>
      <c r="J1064" s="46">
        <v>0</v>
      </c>
      <c r="K1064" s="46">
        <v>0</v>
      </c>
      <c r="L1064" s="46">
        <v>0</v>
      </c>
      <c r="M1064" s="46">
        <v>23035254.280000001</v>
      </c>
      <c r="N1064" s="46">
        <v>22782896.940000001</v>
      </c>
      <c r="O1064" s="46">
        <v>3314745.72</v>
      </c>
      <c r="P1064" s="86">
        <f t="shared" si="34"/>
        <v>0.87420319848197348</v>
      </c>
      <c r="Q1064" s="65"/>
      <c r="R1064" s="65"/>
      <c r="S1064" s="66"/>
      <c r="T1064" s="66"/>
      <c r="U1064" s="66"/>
      <c r="V1064" s="66"/>
      <c r="W1064" s="66"/>
      <c r="X1064" s="67"/>
    </row>
    <row r="1065" spans="1:24" ht="14.4" x14ac:dyDescent="0.2">
      <c r="A1065" s="47" t="s">
        <v>710</v>
      </c>
      <c r="B1065" s="47" t="s">
        <v>711</v>
      </c>
      <c r="C1065" s="82" t="str">
        <f t="shared" si="33"/>
        <v>21375801 CENTRO NACIONAL DE LA MÚSICA</v>
      </c>
      <c r="D1065" s="47" t="s">
        <v>686</v>
      </c>
      <c r="E1065" s="47" t="s">
        <v>226</v>
      </c>
      <c r="F1065" s="47" t="s">
        <v>227</v>
      </c>
      <c r="G1065" s="46">
        <v>8350000</v>
      </c>
      <c r="H1065" s="46">
        <v>8350000</v>
      </c>
      <c r="I1065" s="46">
        <v>8260069.5</v>
      </c>
      <c r="J1065" s="46">
        <v>0</v>
      </c>
      <c r="K1065" s="46">
        <v>0</v>
      </c>
      <c r="L1065" s="46">
        <v>0</v>
      </c>
      <c r="M1065" s="46">
        <v>7356964.2800000003</v>
      </c>
      <c r="N1065" s="46">
        <v>7356964.2800000003</v>
      </c>
      <c r="O1065" s="46">
        <v>993035.72</v>
      </c>
      <c r="P1065" s="86">
        <f t="shared" si="34"/>
        <v>0.88107356646706592</v>
      </c>
      <c r="Q1065" s="65"/>
      <c r="R1065" s="65"/>
      <c r="S1065" s="66"/>
      <c r="T1065" s="66"/>
      <c r="U1065" s="66"/>
      <c r="V1065" s="66"/>
      <c r="W1065" s="66"/>
      <c r="X1065" s="67"/>
    </row>
    <row r="1066" spans="1:24" ht="14.4" x14ac:dyDescent="0.2">
      <c r="A1066" s="47" t="s">
        <v>710</v>
      </c>
      <c r="B1066" s="47" t="s">
        <v>711</v>
      </c>
      <c r="C1066" s="82" t="str">
        <f t="shared" si="33"/>
        <v>21375801 CENTRO NACIONAL DE LA MÚSICA</v>
      </c>
      <c r="D1066" s="47" t="s">
        <v>686</v>
      </c>
      <c r="E1066" s="47" t="s">
        <v>228</v>
      </c>
      <c r="F1066" s="47" t="s">
        <v>229</v>
      </c>
      <c r="G1066" s="46">
        <v>18000000</v>
      </c>
      <c r="H1066" s="46">
        <v>18000000</v>
      </c>
      <c r="I1066" s="46">
        <v>15678290</v>
      </c>
      <c r="J1066" s="46">
        <v>0</v>
      </c>
      <c r="K1066" s="46">
        <v>0</v>
      </c>
      <c r="L1066" s="46">
        <v>0</v>
      </c>
      <c r="M1066" s="46">
        <v>15678290</v>
      </c>
      <c r="N1066" s="46">
        <v>15425932.66</v>
      </c>
      <c r="O1066" s="46">
        <v>2321710</v>
      </c>
      <c r="P1066" s="86">
        <f t="shared" si="34"/>
        <v>0.8710161111111111</v>
      </c>
      <c r="Q1066" s="65"/>
      <c r="R1066" s="65"/>
      <c r="S1066" s="66"/>
      <c r="T1066" s="66"/>
      <c r="U1066" s="66"/>
      <c r="V1066" s="66"/>
      <c r="W1066" s="66"/>
      <c r="X1066" s="67"/>
    </row>
    <row r="1067" spans="1:24" ht="14.4" x14ac:dyDescent="0.2">
      <c r="A1067" s="47" t="s">
        <v>710</v>
      </c>
      <c r="B1067" s="47" t="s">
        <v>711</v>
      </c>
      <c r="C1067" s="82" t="str">
        <f t="shared" si="33"/>
        <v>21375801 CENTRO NACIONAL DE LA MÚSICA</v>
      </c>
      <c r="D1067" s="47" t="s">
        <v>686</v>
      </c>
      <c r="E1067" s="47" t="s">
        <v>234</v>
      </c>
      <c r="F1067" s="47" t="s">
        <v>235</v>
      </c>
      <c r="G1067" s="46">
        <v>10000000</v>
      </c>
      <c r="H1067" s="46">
        <v>12000000</v>
      </c>
      <c r="I1067" s="46">
        <v>10000000</v>
      </c>
      <c r="J1067" s="46">
        <v>0</v>
      </c>
      <c r="K1067" s="46">
        <v>0</v>
      </c>
      <c r="L1067" s="46">
        <v>0</v>
      </c>
      <c r="M1067" s="46">
        <v>9996398.9800000004</v>
      </c>
      <c r="N1067" s="46">
        <v>9996398.9800000004</v>
      </c>
      <c r="O1067" s="46">
        <v>2003601.02</v>
      </c>
      <c r="P1067" s="86">
        <f t="shared" si="34"/>
        <v>0.83303324833333336</v>
      </c>
      <c r="Q1067" s="65"/>
      <c r="R1067" s="65"/>
      <c r="S1067" s="66"/>
      <c r="T1067" s="66"/>
      <c r="U1067" s="66"/>
      <c r="V1067" s="66"/>
      <c r="W1067" s="66"/>
      <c r="X1067" s="67"/>
    </row>
    <row r="1068" spans="1:24" ht="14.4" x14ac:dyDescent="0.2">
      <c r="A1068" s="47" t="s">
        <v>710</v>
      </c>
      <c r="B1068" s="47" t="s">
        <v>711</v>
      </c>
      <c r="C1068" s="82" t="str">
        <f t="shared" si="33"/>
        <v>21375801 CENTRO NACIONAL DE LA MÚSICA</v>
      </c>
      <c r="D1068" s="47" t="s">
        <v>686</v>
      </c>
      <c r="E1068" s="47" t="s">
        <v>236</v>
      </c>
      <c r="F1068" s="47" t="s">
        <v>237</v>
      </c>
      <c r="G1068" s="46">
        <v>10000000</v>
      </c>
      <c r="H1068" s="46">
        <v>12000000</v>
      </c>
      <c r="I1068" s="46">
        <v>10000000</v>
      </c>
      <c r="J1068" s="46">
        <v>0</v>
      </c>
      <c r="K1068" s="46">
        <v>0</v>
      </c>
      <c r="L1068" s="46">
        <v>0</v>
      </c>
      <c r="M1068" s="46">
        <v>9996398.9800000004</v>
      </c>
      <c r="N1068" s="46">
        <v>9996398.9800000004</v>
      </c>
      <c r="O1068" s="46">
        <v>2003601.02</v>
      </c>
      <c r="P1068" s="86">
        <f t="shared" si="34"/>
        <v>0.83303324833333336</v>
      </c>
      <c r="Q1068" s="65"/>
      <c r="R1068" s="65"/>
      <c r="S1068" s="66"/>
      <c r="T1068" s="66"/>
      <c r="U1068" s="66"/>
      <c r="V1068" s="66"/>
      <c r="W1068" s="66"/>
      <c r="X1068" s="67"/>
    </row>
    <row r="1069" spans="1:24" ht="14.4" x14ac:dyDescent="0.2">
      <c r="A1069" s="47" t="s">
        <v>710</v>
      </c>
      <c r="B1069" s="47" t="s">
        <v>711</v>
      </c>
      <c r="C1069" s="82" t="str">
        <f t="shared" si="33"/>
        <v>21375801 CENTRO NACIONAL DE LA MÚSICA</v>
      </c>
      <c r="D1069" s="47" t="s">
        <v>686</v>
      </c>
      <c r="E1069" s="47" t="s">
        <v>238</v>
      </c>
      <c r="F1069" s="47" t="s">
        <v>239</v>
      </c>
      <c r="G1069" s="46">
        <v>1050000</v>
      </c>
      <c r="H1069" s="46">
        <v>1050000</v>
      </c>
      <c r="I1069" s="46">
        <v>787500</v>
      </c>
      <c r="J1069" s="46">
        <v>0</v>
      </c>
      <c r="K1069" s="46">
        <v>0</v>
      </c>
      <c r="L1069" s="46">
        <v>0</v>
      </c>
      <c r="M1069" s="46">
        <v>0</v>
      </c>
      <c r="N1069" s="46">
        <v>0</v>
      </c>
      <c r="O1069" s="46">
        <v>1050000</v>
      </c>
      <c r="P1069" s="86">
        <f t="shared" si="34"/>
        <v>0</v>
      </c>
      <c r="Q1069" s="65"/>
      <c r="R1069" s="65"/>
      <c r="S1069" s="66"/>
      <c r="T1069" s="66"/>
      <c r="U1069" s="66"/>
      <c r="V1069" s="66"/>
      <c r="W1069" s="66"/>
      <c r="X1069" s="67"/>
    </row>
    <row r="1070" spans="1:24" ht="14.4" x14ac:dyDescent="0.2">
      <c r="A1070" s="47" t="s">
        <v>710</v>
      </c>
      <c r="B1070" s="47" t="s">
        <v>711</v>
      </c>
      <c r="C1070" s="82" t="str">
        <f t="shared" si="33"/>
        <v>21375801 CENTRO NACIONAL DE LA MÚSICA</v>
      </c>
      <c r="D1070" s="47" t="s">
        <v>686</v>
      </c>
      <c r="E1070" s="47" t="s">
        <v>240</v>
      </c>
      <c r="F1070" s="47" t="s">
        <v>241</v>
      </c>
      <c r="G1070" s="46">
        <v>1050000</v>
      </c>
      <c r="H1070" s="46">
        <v>1050000</v>
      </c>
      <c r="I1070" s="46">
        <v>787500</v>
      </c>
      <c r="J1070" s="46">
        <v>0</v>
      </c>
      <c r="K1070" s="46">
        <v>0</v>
      </c>
      <c r="L1070" s="46">
        <v>0</v>
      </c>
      <c r="M1070" s="46">
        <v>0</v>
      </c>
      <c r="N1070" s="46">
        <v>0</v>
      </c>
      <c r="O1070" s="46">
        <v>1050000</v>
      </c>
      <c r="P1070" s="86">
        <f t="shared" si="34"/>
        <v>0</v>
      </c>
      <c r="Q1070" s="65"/>
      <c r="R1070" s="65"/>
      <c r="S1070" s="66"/>
      <c r="T1070" s="66"/>
      <c r="U1070" s="66"/>
      <c r="V1070" s="66"/>
      <c r="W1070" s="66"/>
      <c r="X1070" s="67"/>
    </row>
    <row r="1071" spans="1:24" ht="14.4" x14ac:dyDescent="0.2">
      <c r="A1071" s="47" t="s">
        <v>710</v>
      </c>
      <c r="B1071" s="47" t="s">
        <v>711</v>
      </c>
      <c r="C1071" s="82" t="str">
        <f t="shared" si="33"/>
        <v>21375801 CENTRO NACIONAL DE LA MÚSICA</v>
      </c>
      <c r="D1071" s="47" t="s">
        <v>686</v>
      </c>
      <c r="E1071" s="47" t="s">
        <v>246</v>
      </c>
      <c r="F1071" s="47" t="s">
        <v>247</v>
      </c>
      <c r="G1071" s="46">
        <v>18200000</v>
      </c>
      <c r="H1071" s="46">
        <v>21200000</v>
      </c>
      <c r="I1071" s="46">
        <v>16527555.5</v>
      </c>
      <c r="J1071" s="46">
        <v>0</v>
      </c>
      <c r="K1071" s="46">
        <v>0</v>
      </c>
      <c r="L1071" s="46">
        <v>0</v>
      </c>
      <c r="M1071" s="46">
        <v>15689052.24</v>
      </c>
      <c r="N1071" s="46">
        <v>15689052.24</v>
      </c>
      <c r="O1071" s="46">
        <v>5510947.7599999998</v>
      </c>
      <c r="P1071" s="86">
        <f t="shared" si="34"/>
        <v>0.7400496339622642</v>
      </c>
      <c r="Q1071" s="65"/>
      <c r="R1071" s="65"/>
      <c r="S1071" s="66"/>
      <c r="T1071" s="66"/>
      <c r="U1071" s="66"/>
      <c r="V1071" s="66"/>
      <c r="W1071" s="66"/>
      <c r="X1071" s="67"/>
    </row>
    <row r="1072" spans="1:24" ht="14.4" x14ac:dyDescent="0.2">
      <c r="A1072" s="47" t="s">
        <v>710</v>
      </c>
      <c r="B1072" s="47" t="s">
        <v>711</v>
      </c>
      <c r="C1072" s="82" t="str">
        <f t="shared" si="33"/>
        <v>21375801 CENTRO NACIONAL DE LA MÚSICA</v>
      </c>
      <c r="D1072" s="47" t="s">
        <v>686</v>
      </c>
      <c r="E1072" s="47" t="s">
        <v>248</v>
      </c>
      <c r="F1072" s="47" t="s">
        <v>249</v>
      </c>
      <c r="G1072" s="46">
        <v>11000000</v>
      </c>
      <c r="H1072" s="46">
        <v>11000000</v>
      </c>
      <c r="I1072" s="46">
        <v>10327500</v>
      </c>
      <c r="J1072" s="46">
        <v>0</v>
      </c>
      <c r="K1072" s="46">
        <v>0</v>
      </c>
      <c r="L1072" s="46">
        <v>0</v>
      </c>
      <c r="M1072" s="46">
        <v>10327500</v>
      </c>
      <c r="N1072" s="46">
        <v>10327500</v>
      </c>
      <c r="O1072" s="46">
        <v>672500</v>
      </c>
      <c r="P1072" s="86">
        <f t="shared" si="34"/>
        <v>0.93886363636363634</v>
      </c>
      <c r="Q1072" s="65"/>
      <c r="R1072" s="65"/>
      <c r="S1072" s="66"/>
      <c r="T1072" s="66"/>
      <c r="U1072" s="66"/>
      <c r="V1072" s="66"/>
      <c r="W1072" s="66"/>
      <c r="X1072" s="67"/>
    </row>
    <row r="1073" spans="1:24" ht="14.4" x14ac:dyDescent="0.2">
      <c r="A1073" s="47" t="s">
        <v>710</v>
      </c>
      <c r="B1073" s="47" t="s">
        <v>711</v>
      </c>
      <c r="C1073" s="82" t="str">
        <f t="shared" si="33"/>
        <v>21375801 CENTRO NACIONAL DE LA MÚSICA</v>
      </c>
      <c r="D1073" s="47" t="s">
        <v>686</v>
      </c>
      <c r="E1073" s="47" t="s">
        <v>254</v>
      </c>
      <c r="F1073" s="47" t="s">
        <v>255</v>
      </c>
      <c r="G1073" s="46">
        <v>3000000</v>
      </c>
      <c r="H1073" s="46">
        <v>3500000</v>
      </c>
      <c r="I1073" s="46">
        <v>2800055.5</v>
      </c>
      <c r="J1073" s="46">
        <v>0</v>
      </c>
      <c r="K1073" s="46">
        <v>0</v>
      </c>
      <c r="L1073" s="46">
        <v>0</v>
      </c>
      <c r="M1073" s="46">
        <v>2718474.69</v>
      </c>
      <c r="N1073" s="46">
        <v>2718474.69</v>
      </c>
      <c r="O1073" s="46">
        <v>781525.31</v>
      </c>
      <c r="P1073" s="86">
        <f t="shared" si="34"/>
        <v>0.77670705428571429</v>
      </c>
      <c r="Q1073" s="65"/>
      <c r="R1073" s="65"/>
      <c r="S1073" s="66"/>
      <c r="T1073" s="66"/>
      <c r="U1073" s="66"/>
      <c r="V1073" s="66"/>
      <c r="W1073" s="66"/>
      <c r="X1073" s="67"/>
    </row>
    <row r="1074" spans="1:24" ht="14.4" x14ac:dyDescent="0.2">
      <c r="A1074" s="47" t="s">
        <v>710</v>
      </c>
      <c r="B1074" s="47" t="s">
        <v>711</v>
      </c>
      <c r="C1074" s="82" t="str">
        <f t="shared" si="33"/>
        <v>21375801 CENTRO NACIONAL DE LA MÚSICA</v>
      </c>
      <c r="D1074" s="47" t="s">
        <v>686</v>
      </c>
      <c r="E1074" s="47" t="s">
        <v>258</v>
      </c>
      <c r="F1074" s="47" t="s">
        <v>259</v>
      </c>
      <c r="G1074" s="46">
        <v>1700000</v>
      </c>
      <c r="H1074" s="46">
        <v>2200000</v>
      </c>
      <c r="I1074" s="46">
        <v>1525000</v>
      </c>
      <c r="J1074" s="46">
        <v>0</v>
      </c>
      <c r="K1074" s="46">
        <v>0</v>
      </c>
      <c r="L1074" s="46">
        <v>0</v>
      </c>
      <c r="M1074" s="46">
        <v>1483265.57</v>
      </c>
      <c r="N1074" s="46">
        <v>1483265.57</v>
      </c>
      <c r="O1074" s="46">
        <v>716734.43</v>
      </c>
      <c r="P1074" s="86">
        <f t="shared" si="34"/>
        <v>0.67421162272727275</v>
      </c>
      <c r="Q1074" s="65"/>
      <c r="R1074" s="65"/>
      <c r="S1074" s="66"/>
      <c r="T1074" s="66"/>
      <c r="U1074" s="66"/>
      <c r="V1074" s="66"/>
      <c r="W1074" s="66"/>
      <c r="X1074" s="67"/>
    </row>
    <row r="1075" spans="1:24" ht="14.4" x14ac:dyDescent="0.2">
      <c r="A1075" s="47" t="s">
        <v>710</v>
      </c>
      <c r="B1075" s="47" t="s">
        <v>711</v>
      </c>
      <c r="C1075" s="82" t="str">
        <f t="shared" si="33"/>
        <v>21375801 CENTRO NACIONAL DE LA MÚSICA</v>
      </c>
      <c r="D1075" s="47" t="s">
        <v>686</v>
      </c>
      <c r="E1075" s="47" t="s">
        <v>262</v>
      </c>
      <c r="F1075" s="47" t="s">
        <v>263</v>
      </c>
      <c r="G1075" s="46">
        <v>2500000</v>
      </c>
      <c r="H1075" s="46">
        <v>4500000</v>
      </c>
      <c r="I1075" s="46">
        <v>1875000</v>
      </c>
      <c r="J1075" s="46">
        <v>0</v>
      </c>
      <c r="K1075" s="46">
        <v>0</v>
      </c>
      <c r="L1075" s="46">
        <v>0</v>
      </c>
      <c r="M1075" s="46">
        <v>1159811.98</v>
      </c>
      <c r="N1075" s="46">
        <v>1159811.98</v>
      </c>
      <c r="O1075" s="46">
        <v>3340188.02</v>
      </c>
      <c r="P1075" s="86">
        <f t="shared" si="34"/>
        <v>0.25773599555555554</v>
      </c>
      <c r="Q1075" s="65"/>
      <c r="R1075" s="65"/>
      <c r="S1075" s="66"/>
      <c r="T1075" s="66"/>
      <c r="U1075" s="66"/>
      <c r="V1075" s="66"/>
      <c r="W1075" s="66"/>
      <c r="X1075" s="67"/>
    </row>
    <row r="1076" spans="1:24" ht="14.4" x14ac:dyDescent="0.2">
      <c r="A1076" s="47" t="s">
        <v>710</v>
      </c>
      <c r="B1076" s="47" t="s">
        <v>711</v>
      </c>
      <c r="C1076" s="82" t="str">
        <f t="shared" si="33"/>
        <v>21375801 CENTRO NACIONAL DE LA MÚSICA</v>
      </c>
      <c r="D1076" s="47" t="s">
        <v>686</v>
      </c>
      <c r="E1076" s="47" t="s">
        <v>264</v>
      </c>
      <c r="F1076" s="47" t="s">
        <v>265</v>
      </c>
      <c r="G1076" s="46">
        <v>50000</v>
      </c>
      <c r="H1076" s="46">
        <v>200000</v>
      </c>
      <c r="I1076" s="46">
        <v>37500</v>
      </c>
      <c r="J1076" s="46">
        <v>0</v>
      </c>
      <c r="K1076" s="46">
        <v>0</v>
      </c>
      <c r="L1076" s="46">
        <v>0</v>
      </c>
      <c r="M1076" s="46">
        <v>0</v>
      </c>
      <c r="N1076" s="46">
        <v>0</v>
      </c>
      <c r="O1076" s="46">
        <v>200000</v>
      </c>
      <c r="P1076" s="86">
        <f t="shared" si="34"/>
        <v>0</v>
      </c>
      <c r="Q1076" s="65"/>
      <c r="R1076" s="65"/>
      <c r="S1076" s="66"/>
      <c r="T1076" s="66"/>
      <c r="U1076" s="66"/>
      <c r="V1076" s="66"/>
      <c r="W1076" s="66"/>
      <c r="X1076" s="67"/>
    </row>
    <row r="1077" spans="1:24" ht="14.4" x14ac:dyDescent="0.2">
      <c r="A1077" s="47" t="s">
        <v>710</v>
      </c>
      <c r="B1077" s="47" t="s">
        <v>711</v>
      </c>
      <c r="C1077" s="82" t="str">
        <f t="shared" si="33"/>
        <v>21375801 CENTRO NACIONAL DE LA MÚSICA</v>
      </c>
      <c r="D1077" s="47" t="s">
        <v>686</v>
      </c>
      <c r="E1077" s="47" t="s">
        <v>268</v>
      </c>
      <c r="F1077" s="47" t="s">
        <v>269</v>
      </c>
      <c r="G1077" s="46">
        <v>50000</v>
      </c>
      <c r="H1077" s="46">
        <v>200000</v>
      </c>
      <c r="I1077" s="46">
        <v>37500</v>
      </c>
      <c r="J1077" s="46">
        <v>0</v>
      </c>
      <c r="K1077" s="46">
        <v>0</v>
      </c>
      <c r="L1077" s="46">
        <v>0</v>
      </c>
      <c r="M1077" s="46">
        <v>0</v>
      </c>
      <c r="N1077" s="46">
        <v>0</v>
      </c>
      <c r="O1077" s="46">
        <v>200000</v>
      </c>
      <c r="P1077" s="86">
        <f t="shared" si="34"/>
        <v>0</v>
      </c>
      <c r="Q1077" s="65"/>
      <c r="R1077" s="65"/>
      <c r="S1077" s="66"/>
      <c r="T1077" s="66"/>
      <c r="U1077" s="66"/>
      <c r="V1077" s="66"/>
      <c r="W1077" s="66"/>
      <c r="X1077" s="67"/>
    </row>
    <row r="1078" spans="1:24" ht="14.4" x14ac:dyDescent="0.2">
      <c r="A1078" s="47" t="s">
        <v>710</v>
      </c>
      <c r="B1078" s="47" t="s">
        <v>711</v>
      </c>
      <c r="C1078" s="82" t="str">
        <f t="shared" si="33"/>
        <v>21375801 CENTRO NACIONAL DE LA MÚSICA</v>
      </c>
      <c r="D1078" s="47" t="s">
        <v>686</v>
      </c>
      <c r="E1078" s="47" t="s">
        <v>278</v>
      </c>
      <c r="F1078" s="47" t="s">
        <v>279</v>
      </c>
      <c r="G1078" s="46">
        <v>9270000</v>
      </c>
      <c r="H1078" s="46">
        <v>9270000</v>
      </c>
      <c r="I1078" s="46">
        <v>6992500.0099999998</v>
      </c>
      <c r="J1078" s="46">
        <v>0</v>
      </c>
      <c r="K1078" s="46">
        <v>0</v>
      </c>
      <c r="L1078" s="46">
        <v>0</v>
      </c>
      <c r="M1078" s="46">
        <v>5095071.97</v>
      </c>
      <c r="N1078" s="46">
        <v>5095071.97</v>
      </c>
      <c r="O1078" s="46">
        <v>4174928.03</v>
      </c>
      <c r="P1078" s="86">
        <f t="shared" si="34"/>
        <v>0.54963020172599786</v>
      </c>
      <c r="Q1078" s="65"/>
      <c r="R1078" s="65"/>
      <c r="S1078" s="66"/>
      <c r="T1078" s="66"/>
      <c r="U1078" s="66"/>
      <c r="V1078" s="66"/>
      <c r="W1078" s="66"/>
      <c r="X1078" s="67"/>
    </row>
    <row r="1079" spans="1:24" ht="14.4" x14ac:dyDescent="0.2">
      <c r="A1079" s="47" t="s">
        <v>710</v>
      </c>
      <c r="B1079" s="47" t="s">
        <v>711</v>
      </c>
      <c r="C1079" s="82" t="str">
        <f t="shared" si="33"/>
        <v>21375801 CENTRO NACIONAL DE LA MÚSICA</v>
      </c>
      <c r="D1079" s="47" t="s">
        <v>686</v>
      </c>
      <c r="E1079" s="47" t="s">
        <v>280</v>
      </c>
      <c r="F1079" s="47" t="s">
        <v>281</v>
      </c>
      <c r="G1079" s="46">
        <v>3420000</v>
      </c>
      <c r="H1079" s="46">
        <v>3120000</v>
      </c>
      <c r="I1079" s="46">
        <v>2323495.84</v>
      </c>
      <c r="J1079" s="46">
        <v>0</v>
      </c>
      <c r="K1079" s="46">
        <v>0</v>
      </c>
      <c r="L1079" s="46">
        <v>0</v>
      </c>
      <c r="M1079" s="46">
        <v>1496537.07</v>
      </c>
      <c r="N1079" s="46">
        <v>1496537.07</v>
      </c>
      <c r="O1079" s="46">
        <v>1623462.93</v>
      </c>
      <c r="P1079" s="86">
        <f t="shared" si="34"/>
        <v>0.47965931730769235</v>
      </c>
      <c r="Q1079" s="65"/>
      <c r="R1079" s="65"/>
      <c r="S1079" s="66"/>
      <c r="T1079" s="66"/>
      <c r="U1079" s="66"/>
      <c r="V1079" s="66"/>
      <c r="W1079" s="66"/>
      <c r="X1079" s="67"/>
    </row>
    <row r="1080" spans="1:24" ht="14.4" x14ac:dyDescent="0.2">
      <c r="A1080" s="47" t="s">
        <v>710</v>
      </c>
      <c r="B1080" s="47" t="s">
        <v>711</v>
      </c>
      <c r="C1080" s="82" t="str">
        <f t="shared" si="33"/>
        <v>21375801 CENTRO NACIONAL DE LA MÚSICA</v>
      </c>
      <c r="D1080" s="47" t="s">
        <v>686</v>
      </c>
      <c r="E1080" s="47" t="s">
        <v>282</v>
      </c>
      <c r="F1080" s="47" t="s">
        <v>283</v>
      </c>
      <c r="G1080" s="46">
        <v>3000000</v>
      </c>
      <c r="H1080" s="46">
        <v>2700000</v>
      </c>
      <c r="I1080" s="46">
        <v>2008495.84</v>
      </c>
      <c r="J1080" s="46">
        <v>0</v>
      </c>
      <c r="K1080" s="46">
        <v>0</v>
      </c>
      <c r="L1080" s="46">
        <v>0</v>
      </c>
      <c r="M1080" s="46">
        <v>1397581.99</v>
      </c>
      <c r="N1080" s="46">
        <v>1397581.99</v>
      </c>
      <c r="O1080" s="46">
        <v>1302418.01</v>
      </c>
      <c r="P1080" s="86">
        <f t="shared" si="34"/>
        <v>0.51762295925925927</v>
      </c>
      <c r="Q1080" s="65"/>
      <c r="R1080" s="65"/>
      <c r="S1080" s="66"/>
      <c r="T1080" s="66"/>
      <c r="U1080" s="66"/>
      <c r="V1080" s="66"/>
      <c r="W1080" s="66"/>
      <c r="X1080" s="67"/>
    </row>
    <row r="1081" spans="1:24" ht="14.4" x14ac:dyDescent="0.2">
      <c r="A1081" s="47" t="s">
        <v>710</v>
      </c>
      <c r="B1081" s="47" t="s">
        <v>711</v>
      </c>
      <c r="C1081" s="82" t="str">
        <f t="shared" si="33"/>
        <v>21375801 CENTRO NACIONAL DE LA MÚSICA</v>
      </c>
      <c r="D1081" s="47" t="s">
        <v>686</v>
      </c>
      <c r="E1081" s="47" t="s">
        <v>286</v>
      </c>
      <c r="F1081" s="47" t="s">
        <v>287</v>
      </c>
      <c r="G1081" s="46">
        <v>400000</v>
      </c>
      <c r="H1081" s="46">
        <v>400000</v>
      </c>
      <c r="I1081" s="46">
        <v>300000</v>
      </c>
      <c r="J1081" s="46">
        <v>0</v>
      </c>
      <c r="K1081" s="46">
        <v>0</v>
      </c>
      <c r="L1081" s="46">
        <v>0</v>
      </c>
      <c r="M1081" s="46">
        <v>95455.08</v>
      </c>
      <c r="N1081" s="46">
        <v>95455.08</v>
      </c>
      <c r="O1081" s="46">
        <v>304544.92</v>
      </c>
      <c r="P1081" s="86">
        <f t="shared" si="34"/>
        <v>0.23863770000000001</v>
      </c>
      <c r="Q1081" s="65"/>
      <c r="R1081" s="65"/>
      <c r="S1081" s="66"/>
      <c r="T1081" s="66"/>
      <c r="U1081" s="66"/>
      <c r="V1081" s="66"/>
      <c r="W1081" s="66"/>
      <c r="X1081" s="67"/>
    </row>
    <row r="1082" spans="1:24" ht="14.4" x14ac:dyDescent="0.2">
      <c r="A1082" s="47" t="s">
        <v>710</v>
      </c>
      <c r="B1082" s="47" t="s">
        <v>711</v>
      </c>
      <c r="C1082" s="82" t="str">
        <f t="shared" si="33"/>
        <v>21375801 CENTRO NACIONAL DE LA MÚSICA</v>
      </c>
      <c r="D1082" s="47" t="s">
        <v>686</v>
      </c>
      <c r="E1082" s="47" t="s">
        <v>288</v>
      </c>
      <c r="F1082" s="47" t="s">
        <v>289</v>
      </c>
      <c r="G1082" s="46">
        <v>20000</v>
      </c>
      <c r="H1082" s="46">
        <v>20000</v>
      </c>
      <c r="I1082" s="46">
        <v>15000</v>
      </c>
      <c r="J1082" s="46">
        <v>0</v>
      </c>
      <c r="K1082" s="46">
        <v>0</v>
      </c>
      <c r="L1082" s="46">
        <v>0</v>
      </c>
      <c r="M1082" s="46">
        <v>3500</v>
      </c>
      <c r="N1082" s="46">
        <v>3500</v>
      </c>
      <c r="O1082" s="46">
        <v>16500</v>
      </c>
      <c r="P1082" s="86">
        <f t="shared" si="34"/>
        <v>0.17499999999999999</v>
      </c>
      <c r="Q1082" s="65"/>
      <c r="R1082" s="65"/>
      <c r="S1082" s="66"/>
      <c r="T1082" s="66"/>
      <c r="U1082" s="66"/>
      <c r="V1082" s="66"/>
      <c r="W1082" s="66"/>
      <c r="X1082" s="67"/>
    </row>
    <row r="1083" spans="1:24" ht="14.4" x14ac:dyDescent="0.2">
      <c r="A1083" s="47" t="s">
        <v>710</v>
      </c>
      <c r="B1083" s="47" t="s">
        <v>711</v>
      </c>
      <c r="C1083" s="82" t="str">
        <f t="shared" si="33"/>
        <v>21375801 CENTRO NACIONAL DE LA MÚSICA</v>
      </c>
      <c r="D1083" s="47" t="s">
        <v>686</v>
      </c>
      <c r="E1083" s="47" t="s">
        <v>290</v>
      </c>
      <c r="F1083" s="47" t="s">
        <v>291</v>
      </c>
      <c r="G1083" s="46">
        <v>120000</v>
      </c>
      <c r="H1083" s="46">
        <v>120000</v>
      </c>
      <c r="I1083" s="46">
        <v>109833.5</v>
      </c>
      <c r="J1083" s="46">
        <v>0</v>
      </c>
      <c r="K1083" s="46">
        <v>0</v>
      </c>
      <c r="L1083" s="46">
        <v>0</v>
      </c>
      <c r="M1083" s="46">
        <v>109833.5</v>
      </c>
      <c r="N1083" s="46">
        <v>109833.5</v>
      </c>
      <c r="O1083" s="46">
        <v>10166.5</v>
      </c>
      <c r="P1083" s="86">
        <f t="shared" si="34"/>
        <v>0.91527916666666664</v>
      </c>
      <c r="Q1083" s="65"/>
      <c r="R1083" s="65"/>
      <c r="S1083" s="66"/>
      <c r="T1083" s="66"/>
      <c r="U1083" s="66"/>
      <c r="V1083" s="66"/>
      <c r="W1083" s="66"/>
      <c r="X1083" s="67"/>
    </row>
    <row r="1084" spans="1:24" ht="14.4" x14ac:dyDescent="0.2">
      <c r="A1084" s="47" t="s">
        <v>710</v>
      </c>
      <c r="B1084" s="47" t="s">
        <v>711</v>
      </c>
      <c r="C1084" s="82" t="str">
        <f t="shared" si="33"/>
        <v>21375801 CENTRO NACIONAL DE LA MÚSICA</v>
      </c>
      <c r="D1084" s="47" t="s">
        <v>686</v>
      </c>
      <c r="E1084" s="47" t="s">
        <v>294</v>
      </c>
      <c r="F1084" s="47" t="s">
        <v>295</v>
      </c>
      <c r="G1084" s="46">
        <v>120000</v>
      </c>
      <c r="H1084" s="46">
        <v>120000</v>
      </c>
      <c r="I1084" s="46">
        <v>109833.5</v>
      </c>
      <c r="J1084" s="46">
        <v>0</v>
      </c>
      <c r="K1084" s="46">
        <v>0</v>
      </c>
      <c r="L1084" s="46">
        <v>0</v>
      </c>
      <c r="M1084" s="46">
        <v>109833.5</v>
      </c>
      <c r="N1084" s="46">
        <v>109833.5</v>
      </c>
      <c r="O1084" s="46">
        <v>10166.5</v>
      </c>
      <c r="P1084" s="86">
        <f t="shared" si="34"/>
        <v>0.91527916666666664</v>
      </c>
      <c r="Q1084" s="65"/>
      <c r="R1084" s="65"/>
      <c r="S1084" s="66"/>
      <c r="T1084" s="66"/>
      <c r="U1084" s="66"/>
      <c r="V1084" s="66"/>
      <c r="W1084" s="66"/>
      <c r="X1084" s="67"/>
    </row>
    <row r="1085" spans="1:24" ht="14.4" x14ac:dyDescent="0.2">
      <c r="A1085" s="47" t="s">
        <v>710</v>
      </c>
      <c r="B1085" s="47" t="s">
        <v>711</v>
      </c>
      <c r="C1085" s="82" t="str">
        <f t="shared" si="33"/>
        <v>21375801 CENTRO NACIONAL DE LA MÚSICA</v>
      </c>
      <c r="D1085" s="47" t="s">
        <v>686</v>
      </c>
      <c r="E1085" s="47" t="s">
        <v>296</v>
      </c>
      <c r="F1085" s="47" t="s">
        <v>297</v>
      </c>
      <c r="G1085" s="46">
        <v>250000</v>
      </c>
      <c r="H1085" s="46">
        <v>250000</v>
      </c>
      <c r="I1085" s="46">
        <v>221666.67</v>
      </c>
      <c r="J1085" s="46">
        <v>0</v>
      </c>
      <c r="K1085" s="46">
        <v>0</v>
      </c>
      <c r="L1085" s="46">
        <v>0</v>
      </c>
      <c r="M1085" s="46">
        <v>204066.67</v>
      </c>
      <c r="N1085" s="46">
        <v>204066.67</v>
      </c>
      <c r="O1085" s="46">
        <v>45933.33</v>
      </c>
      <c r="P1085" s="86">
        <f t="shared" si="34"/>
        <v>0.81626668000000002</v>
      </c>
      <c r="Q1085" s="65"/>
      <c r="R1085" s="65"/>
      <c r="S1085" s="66"/>
      <c r="T1085" s="66"/>
      <c r="U1085" s="66"/>
      <c r="V1085" s="66"/>
      <c r="W1085" s="66"/>
      <c r="X1085" s="67"/>
    </row>
    <row r="1086" spans="1:24" ht="14.4" x14ac:dyDescent="0.2">
      <c r="A1086" s="47" t="s">
        <v>710</v>
      </c>
      <c r="B1086" s="47" t="s">
        <v>711</v>
      </c>
      <c r="C1086" s="82" t="str">
        <f t="shared" si="33"/>
        <v>21375801 CENTRO NACIONAL DE LA MÚSICA</v>
      </c>
      <c r="D1086" s="47" t="s">
        <v>686</v>
      </c>
      <c r="E1086" s="47" t="s">
        <v>302</v>
      </c>
      <c r="F1086" s="47" t="s">
        <v>303</v>
      </c>
      <c r="G1086" s="46">
        <v>20000</v>
      </c>
      <c r="H1086" s="46">
        <v>20000</v>
      </c>
      <c r="I1086" s="46">
        <v>15000</v>
      </c>
      <c r="J1086" s="46">
        <v>0</v>
      </c>
      <c r="K1086" s="46">
        <v>0</v>
      </c>
      <c r="L1086" s="46">
        <v>0</v>
      </c>
      <c r="M1086" s="46">
        <v>0</v>
      </c>
      <c r="N1086" s="46">
        <v>0</v>
      </c>
      <c r="O1086" s="46">
        <v>20000</v>
      </c>
      <c r="P1086" s="86">
        <f t="shared" si="34"/>
        <v>0</v>
      </c>
      <c r="Q1086" s="65"/>
      <c r="R1086" s="65"/>
      <c r="S1086" s="66"/>
      <c r="T1086" s="66"/>
      <c r="U1086" s="66"/>
      <c r="V1086" s="66"/>
      <c r="W1086" s="66"/>
      <c r="X1086" s="67"/>
    </row>
    <row r="1087" spans="1:24" ht="14.4" x14ac:dyDescent="0.2">
      <c r="A1087" s="47" t="s">
        <v>710</v>
      </c>
      <c r="B1087" s="47" t="s">
        <v>711</v>
      </c>
      <c r="C1087" s="82" t="str">
        <f t="shared" si="33"/>
        <v>21375801 CENTRO NACIONAL DE LA MÚSICA</v>
      </c>
      <c r="D1087" s="47" t="s">
        <v>686</v>
      </c>
      <c r="E1087" s="47" t="s">
        <v>304</v>
      </c>
      <c r="F1087" s="47" t="s">
        <v>305</v>
      </c>
      <c r="G1087" s="46">
        <v>40000</v>
      </c>
      <c r="H1087" s="46">
        <v>40000</v>
      </c>
      <c r="I1087" s="46">
        <v>40000</v>
      </c>
      <c r="J1087" s="46">
        <v>0</v>
      </c>
      <c r="K1087" s="46">
        <v>0</v>
      </c>
      <c r="L1087" s="46">
        <v>0</v>
      </c>
      <c r="M1087" s="46">
        <v>39100</v>
      </c>
      <c r="N1087" s="46">
        <v>39100</v>
      </c>
      <c r="O1087" s="46">
        <v>900</v>
      </c>
      <c r="P1087" s="86">
        <f t="shared" si="34"/>
        <v>0.97750000000000004</v>
      </c>
      <c r="Q1087" s="65"/>
      <c r="R1087" s="65"/>
      <c r="S1087" s="66"/>
      <c r="T1087" s="66"/>
      <c r="U1087" s="66"/>
      <c r="V1087" s="66"/>
      <c r="W1087" s="66"/>
      <c r="X1087" s="67"/>
    </row>
    <row r="1088" spans="1:24" ht="14.4" x14ac:dyDescent="0.2">
      <c r="A1088" s="47" t="s">
        <v>710</v>
      </c>
      <c r="B1088" s="47" t="s">
        <v>711</v>
      </c>
      <c r="C1088" s="82" t="str">
        <f t="shared" si="33"/>
        <v>21375801 CENTRO NACIONAL DE LA MÚSICA</v>
      </c>
      <c r="D1088" s="47" t="s">
        <v>686</v>
      </c>
      <c r="E1088" s="47" t="s">
        <v>306</v>
      </c>
      <c r="F1088" s="47" t="s">
        <v>307</v>
      </c>
      <c r="G1088" s="46">
        <v>20000</v>
      </c>
      <c r="H1088" s="46">
        <v>20000</v>
      </c>
      <c r="I1088" s="46">
        <v>15000</v>
      </c>
      <c r="J1088" s="46">
        <v>0</v>
      </c>
      <c r="K1088" s="46">
        <v>0</v>
      </c>
      <c r="L1088" s="46">
        <v>0</v>
      </c>
      <c r="M1088" s="46">
        <v>15000</v>
      </c>
      <c r="N1088" s="46">
        <v>15000</v>
      </c>
      <c r="O1088" s="46">
        <v>5000</v>
      </c>
      <c r="P1088" s="86">
        <f t="shared" si="34"/>
        <v>0.75</v>
      </c>
      <c r="Q1088" s="65"/>
      <c r="R1088" s="65"/>
      <c r="S1088" s="66"/>
      <c r="T1088" s="66"/>
      <c r="U1088" s="66"/>
      <c r="V1088" s="66"/>
      <c r="W1088" s="66"/>
      <c r="X1088" s="67"/>
    </row>
    <row r="1089" spans="1:24" ht="14.4" x14ac:dyDescent="0.2">
      <c r="A1089" s="47" t="s">
        <v>710</v>
      </c>
      <c r="B1089" s="47" t="s">
        <v>711</v>
      </c>
      <c r="C1089" s="82" t="str">
        <f t="shared" si="33"/>
        <v>21375801 CENTRO NACIONAL DE LA MÚSICA</v>
      </c>
      <c r="D1089" s="47" t="s">
        <v>686</v>
      </c>
      <c r="E1089" s="47" t="s">
        <v>308</v>
      </c>
      <c r="F1089" s="47" t="s">
        <v>309</v>
      </c>
      <c r="G1089" s="46">
        <v>20000</v>
      </c>
      <c r="H1089" s="46">
        <v>20000</v>
      </c>
      <c r="I1089" s="46">
        <v>20000</v>
      </c>
      <c r="J1089" s="46">
        <v>0</v>
      </c>
      <c r="K1089" s="46">
        <v>0</v>
      </c>
      <c r="L1089" s="46">
        <v>0</v>
      </c>
      <c r="M1089" s="46">
        <v>18300</v>
      </c>
      <c r="N1089" s="46">
        <v>18300</v>
      </c>
      <c r="O1089" s="46">
        <v>1700</v>
      </c>
      <c r="P1089" s="86">
        <f t="shared" si="34"/>
        <v>0.91500000000000004</v>
      </c>
      <c r="Q1089" s="65"/>
      <c r="R1089" s="65"/>
      <c r="S1089" s="66"/>
      <c r="T1089" s="66"/>
      <c r="U1089" s="66"/>
      <c r="V1089" s="66"/>
      <c r="W1089" s="66"/>
      <c r="X1089" s="67"/>
    </row>
    <row r="1090" spans="1:24" ht="14.4" x14ac:dyDescent="0.2">
      <c r="A1090" s="47" t="s">
        <v>710</v>
      </c>
      <c r="B1090" s="47" t="s">
        <v>711</v>
      </c>
      <c r="C1090" s="82" t="str">
        <f t="shared" si="33"/>
        <v>21375801 CENTRO NACIONAL DE LA MÚSICA</v>
      </c>
      <c r="D1090" s="47" t="s">
        <v>686</v>
      </c>
      <c r="E1090" s="47" t="s">
        <v>310</v>
      </c>
      <c r="F1090" s="47" t="s">
        <v>311</v>
      </c>
      <c r="G1090" s="46">
        <v>150000</v>
      </c>
      <c r="H1090" s="46">
        <v>150000</v>
      </c>
      <c r="I1090" s="46">
        <v>131666.67000000001</v>
      </c>
      <c r="J1090" s="46">
        <v>0</v>
      </c>
      <c r="K1090" s="46">
        <v>0</v>
      </c>
      <c r="L1090" s="46">
        <v>0</v>
      </c>
      <c r="M1090" s="46">
        <v>131666.67000000001</v>
      </c>
      <c r="N1090" s="46">
        <v>131666.67000000001</v>
      </c>
      <c r="O1090" s="46">
        <v>18333.330000000002</v>
      </c>
      <c r="P1090" s="86">
        <f t="shared" si="34"/>
        <v>0.87777780000000005</v>
      </c>
      <c r="Q1090" s="65"/>
      <c r="R1090" s="65"/>
      <c r="S1090" s="66"/>
      <c r="T1090" s="66"/>
      <c r="U1090" s="66"/>
      <c r="V1090" s="66"/>
      <c r="W1090" s="66"/>
      <c r="X1090" s="67"/>
    </row>
    <row r="1091" spans="1:24" ht="14.4" x14ac:dyDescent="0.2">
      <c r="A1091" s="47" t="s">
        <v>710</v>
      </c>
      <c r="B1091" s="47" t="s">
        <v>711</v>
      </c>
      <c r="C1091" s="82" t="str">
        <f t="shared" si="33"/>
        <v>21375801 CENTRO NACIONAL DE LA MÚSICA</v>
      </c>
      <c r="D1091" s="47" t="s">
        <v>686</v>
      </c>
      <c r="E1091" s="47" t="s">
        <v>312</v>
      </c>
      <c r="F1091" s="47" t="s">
        <v>313</v>
      </c>
      <c r="G1091" s="46">
        <v>2130000</v>
      </c>
      <c r="H1091" s="46">
        <v>2130000</v>
      </c>
      <c r="I1091" s="46">
        <v>1505936.5</v>
      </c>
      <c r="J1091" s="46">
        <v>0</v>
      </c>
      <c r="K1091" s="46">
        <v>0</v>
      </c>
      <c r="L1091" s="46">
        <v>0</v>
      </c>
      <c r="M1091" s="46">
        <v>759592.18</v>
      </c>
      <c r="N1091" s="46">
        <v>759592.18</v>
      </c>
      <c r="O1091" s="46">
        <v>1370407.82</v>
      </c>
      <c r="P1091" s="86">
        <f t="shared" si="34"/>
        <v>0.35661604694835686</v>
      </c>
      <c r="Q1091" s="65"/>
      <c r="R1091" s="65"/>
      <c r="S1091" s="66"/>
      <c r="T1091" s="66"/>
      <c r="U1091" s="66"/>
      <c r="V1091" s="66"/>
      <c r="W1091" s="66"/>
      <c r="X1091" s="67"/>
    </row>
    <row r="1092" spans="1:24" ht="14.4" x14ac:dyDescent="0.2">
      <c r="A1092" s="47" t="s">
        <v>710</v>
      </c>
      <c r="B1092" s="47" t="s">
        <v>711</v>
      </c>
      <c r="C1092" s="82" t="str">
        <f t="shared" si="33"/>
        <v>21375801 CENTRO NACIONAL DE LA MÚSICA</v>
      </c>
      <c r="D1092" s="47" t="s">
        <v>686</v>
      </c>
      <c r="E1092" s="47" t="s">
        <v>314</v>
      </c>
      <c r="F1092" s="47" t="s">
        <v>315</v>
      </c>
      <c r="G1092" s="46">
        <v>130000</v>
      </c>
      <c r="H1092" s="46">
        <v>130000</v>
      </c>
      <c r="I1092" s="46">
        <v>97500</v>
      </c>
      <c r="J1092" s="46">
        <v>0</v>
      </c>
      <c r="K1092" s="46">
        <v>0</v>
      </c>
      <c r="L1092" s="46">
        <v>0</v>
      </c>
      <c r="M1092" s="46">
        <v>80714.41</v>
      </c>
      <c r="N1092" s="46">
        <v>80714.41</v>
      </c>
      <c r="O1092" s="46">
        <v>49285.59</v>
      </c>
      <c r="P1092" s="86">
        <f t="shared" si="34"/>
        <v>0.6208800769230769</v>
      </c>
      <c r="Q1092" s="65"/>
      <c r="R1092" s="65"/>
      <c r="S1092" s="66"/>
      <c r="T1092" s="66"/>
      <c r="U1092" s="66"/>
      <c r="V1092" s="66"/>
      <c r="W1092" s="66"/>
      <c r="X1092" s="67"/>
    </row>
    <row r="1093" spans="1:24" ht="14.4" x14ac:dyDescent="0.2">
      <c r="A1093" s="47" t="s">
        <v>710</v>
      </c>
      <c r="B1093" s="47" t="s">
        <v>711</v>
      </c>
      <c r="C1093" s="82" t="str">
        <f t="shared" si="33"/>
        <v>21375801 CENTRO NACIONAL DE LA MÚSICA</v>
      </c>
      <c r="D1093" s="47" t="s">
        <v>686</v>
      </c>
      <c r="E1093" s="47" t="s">
        <v>316</v>
      </c>
      <c r="F1093" s="47" t="s">
        <v>317</v>
      </c>
      <c r="G1093" s="46">
        <v>2000000</v>
      </c>
      <c r="H1093" s="46">
        <v>2000000</v>
      </c>
      <c r="I1093" s="46">
        <v>1408436.5</v>
      </c>
      <c r="J1093" s="46">
        <v>0</v>
      </c>
      <c r="K1093" s="46">
        <v>0</v>
      </c>
      <c r="L1093" s="46">
        <v>0</v>
      </c>
      <c r="M1093" s="46">
        <v>678877.77</v>
      </c>
      <c r="N1093" s="46">
        <v>678877.77</v>
      </c>
      <c r="O1093" s="46">
        <v>1321122.23</v>
      </c>
      <c r="P1093" s="86">
        <f t="shared" si="34"/>
        <v>0.33943888500000002</v>
      </c>
      <c r="Q1093" s="65"/>
      <c r="R1093" s="65"/>
      <c r="S1093" s="66"/>
      <c r="T1093" s="66"/>
      <c r="U1093" s="66"/>
      <c r="V1093" s="66"/>
      <c r="W1093" s="66"/>
      <c r="X1093" s="67"/>
    </row>
    <row r="1094" spans="1:24" ht="14.4" x14ac:dyDescent="0.2">
      <c r="A1094" s="47" t="s">
        <v>710</v>
      </c>
      <c r="B1094" s="47" t="s">
        <v>711</v>
      </c>
      <c r="C1094" s="83" t="str">
        <f t="shared" ref="C1094:C1157" si="35">+CONCATENATE(A1094," ",B1094)</f>
        <v>21375801 CENTRO NACIONAL DE LA MÚSICA</v>
      </c>
      <c r="D1094" s="47" t="s">
        <v>686</v>
      </c>
      <c r="E1094" s="47" t="s">
        <v>318</v>
      </c>
      <c r="F1094" s="47" t="s">
        <v>319</v>
      </c>
      <c r="G1094" s="46">
        <v>3350000</v>
      </c>
      <c r="H1094" s="46">
        <v>3650000</v>
      </c>
      <c r="I1094" s="46">
        <v>2831567.5</v>
      </c>
      <c r="J1094" s="46">
        <v>0</v>
      </c>
      <c r="K1094" s="46">
        <v>0</v>
      </c>
      <c r="L1094" s="46">
        <v>0</v>
      </c>
      <c r="M1094" s="46">
        <v>2525042.5499999998</v>
      </c>
      <c r="N1094" s="46">
        <v>2525042.5499999998</v>
      </c>
      <c r="O1094" s="46">
        <v>1124957.45</v>
      </c>
      <c r="P1094" s="86">
        <f t="shared" ref="P1094:P1157" si="36">+IFERROR(M1094/H1094,0)</f>
        <v>0.6917924794520548</v>
      </c>
      <c r="Q1094" s="65"/>
      <c r="R1094" s="65"/>
      <c r="S1094" s="66"/>
      <c r="T1094" s="66"/>
      <c r="U1094" s="66"/>
      <c r="V1094" s="66"/>
      <c r="W1094" s="66"/>
      <c r="X1094" s="67"/>
    </row>
    <row r="1095" spans="1:24" ht="14.4" x14ac:dyDescent="0.2">
      <c r="A1095" s="47" t="s">
        <v>710</v>
      </c>
      <c r="B1095" s="47" t="s">
        <v>711</v>
      </c>
      <c r="C1095" s="82" t="str">
        <f t="shared" si="35"/>
        <v>21375801 CENTRO NACIONAL DE LA MÚSICA</v>
      </c>
      <c r="D1095" s="47" t="s">
        <v>686</v>
      </c>
      <c r="E1095" s="47" t="s">
        <v>320</v>
      </c>
      <c r="F1095" s="47" t="s">
        <v>321</v>
      </c>
      <c r="G1095" s="46">
        <v>300000</v>
      </c>
      <c r="H1095" s="46">
        <v>600000</v>
      </c>
      <c r="I1095" s="46">
        <v>412500</v>
      </c>
      <c r="J1095" s="46">
        <v>0</v>
      </c>
      <c r="K1095" s="46">
        <v>0</v>
      </c>
      <c r="L1095" s="46">
        <v>0</v>
      </c>
      <c r="M1095" s="46">
        <v>303006.3</v>
      </c>
      <c r="N1095" s="46">
        <v>303006.3</v>
      </c>
      <c r="O1095" s="46">
        <v>296993.7</v>
      </c>
      <c r="P1095" s="86">
        <f t="shared" si="36"/>
        <v>0.50501050000000003</v>
      </c>
      <c r="Q1095" s="65"/>
      <c r="R1095" s="65"/>
      <c r="S1095" s="66"/>
      <c r="T1095" s="66"/>
      <c r="U1095" s="66"/>
      <c r="V1095" s="66"/>
      <c r="W1095" s="66"/>
      <c r="X1095" s="67"/>
    </row>
    <row r="1096" spans="1:24" ht="14.4" x14ac:dyDescent="0.2">
      <c r="A1096" s="47" t="s">
        <v>710</v>
      </c>
      <c r="B1096" s="47" t="s">
        <v>711</v>
      </c>
      <c r="C1096" s="82" t="str">
        <f t="shared" si="35"/>
        <v>21375801 CENTRO NACIONAL DE LA MÚSICA</v>
      </c>
      <c r="D1096" s="47" t="s">
        <v>686</v>
      </c>
      <c r="E1096" s="47" t="s">
        <v>324</v>
      </c>
      <c r="F1096" s="47" t="s">
        <v>325</v>
      </c>
      <c r="G1096" s="46">
        <v>1000000</v>
      </c>
      <c r="H1096" s="46">
        <v>1000000</v>
      </c>
      <c r="I1096" s="46">
        <v>750000</v>
      </c>
      <c r="J1096" s="46">
        <v>0</v>
      </c>
      <c r="K1096" s="46">
        <v>0</v>
      </c>
      <c r="L1096" s="46">
        <v>0</v>
      </c>
      <c r="M1096" s="46">
        <v>552968.75</v>
      </c>
      <c r="N1096" s="46">
        <v>552968.75</v>
      </c>
      <c r="O1096" s="46">
        <v>447031.25</v>
      </c>
      <c r="P1096" s="86">
        <f t="shared" si="36"/>
        <v>0.55296875000000001</v>
      </c>
      <c r="Q1096" s="65"/>
      <c r="R1096" s="65"/>
      <c r="S1096" s="66"/>
      <c r="T1096" s="66"/>
      <c r="U1096" s="66"/>
      <c r="V1096" s="66"/>
      <c r="W1096" s="66"/>
      <c r="X1096" s="67"/>
    </row>
    <row r="1097" spans="1:24" ht="14.4" x14ac:dyDescent="0.2">
      <c r="A1097" s="47" t="s">
        <v>710</v>
      </c>
      <c r="B1097" s="47" t="s">
        <v>711</v>
      </c>
      <c r="C1097" s="82" t="str">
        <f t="shared" si="35"/>
        <v>21375801 CENTRO NACIONAL DE LA MÚSICA</v>
      </c>
      <c r="D1097" s="47" t="s">
        <v>686</v>
      </c>
      <c r="E1097" s="47" t="s">
        <v>328</v>
      </c>
      <c r="F1097" s="47" t="s">
        <v>329</v>
      </c>
      <c r="G1097" s="46">
        <v>2000000</v>
      </c>
      <c r="H1097" s="46">
        <v>2000000</v>
      </c>
      <c r="I1097" s="46">
        <v>1621246.5</v>
      </c>
      <c r="J1097" s="46">
        <v>0</v>
      </c>
      <c r="K1097" s="46">
        <v>0</v>
      </c>
      <c r="L1097" s="46">
        <v>0</v>
      </c>
      <c r="M1097" s="46">
        <v>1621246.5</v>
      </c>
      <c r="N1097" s="46">
        <v>1621246.5</v>
      </c>
      <c r="O1097" s="46">
        <v>378753.5</v>
      </c>
      <c r="P1097" s="86">
        <f t="shared" si="36"/>
        <v>0.81062325000000002</v>
      </c>
      <c r="Q1097" s="65"/>
      <c r="R1097" s="65"/>
      <c r="S1097" s="66"/>
      <c r="T1097" s="66"/>
      <c r="U1097" s="66"/>
      <c r="V1097" s="66"/>
      <c r="W1097" s="66"/>
      <c r="X1097" s="67"/>
    </row>
    <row r="1098" spans="1:24" ht="14.4" x14ac:dyDescent="0.2">
      <c r="A1098" s="47" t="s">
        <v>710</v>
      </c>
      <c r="B1098" s="47" t="s">
        <v>711</v>
      </c>
      <c r="C1098" s="82" t="str">
        <f t="shared" si="35"/>
        <v>21375801 CENTRO NACIONAL DE LA MÚSICA</v>
      </c>
      <c r="D1098" s="47" t="s">
        <v>686</v>
      </c>
      <c r="E1098" s="47" t="s">
        <v>330</v>
      </c>
      <c r="F1098" s="47" t="s">
        <v>331</v>
      </c>
      <c r="G1098" s="46">
        <v>50000</v>
      </c>
      <c r="H1098" s="46">
        <v>50000</v>
      </c>
      <c r="I1098" s="46">
        <v>47821</v>
      </c>
      <c r="J1098" s="46">
        <v>0</v>
      </c>
      <c r="K1098" s="46">
        <v>0</v>
      </c>
      <c r="L1098" s="46">
        <v>0</v>
      </c>
      <c r="M1098" s="46">
        <v>47821</v>
      </c>
      <c r="N1098" s="46">
        <v>47821</v>
      </c>
      <c r="O1098" s="46">
        <v>2179</v>
      </c>
      <c r="P1098" s="86">
        <f t="shared" si="36"/>
        <v>0.95642000000000005</v>
      </c>
      <c r="Q1098" s="65"/>
      <c r="R1098" s="65"/>
      <c r="S1098" s="66"/>
      <c r="T1098" s="66"/>
      <c r="U1098" s="66"/>
      <c r="V1098" s="66"/>
      <c r="W1098" s="66"/>
      <c r="X1098" s="67"/>
    </row>
    <row r="1099" spans="1:24" ht="14.4" x14ac:dyDescent="0.2">
      <c r="A1099" s="47" t="s">
        <v>710</v>
      </c>
      <c r="B1099" s="47" t="s">
        <v>711</v>
      </c>
      <c r="C1099" s="82" t="str">
        <f t="shared" si="35"/>
        <v>21375801 CENTRO NACIONAL DE LA MÚSICA</v>
      </c>
      <c r="D1099" s="47" t="s">
        <v>686</v>
      </c>
      <c r="E1099" s="47" t="s">
        <v>372</v>
      </c>
      <c r="F1099" s="47" t="s">
        <v>373</v>
      </c>
      <c r="G1099" s="46">
        <v>113839734</v>
      </c>
      <c r="H1099" s="46">
        <v>120682132</v>
      </c>
      <c r="I1099" s="46">
        <v>103031475.34</v>
      </c>
      <c r="J1099" s="46">
        <v>0</v>
      </c>
      <c r="K1099" s="46">
        <v>0</v>
      </c>
      <c r="L1099" s="46">
        <v>0</v>
      </c>
      <c r="M1099" s="46">
        <v>64589240.359999999</v>
      </c>
      <c r="N1099" s="46">
        <v>64589240.359999999</v>
      </c>
      <c r="O1099" s="46">
        <v>56092891.640000001</v>
      </c>
      <c r="P1099" s="86">
        <f t="shared" si="36"/>
        <v>0.5352013532541835</v>
      </c>
      <c r="Q1099" s="65"/>
      <c r="R1099" s="65"/>
      <c r="S1099" s="66"/>
      <c r="T1099" s="66"/>
      <c r="U1099" s="66"/>
      <c r="V1099" s="66"/>
      <c r="W1099" s="66"/>
      <c r="X1099" s="67"/>
    </row>
    <row r="1100" spans="1:24" ht="14.4" x14ac:dyDescent="0.2">
      <c r="A1100" s="47" t="s">
        <v>710</v>
      </c>
      <c r="B1100" s="47" t="s">
        <v>711</v>
      </c>
      <c r="C1100" s="82" t="str">
        <f t="shared" si="35"/>
        <v>21375801 CENTRO NACIONAL DE LA MÚSICA</v>
      </c>
      <c r="D1100" s="47" t="s">
        <v>686</v>
      </c>
      <c r="E1100" s="47" t="s">
        <v>374</v>
      </c>
      <c r="F1100" s="47" t="s">
        <v>375</v>
      </c>
      <c r="G1100" s="46">
        <v>34818132</v>
      </c>
      <c r="H1100" s="46">
        <v>34818132</v>
      </c>
      <c r="I1100" s="46">
        <v>34434142</v>
      </c>
      <c r="J1100" s="46">
        <v>0</v>
      </c>
      <c r="K1100" s="46">
        <v>0</v>
      </c>
      <c r="L1100" s="46">
        <v>0</v>
      </c>
      <c r="M1100" s="46">
        <v>24456802.48</v>
      </c>
      <c r="N1100" s="46">
        <v>24456802.48</v>
      </c>
      <c r="O1100" s="46">
        <v>10361329.52</v>
      </c>
      <c r="P1100" s="86">
        <f t="shared" si="36"/>
        <v>0.70241569766005829</v>
      </c>
      <c r="Q1100" s="65"/>
      <c r="R1100" s="65"/>
      <c r="S1100" s="66"/>
      <c r="T1100" s="66"/>
      <c r="U1100" s="66"/>
      <c r="V1100" s="66"/>
      <c r="W1100" s="66"/>
      <c r="X1100" s="67"/>
    </row>
    <row r="1101" spans="1:24" ht="14.4" x14ac:dyDescent="0.2">
      <c r="A1101" s="47" t="s">
        <v>710</v>
      </c>
      <c r="B1101" s="47" t="s">
        <v>711</v>
      </c>
      <c r="C1101" s="82" t="str">
        <f t="shared" si="35"/>
        <v>21375801 CENTRO NACIONAL DE LA MÚSICA</v>
      </c>
      <c r="D1101" s="47" t="s">
        <v>686</v>
      </c>
      <c r="E1101" s="47" t="s">
        <v>389</v>
      </c>
      <c r="F1101" s="47" t="s">
        <v>377</v>
      </c>
      <c r="G1101" s="46">
        <v>30035422</v>
      </c>
      <c r="H1101" s="46">
        <v>30035422</v>
      </c>
      <c r="I1101" s="46">
        <v>29704178</v>
      </c>
      <c r="J1101" s="46">
        <v>0</v>
      </c>
      <c r="K1101" s="46">
        <v>0</v>
      </c>
      <c r="L1101" s="46">
        <v>0</v>
      </c>
      <c r="M1101" s="46">
        <v>21097351.579999998</v>
      </c>
      <c r="N1101" s="46">
        <v>21097351.579999998</v>
      </c>
      <c r="O1101" s="46">
        <v>8938070.4199999999</v>
      </c>
      <c r="P1101" s="86">
        <f t="shared" si="36"/>
        <v>0.70241568705110913</v>
      </c>
      <c r="Q1101" s="65"/>
      <c r="R1101" s="65"/>
      <c r="S1101" s="66"/>
      <c r="T1101" s="66"/>
      <c r="U1101" s="66"/>
      <c r="V1101" s="66"/>
      <c r="W1101" s="66"/>
      <c r="X1101" s="67"/>
    </row>
    <row r="1102" spans="1:24" ht="14.4" x14ac:dyDescent="0.2">
      <c r="A1102" s="47" t="s">
        <v>710</v>
      </c>
      <c r="B1102" s="47" t="s">
        <v>711</v>
      </c>
      <c r="C1102" s="82" t="str">
        <f t="shared" si="35"/>
        <v>21375801 CENTRO NACIONAL DE LA MÚSICA</v>
      </c>
      <c r="D1102" s="47" t="s">
        <v>686</v>
      </c>
      <c r="E1102" s="47" t="s">
        <v>410</v>
      </c>
      <c r="F1102" s="47" t="s">
        <v>398</v>
      </c>
      <c r="G1102" s="46">
        <v>4782710</v>
      </c>
      <c r="H1102" s="46">
        <v>4782710</v>
      </c>
      <c r="I1102" s="46">
        <v>4729964</v>
      </c>
      <c r="J1102" s="46">
        <v>0</v>
      </c>
      <c r="K1102" s="46">
        <v>0</v>
      </c>
      <c r="L1102" s="46">
        <v>0</v>
      </c>
      <c r="M1102" s="46">
        <v>3359450.9</v>
      </c>
      <c r="N1102" s="46">
        <v>3359450.9</v>
      </c>
      <c r="O1102" s="46">
        <v>1423259.1</v>
      </c>
      <c r="P1102" s="86">
        <f t="shared" si="36"/>
        <v>0.70241576428426555</v>
      </c>
      <c r="Q1102" s="65"/>
      <c r="R1102" s="65"/>
      <c r="S1102" s="66"/>
      <c r="T1102" s="66"/>
      <c r="U1102" s="66"/>
      <c r="V1102" s="66"/>
      <c r="W1102" s="66"/>
      <c r="X1102" s="67"/>
    </row>
    <row r="1103" spans="1:24" ht="14.4" x14ac:dyDescent="0.2">
      <c r="A1103" s="47" t="s">
        <v>710</v>
      </c>
      <c r="B1103" s="47" t="s">
        <v>711</v>
      </c>
      <c r="C1103" s="82" t="str">
        <f t="shared" si="35"/>
        <v>21375801 CENTRO NACIONAL DE LA MÚSICA</v>
      </c>
      <c r="D1103" s="47" t="s">
        <v>686</v>
      </c>
      <c r="E1103" s="47" t="s">
        <v>602</v>
      </c>
      <c r="F1103" s="47" t="s">
        <v>603</v>
      </c>
      <c r="G1103" s="46">
        <v>15500000</v>
      </c>
      <c r="H1103" s="46">
        <v>15500000</v>
      </c>
      <c r="I1103" s="46">
        <v>10958333.34</v>
      </c>
      <c r="J1103" s="46">
        <v>0</v>
      </c>
      <c r="K1103" s="46">
        <v>0</v>
      </c>
      <c r="L1103" s="46">
        <v>0</v>
      </c>
      <c r="M1103" s="46">
        <v>8416800</v>
      </c>
      <c r="N1103" s="46">
        <v>8416800</v>
      </c>
      <c r="O1103" s="46">
        <v>7083200</v>
      </c>
      <c r="P1103" s="86">
        <f t="shared" si="36"/>
        <v>0.54301935483870967</v>
      </c>
      <c r="Q1103" s="65"/>
      <c r="R1103" s="65"/>
      <c r="S1103" s="66"/>
      <c r="T1103" s="66"/>
      <c r="U1103" s="66"/>
      <c r="V1103" s="66"/>
      <c r="W1103" s="66"/>
      <c r="X1103" s="67"/>
    </row>
    <row r="1104" spans="1:24" ht="14.4" x14ac:dyDescent="0.2">
      <c r="A1104" s="47" t="s">
        <v>710</v>
      </c>
      <c r="B1104" s="47" t="s">
        <v>711</v>
      </c>
      <c r="C1104" s="82" t="str">
        <f t="shared" si="35"/>
        <v>21375801 CENTRO NACIONAL DE LA MÚSICA</v>
      </c>
      <c r="D1104" s="47" t="s">
        <v>686</v>
      </c>
      <c r="E1104" s="47" t="s">
        <v>606</v>
      </c>
      <c r="F1104" s="47" t="s">
        <v>607</v>
      </c>
      <c r="G1104" s="46">
        <v>15500000</v>
      </c>
      <c r="H1104" s="46">
        <v>15500000</v>
      </c>
      <c r="I1104" s="46">
        <v>10958333.34</v>
      </c>
      <c r="J1104" s="46">
        <v>0</v>
      </c>
      <c r="K1104" s="46">
        <v>0</v>
      </c>
      <c r="L1104" s="46">
        <v>0</v>
      </c>
      <c r="M1104" s="46">
        <v>8416800</v>
      </c>
      <c r="N1104" s="46">
        <v>8416800</v>
      </c>
      <c r="O1104" s="46">
        <v>7083200</v>
      </c>
      <c r="P1104" s="86">
        <f t="shared" si="36"/>
        <v>0.54301935483870967</v>
      </c>
      <c r="Q1104" s="65"/>
      <c r="R1104" s="65"/>
      <c r="S1104" s="66"/>
      <c r="T1104" s="66"/>
      <c r="U1104" s="66"/>
      <c r="V1104" s="66"/>
      <c r="W1104" s="66"/>
      <c r="X1104" s="67"/>
    </row>
    <row r="1105" spans="1:24" ht="14.4" x14ac:dyDescent="0.2">
      <c r="A1105" s="47" t="s">
        <v>710</v>
      </c>
      <c r="B1105" s="47" t="s">
        <v>711</v>
      </c>
      <c r="C1105" s="82" t="str">
        <f t="shared" si="35"/>
        <v>21375801 CENTRO NACIONAL DE LA MÚSICA</v>
      </c>
      <c r="D1105" s="47" t="s">
        <v>686</v>
      </c>
      <c r="E1105" s="47" t="s">
        <v>608</v>
      </c>
      <c r="F1105" s="47" t="s">
        <v>609</v>
      </c>
      <c r="G1105" s="46">
        <v>36900000</v>
      </c>
      <c r="H1105" s="46">
        <v>36900000</v>
      </c>
      <c r="I1105" s="46">
        <v>32175000</v>
      </c>
      <c r="J1105" s="46">
        <v>0</v>
      </c>
      <c r="K1105" s="46">
        <v>0</v>
      </c>
      <c r="L1105" s="46">
        <v>0</v>
      </c>
      <c r="M1105" s="46">
        <v>6251637.8799999999</v>
      </c>
      <c r="N1105" s="46">
        <v>6251637.8799999999</v>
      </c>
      <c r="O1105" s="46">
        <v>30648362.120000001</v>
      </c>
      <c r="P1105" s="86">
        <f t="shared" si="36"/>
        <v>0.16942108075880757</v>
      </c>
      <c r="Q1105" s="65"/>
      <c r="R1105" s="65"/>
      <c r="S1105" s="66"/>
      <c r="T1105" s="66"/>
      <c r="U1105" s="66"/>
      <c r="V1105" s="66"/>
      <c r="W1105" s="66"/>
      <c r="X1105" s="67"/>
    </row>
    <row r="1106" spans="1:24" ht="14.4" x14ac:dyDescent="0.2">
      <c r="A1106" s="47" t="s">
        <v>710</v>
      </c>
      <c r="B1106" s="47" t="s">
        <v>711</v>
      </c>
      <c r="C1106" s="82" t="str">
        <f t="shared" si="35"/>
        <v>21375801 CENTRO NACIONAL DE LA MÚSICA</v>
      </c>
      <c r="D1106" s="47" t="s">
        <v>686</v>
      </c>
      <c r="E1106" s="47" t="s">
        <v>610</v>
      </c>
      <c r="F1106" s="47" t="s">
        <v>611</v>
      </c>
      <c r="G1106" s="46">
        <v>18900000</v>
      </c>
      <c r="H1106" s="46">
        <v>18900000</v>
      </c>
      <c r="I1106" s="46">
        <v>14175000</v>
      </c>
      <c r="J1106" s="46">
        <v>0</v>
      </c>
      <c r="K1106" s="46">
        <v>0</v>
      </c>
      <c r="L1106" s="46">
        <v>0</v>
      </c>
      <c r="M1106" s="46">
        <v>1884198.23</v>
      </c>
      <c r="N1106" s="46">
        <v>1884198.23</v>
      </c>
      <c r="O1106" s="46">
        <v>17015801.77</v>
      </c>
      <c r="P1106" s="86">
        <f t="shared" si="36"/>
        <v>9.9693028042328047E-2</v>
      </c>
      <c r="Q1106" s="65"/>
      <c r="R1106" s="65"/>
      <c r="S1106" s="66"/>
      <c r="T1106" s="66"/>
      <c r="U1106" s="66"/>
      <c r="V1106" s="66"/>
      <c r="W1106" s="66"/>
      <c r="X1106" s="67"/>
    </row>
    <row r="1107" spans="1:24" ht="14.4" x14ac:dyDescent="0.2">
      <c r="A1107" s="47" t="s">
        <v>710</v>
      </c>
      <c r="B1107" s="47" t="s">
        <v>711</v>
      </c>
      <c r="C1107" s="82" t="str">
        <f t="shared" si="35"/>
        <v>21375801 CENTRO NACIONAL DE LA MÚSICA</v>
      </c>
      <c r="D1107" s="47" t="s">
        <v>686</v>
      </c>
      <c r="E1107" s="47" t="s">
        <v>612</v>
      </c>
      <c r="F1107" s="47" t="s">
        <v>613</v>
      </c>
      <c r="G1107" s="46">
        <v>18000000</v>
      </c>
      <c r="H1107" s="46">
        <v>18000000</v>
      </c>
      <c r="I1107" s="46">
        <v>18000000</v>
      </c>
      <c r="J1107" s="46">
        <v>0</v>
      </c>
      <c r="K1107" s="46">
        <v>0</v>
      </c>
      <c r="L1107" s="46">
        <v>0</v>
      </c>
      <c r="M1107" s="46">
        <v>4367439.6500000004</v>
      </c>
      <c r="N1107" s="46">
        <v>4367439.6500000004</v>
      </c>
      <c r="O1107" s="46">
        <v>13632560.35</v>
      </c>
      <c r="P1107" s="86">
        <f t="shared" si="36"/>
        <v>0.24263553611111113</v>
      </c>
      <c r="Q1107" s="65"/>
      <c r="R1107" s="65"/>
      <c r="S1107" s="66"/>
      <c r="T1107" s="66"/>
      <c r="U1107" s="66"/>
      <c r="V1107" s="66"/>
      <c r="W1107" s="66"/>
      <c r="X1107" s="67"/>
    </row>
    <row r="1108" spans="1:24" ht="14.4" x14ac:dyDescent="0.2">
      <c r="A1108" s="47" t="s">
        <v>710</v>
      </c>
      <c r="B1108" s="47" t="s">
        <v>711</v>
      </c>
      <c r="C1108" s="83" t="str">
        <f t="shared" si="35"/>
        <v>21375801 CENTRO NACIONAL DE LA MÚSICA</v>
      </c>
      <c r="D1108" s="47" t="s">
        <v>686</v>
      </c>
      <c r="E1108" s="47" t="s">
        <v>632</v>
      </c>
      <c r="F1108" s="47" t="s">
        <v>633</v>
      </c>
      <c r="G1108" s="46">
        <v>0</v>
      </c>
      <c r="H1108" s="46">
        <v>8000000</v>
      </c>
      <c r="I1108" s="46">
        <v>0</v>
      </c>
      <c r="J1108" s="46">
        <v>0</v>
      </c>
      <c r="K1108" s="46">
        <v>0</v>
      </c>
      <c r="L1108" s="46">
        <v>0</v>
      </c>
      <c r="M1108" s="46">
        <v>0</v>
      </c>
      <c r="N1108" s="46">
        <v>0</v>
      </c>
      <c r="O1108" s="46">
        <v>8000000</v>
      </c>
      <c r="P1108" s="88">
        <f t="shared" si="36"/>
        <v>0</v>
      </c>
      <c r="Q1108" s="65"/>
      <c r="R1108" s="65"/>
      <c r="S1108" s="66"/>
      <c r="T1108" s="66"/>
      <c r="U1108" s="66"/>
      <c r="V1108" s="66"/>
      <c r="W1108" s="66"/>
      <c r="X1108" s="67"/>
    </row>
    <row r="1109" spans="1:24" ht="14.4" x14ac:dyDescent="0.2">
      <c r="A1109" s="47" t="s">
        <v>710</v>
      </c>
      <c r="B1109" s="47" t="s">
        <v>711</v>
      </c>
      <c r="C1109" s="82" t="str">
        <f t="shared" si="35"/>
        <v>21375801 CENTRO NACIONAL DE LA MÚSICA</v>
      </c>
      <c r="D1109" s="47" t="s">
        <v>686</v>
      </c>
      <c r="E1109" s="47" t="s">
        <v>634</v>
      </c>
      <c r="F1109" s="47" t="s">
        <v>635</v>
      </c>
      <c r="G1109" s="46">
        <v>0</v>
      </c>
      <c r="H1109" s="46">
        <v>8000000</v>
      </c>
      <c r="I1109" s="46">
        <v>0</v>
      </c>
      <c r="J1109" s="46">
        <v>0</v>
      </c>
      <c r="K1109" s="46">
        <v>0</v>
      </c>
      <c r="L1109" s="46">
        <v>0</v>
      </c>
      <c r="M1109" s="46">
        <v>0</v>
      </c>
      <c r="N1109" s="46">
        <v>0</v>
      </c>
      <c r="O1109" s="46">
        <v>8000000</v>
      </c>
      <c r="P1109" s="86">
        <f t="shared" si="36"/>
        <v>0</v>
      </c>
      <c r="Q1109" s="65"/>
      <c r="R1109" s="65"/>
      <c r="S1109" s="66"/>
      <c r="T1109" s="66"/>
      <c r="U1109" s="66"/>
      <c r="V1109" s="66"/>
      <c r="W1109" s="66"/>
      <c r="X1109" s="67"/>
    </row>
    <row r="1110" spans="1:24" ht="14.4" x14ac:dyDescent="0.2">
      <c r="A1110" s="47" t="s">
        <v>710</v>
      </c>
      <c r="B1110" s="47" t="s">
        <v>711</v>
      </c>
      <c r="C1110" s="82" t="str">
        <f t="shared" si="35"/>
        <v>21375801 CENTRO NACIONAL DE LA MÚSICA</v>
      </c>
      <c r="D1110" s="47" t="s">
        <v>686</v>
      </c>
      <c r="E1110" s="47" t="s">
        <v>636</v>
      </c>
      <c r="F1110" s="47" t="s">
        <v>637</v>
      </c>
      <c r="G1110" s="46">
        <v>26621602</v>
      </c>
      <c r="H1110" s="46">
        <v>25464000</v>
      </c>
      <c r="I1110" s="46">
        <v>25464000</v>
      </c>
      <c r="J1110" s="46">
        <v>0</v>
      </c>
      <c r="K1110" s="46">
        <v>0</v>
      </c>
      <c r="L1110" s="46">
        <v>0</v>
      </c>
      <c r="M1110" s="46">
        <v>25464000</v>
      </c>
      <c r="N1110" s="46">
        <v>25464000</v>
      </c>
      <c r="O1110" s="46">
        <v>0</v>
      </c>
      <c r="P1110" s="86">
        <f t="shared" si="36"/>
        <v>1</v>
      </c>
      <c r="Q1110" s="65"/>
      <c r="R1110" s="65"/>
      <c r="S1110" s="66"/>
      <c r="T1110" s="66"/>
      <c r="U1110" s="66"/>
      <c r="V1110" s="66"/>
      <c r="W1110" s="66"/>
      <c r="X1110" s="67"/>
    </row>
    <row r="1111" spans="1:24" ht="14.4" x14ac:dyDescent="0.2">
      <c r="A1111" s="47" t="s">
        <v>710</v>
      </c>
      <c r="B1111" s="47" t="s">
        <v>711</v>
      </c>
      <c r="C1111" s="82" t="str">
        <f t="shared" si="35"/>
        <v>21375801 CENTRO NACIONAL DE LA MÚSICA</v>
      </c>
      <c r="D1111" s="47" t="s">
        <v>686</v>
      </c>
      <c r="E1111" s="47" t="s">
        <v>662</v>
      </c>
      <c r="F1111" s="47" t="s">
        <v>663</v>
      </c>
      <c r="G1111" s="46">
        <v>26621602</v>
      </c>
      <c r="H1111" s="46">
        <v>25464000</v>
      </c>
      <c r="I1111" s="46">
        <v>25464000</v>
      </c>
      <c r="J1111" s="46">
        <v>0</v>
      </c>
      <c r="K1111" s="46">
        <v>0</v>
      </c>
      <c r="L1111" s="46">
        <v>0</v>
      </c>
      <c r="M1111" s="46">
        <v>25464000</v>
      </c>
      <c r="N1111" s="46">
        <v>25464000</v>
      </c>
      <c r="O1111" s="46">
        <v>0</v>
      </c>
      <c r="P1111" s="86">
        <f t="shared" si="36"/>
        <v>1</v>
      </c>
      <c r="Q1111" s="65"/>
      <c r="R1111" s="65"/>
      <c r="S1111" s="66"/>
      <c r="T1111" s="66"/>
      <c r="U1111" s="66"/>
      <c r="V1111" s="66"/>
      <c r="W1111" s="66"/>
      <c r="X1111" s="67"/>
    </row>
    <row r="1112" spans="1:24" ht="14.4" x14ac:dyDescent="0.2">
      <c r="A1112" s="47" t="s">
        <v>710</v>
      </c>
      <c r="B1112" s="47" t="s">
        <v>711</v>
      </c>
      <c r="C1112" s="82" t="str">
        <f t="shared" si="35"/>
        <v>21375801 CENTRO NACIONAL DE LA MÚSICA</v>
      </c>
      <c r="D1112" s="47" t="s">
        <v>690</v>
      </c>
      <c r="E1112" s="47" t="s">
        <v>336</v>
      </c>
      <c r="F1112" s="47" t="s">
        <v>337</v>
      </c>
      <c r="G1112" s="46">
        <v>32000000</v>
      </c>
      <c r="H1112" s="46">
        <v>32000000</v>
      </c>
      <c r="I1112" s="46">
        <v>32000000</v>
      </c>
      <c r="J1112" s="46">
        <v>0</v>
      </c>
      <c r="K1112" s="46">
        <v>0</v>
      </c>
      <c r="L1112" s="46">
        <v>0</v>
      </c>
      <c r="M1112" s="46">
        <v>12674729.550000001</v>
      </c>
      <c r="N1112" s="46">
        <v>12277036.16</v>
      </c>
      <c r="O1112" s="46">
        <v>19325270.449999999</v>
      </c>
      <c r="P1112" s="86">
        <f t="shared" si="36"/>
        <v>0.39608529843750001</v>
      </c>
      <c r="Q1112" s="65"/>
      <c r="R1112" s="65"/>
      <c r="S1112" s="66"/>
      <c r="T1112" s="66"/>
      <c r="U1112" s="66"/>
      <c r="V1112" s="66"/>
      <c r="W1112" s="66"/>
      <c r="X1112" s="67"/>
    </row>
    <row r="1113" spans="1:24" ht="14.4" x14ac:dyDescent="0.2">
      <c r="A1113" s="47" t="s">
        <v>710</v>
      </c>
      <c r="B1113" s="47" t="s">
        <v>711</v>
      </c>
      <c r="C1113" s="82" t="str">
        <f t="shared" si="35"/>
        <v>21375801 CENTRO NACIONAL DE LA MÚSICA</v>
      </c>
      <c r="D1113" s="47" t="s">
        <v>690</v>
      </c>
      <c r="E1113" s="47" t="s">
        <v>338</v>
      </c>
      <c r="F1113" s="47" t="s">
        <v>339</v>
      </c>
      <c r="G1113" s="46">
        <v>29000000</v>
      </c>
      <c r="H1113" s="46">
        <v>24000000</v>
      </c>
      <c r="I1113" s="46">
        <v>24000000</v>
      </c>
      <c r="J1113" s="46">
        <v>0</v>
      </c>
      <c r="K1113" s="46">
        <v>0</v>
      </c>
      <c r="L1113" s="46">
        <v>0</v>
      </c>
      <c r="M1113" s="46">
        <v>12674729.550000001</v>
      </c>
      <c r="N1113" s="46">
        <v>12277036.16</v>
      </c>
      <c r="O1113" s="46">
        <v>11325270.449999999</v>
      </c>
      <c r="P1113" s="86">
        <f t="shared" si="36"/>
        <v>0.52811373125000005</v>
      </c>
      <c r="Q1113" s="65"/>
      <c r="R1113" s="65"/>
      <c r="S1113" s="66"/>
      <c r="T1113" s="66"/>
      <c r="U1113" s="66"/>
      <c r="V1113" s="66"/>
      <c r="W1113" s="66"/>
      <c r="X1113" s="67"/>
    </row>
    <row r="1114" spans="1:24" ht="14.4" x14ac:dyDescent="0.2">
      <c r="A1114" s="47" t="s">
        <v>710</v>
      </c>
      <c r="B1114" s="47" t="s">
        <v>711</v>
      </c>
      <c r="C1114" s="82" t="str">
        <f t="shared" si="35"/>
        <v>21375801 CENTRO NACIONAL DE LA MÚSICA</v>
      </c>
      <c r="D1114" s="47" t="s">
        <v>690</v>
      </c>
      <c r="E1114" s="47" t="s">
        <v>346</v>
      </c>
      <c r="F1114" s="47" t="s">
        <v>347</v>
      </c>
      <c r="G1114" s="46">
        <v>1500000</v>
      </c>
      <c r="H1114" s="46">
        <v>1500000</v>
      </c>
      <c r="I1114" s="46">
        <v>1500000</v>
      </c>
      <c r="J1114" s="46">
        <v>0</v>
      </c>
      <c r="K1114" s="46">
        <v>0</v>
      </c>
      <c r="L1114" s="46">
        <v>0</v>
      </c>
      <c r="M1114" s="46">
        <v>1397693.67</v>
      </c>
      <c r="N1114" s="46">
        <v>1000000.28</v>
      </c>
      <c r="O1114" s="46">
        <v>102306.33</v>
      </c>
      <c r="P1114" s="87">
        <f t="shared" si="36"/>
        <v>0.93179577999999996</v>
      </c>
      <c r="Q1114" s="65"/>
      <c r="R1114" s="65"/>
      <c r="S1114" s="66"/>
      <c r="T1114" s="66"/>
      <c r="U1114" s="66"/>
      <c r="V1114" s="66"/>
      <c r="W1114" s="66"/>
      <c r="X1114" s="67"/>
    </row>
    <row r="1115" spans="1:24" ht="14.4" x14ac:dyDescent="0.2">
      <c r="A1115" s="47" t="s">
        <v>710</v>
      </c>
      <c r="B1115" s="47" t="s">
        <v>711</v>
      </c>
      <c r="C1115" s="82" t="str">
        <f t="shared" si="35"/>
        <v>21375801 CENTRO NACIONAL DE LA MÚSICA</v>
      </c>
      <c r="D1115" s="47" t="s">
        <v>690</v>
      </c>
      <c r="E1115" s="47" t="s">
        <v>348</v>
      </c>
      <c r="F1115" s="47" t="s">
        <v>349</v>
      </c>
      <c r="G1115" s="46">
        <v>12000000</v>
      </c>
      <c r="H1115" s="46">
        <v>5000000</v>
      </c>
      <c r="I1115" s="46">
        <v>5000000</v>
      </c>
      <c r="J1115" s="46">
        <v>0</v>
      </c>
      <c r="K1115" s="46">
        <v>0</v>
      </c>
      <c r="L1115" s="46">
        <v>0</v>
      </c>
      <c r="M1115" s="46">
        <v>0</v>
      </c>
      <c r="N1115" s="46">
        <v>0</v>
      </c>
      <c r="O1115" s="46">
        <v>5000000</v>
      </c>
      <c r="P1115" s="86">
        <f t="shared" si="36"/>
        <v>0</v>
      </c>
      <c r="Q1115" s="65"/>
      <c r="R1115" s="65"/>
      <c r="S1115" s="66"/>
      <c r="T1115" s="66"/>
      <c r="U1115" s="66"/>
      <c r="V1115" s="66"/>
      <c r="W1115" s="66"/>
      <c r="X1115" s="67"/>
    </row>
    <row r="1116" spans="1:24" ht="14.4" x14ac:dyDescent="0.2">
      <c r="A1116" s="47" t="s">
        <v>710</v>
      </c>
      <c r="B1116" s="47" t="s">
        <v>711</v>
      </c>
      <c r="C1116" s="82" t="str">
        <f t="shared" si="35"/>
        <v>21375801 CENTRO NACIONAL DE LA MÚSICA</v>
      </c>
      <c r="D1116" s="47" t="s">
        <v>690</v>
      </c>
      <c r="E1116" s="47" t="s">
        <v>352</v>
      </c>
      <c r="F1116" s="47" t="s">
        <v>353</v>
      </c>
      <c r="G1116" s="46">
        <v>14500000</v>
      </c>
      <c r="H1116" s="46">
        <v>14500000</v>
      </c>
      <c r="I1116" s="46">
        <v>14500000</v>
      </c>
      <c r="J1116" s="46">
        <v>0</v>
      </c>
      <c r="K1116" s="46">
        <v>0</v>
      </c>
      <c r="L1116" s="46">
        <v>0</v>
      </c>
      <c r="M1116" s="46">
        <v>10401035.880000001</v>
      </c>
      <c r="N1116" s="46">
        <v>10401035.880000001</v>
      </c>
      <c r="O1116" s="46">
        <v>4098964.12</v>
      </c>
      <c r="P1116" s="86">
        <f t="shared" si="36"/>
        <v>0.71731281931034485</v>
      </c>
      <c r="Q1116" s="65"/>
      <c r="R1116" s="65"/>
      <c r="S1116" s="66"/>
      <c r="T1116" s="66"/>
      <c r="U1116" s="66"/>
      <c r="V1116" s="66"/>
      <c r="W1116" s="66"/>
      <c r="X1116" s="67"/>
    </row>
    <row r="1117" spans="1:24" ht="14.4" x14ac:dyDescent="0.2">
      <c r="A1117" s="47" t="s">
        <v>710</v>
      </c>
      <c r="B1117" s="47" t="s">
        <v>711</v>
      </c>
      <c r="C1117" s="82" t="str">
        <f t="shared" si="35"/>
        <v>21375801 CENTRO NACIONAL DE LA MÚSICA</v>
      </c>
      <c r="D1117" s="47" t="s">
        <v>690</v>
      </c>
      <c r="E1117" s="47" t="s">
        <v>354</v>
      </c>
      <c r="F1117" s="47" t="s">
        <v>355</v>
      </c>
      <c r="G1117" s="46">
        <v>1000000</v>
      </c>
      <c r="H1117" s="46">
        <v>3000000</v>
      </c>
      <c r="I1117" s="46">
        <v>3000000</v>
      </c>
      <c r="J1117" s="46">
        <v>0</v>
      </c>
      <c r="K1117" s="46">
        <v>0</v>
      </c>
      <c r="L1117" s="46">
        <v>0</v>
      </c>
      <c r="M1117" s="46">
        <v>876000</v>
      </c>
      <c r="N1117" s="46">
        <v>876000</v>
      </c>
      <c r="O1117" s="46">
        <v>2124000</v>
      </c>
      <c r="P1117" s="86">
        <f t="shared" si="36"/>
        <v>0.29199999999999998</v>
      </c>
      <c r="Q1117" s="65"/>
      <c r="R1117" s="65"/>
      <c r="S1117" s="66"/>
      <c r="T1117" s="66"/>
      <c r="U1117" s="66"/>
      <c r="V1117" s="66"/>
      <c r="W1117" s="66"/>
      <c r="X1117" s="67"/>
    </row>
    <row r="1118" spans="1:24" ht="14.4" x14ac:dyDescent="0.2">
      <c r="A1118" s="47" t="s">
        <v>710</v>
      </c>
      <c r="B1118" s="47" t="s">
        <v>711</v>
      </c>
      <c r="C1118" s="82" t="str">
        <f t="shared" si="35"/>
        <v>21375801 CENTRO NACIONAL DE LA MÚSICA</v>
      </c>
      <c r="D1118" s="47" t="s">
        <v>690</v>
      </c>
      <c r="E1118" s="47" t="s">
        <v>356</v>
      </c>
      <c r="F1118" s="47" t="s">
        <v>357</v>
      </c>
      <c r="G1118" s="46">
        <v>0</v>
      </c>
      <c r="H1118" s="46">
        <v>3000000</v>
      </c>
      <c r="I1118" s="46">
        <v>3000000</v>
      </c>
      <c r="J1118" s="46">
        <v>0</v>
      </c>
      <c r="K1118" s="46">
        <v>0</v>
      </c>
      <c r="L1118" s="46">
        <v>0</v>
      </c>
      <c r="M1118" s="46">
        <v>0</v>
      </c>
      <c r="N1118" s="46">
        <v>0</v>
      </c>
      <c r="O1118" s="46">
        <v>3000000</v>
      </c>
      <c r="P1118" s="86">
        <f t="shared" si="36"/>
        <v>0</v>
      </c>
      <c r="Q1118" s="65"/>
      <c r="R1118" s="65"/>
      <c r="S1118" s="66"/>
      <c r="T1118" s="66"/>
      <c r="U1118" s="66"/>
      <c r="V1118" s="66"/>
      <c r="W1118" s="66"/>
      <c r="X1118" s="67"/>
    </row>
    <row r="1119" spans="1:24" ht="14.4" x14ac:dyDescent="0.2">
      <c r="A1119" s="47" t="s">
        <v>710</v>
      </c>
      <c r="B1119" s="47" t="s">
        <v>711</v>
      </c>
      <c r="C1119" s="82" t="str">
        <f t="shared" si="35"/>
        <v>21375801 CENTRO NACIONAL DE LA MÚSICA</v>
      </c>
      <c r="D1119" s="47" t="s">
        <v>690</v>
      </c>
      <c r="E1119" s="47" t="s">
        <v>362</v>
      </c>
      <c r="F1119" s="47" t="s">
        <v>363</v>
      </c>
      <c r="G1119" s="46">
        <v>0</v>
      </c>
      <c r="H1119" s="46">
        <v>3000000</v>
      </c>
      <c r="I1119" s="46">
        <v>3000000</v>
      </c>
      <c r="J1119" s="46">
        <v>0</v>
      </c>
      <c r="K1119" s="46">
        <v>0</v>
      </c>
      <c r="L1119" s="46">
        <v>0</v>
      </c>
      <c r="M1119" s="46">
        <v>0</v>
      </c>
      <c r="N1119" s="46">
        <v>0</v>
      </c>
      <c r="O1119" s="46">
        <v>3000000</v>
      </c>
      <c r="P1119" s="86">
        <f t="shared" si="36"/>
        <v>0</v>
      </c>
      <c r="Q1119" s="65"/>
      <c r="R1119" s="65"/>
      <c r="S1119" s="66"/>
      <c r="T1119" s="66"/>
      <c r="U1119" s="66"/>
      <c r="V1119" s="66"/>
      <c r="W1119" s="66"/>
      <c r="X1119" s="67"/>
    </row>
    <row r="1120" spans="1:24" ht="14.4" x14ac:dyDescent="0.2">
      <c r="A1120" s="47" t="s">
        <v>710</v>
      </c>
      <c r="B1120" s="47" t="s">
        <v>711</v>
      </c>
      <c r="C1120" s="82" t="str">
        <f t="shared" si="35"/>
        <v>21375801 CENTRO NACIONAL DE LA MÚSICA</v>
      </c>
      <c r="D1120" s="47" t="s">
        <v>690</v>
      </c>
      <c r="E1120" s="47" t="s">
        <v>364</v>
      </c>
      <c r="F1120" s="47" t="s">
        <v>365</v>
      </c>
      <c r="G1120" s="46">
        <v>3000000</v>
      </c>
      <c r="H1120" s="46">
        <v>5000000</v>
      </c>
      <c r="I1120" s="46">
        <v>5000000</v>
      </c>
      <c r="J1120" s="46">
        <v>0</v>
      </c>
      <c r="K1120" s="46">
        <v>0</v>
      </c>
      <c r="L1120" s="46">
        <v>0</v>
      </c>
      <c r="M1120" s="46">
        <v>0</v>
      </c>
      <c r="N1120" s="46">
        <v>0</v>
      </c>
      <c r="O1120" s="46">
        <v>5000000</v>
      </c>
      <c r="P1120" s="86">
        <f t="shared" si="36"/>
        <v>0</v>
      </c>
      <c r="Q1120" s="65"/>
      <c r="R1120" s="65"/>
      <c r="S1120" s="66"/>
      <c r="T1120" s="66"/>
      <c r="U1120" s="66"/>
      <c r="V1120" s="66"/>
      <c r="W1120" s="66"/>
      <c r="X1120" s="67"/>
    </row>
    <row r="1121" spans="1:24" ht="14.4" x14ac:dyDescent="0.2">
      <c r="A1121" s="47" t="s">
        <v>710</v>
      </c>
      <c r="B1121" s="47" t="s">
        <v>711</v>
      </c>
      <c r="C1121" s="107" t="str">
        <f t="shared" si="35"/>
        <v>21375801 CENTRO NACIONAL DE LA MÚSICA</v>
      </c>
      <c r="D1121" s="47" t="s">
        <v>690</v>
      </c>
      <c r="E1121" s="47" t="s">
        <v>368</v>
      </c>
      <c r="F1121" s="47" t="s">
        <v>369</v>
      </c>
      <c r="G1121" s="46">
        <v>3000000</v>
      </c>
      <c r="H1121" s="46">
        <v>5000000</v>
      </c>
      <c r="I1121" s="46">
        <v>5000000</v>
      </c>
      <c r="J1121" s="46">
        <v>0</v>
      </c>
      <c r="K1121" s="46">
        <v>0</v>
      </c>
      <c r="L1121" s="46">
        <v>0</v>
      </c>
      <c r="M1121" s="46">
        <v>0</v>
      </c>
      <c r="N1121" s="46">
        <v>0</v>
      </c>
      <c r="O1121" s="46">
        <v>5000000</v>
      </c>
      <c r="P1121" s="108">
        <f t="shared" si="36"/>
        <v>0</v>
      </c>
      <c r="Q1121" s="65"/>
      <c r="R1121" s="65"/>
      <c r="S1121" s="66"/>
      <c r="T1121" s="66"/>
      <c r="U1121" s="66"/>
      <c r="V1121" s="66"/>
      <c r="W1121" s="66"/>
      <c r="X1121" s="67"/>
    </row>
    <row r="1122" spans="1:24" ht="14.4" x14ac:dyDescent="0.2">
      <c r="A1122" s="99" t="s">
        <v>712</v>
      </c>
      <c r="B1122" s="99" t="s">
        <v>713</v>
      </c>
      <c r="C1122" s="98" t="str">
        <f t="shared" si="35"/>
        <v>21375802 SISTEMA NACIONAL DE EDUCACIÓN MUSICAL</v>
      </c>
      <c r="D1122" s="99" t="s">
        <v>686</v>
      </c>
      <c r="E1122" s="99" t="s">
        <v>687</v>
      </c>
      <c r="F1122" s="99" t="s">
        <v>687</v>
      </c>
      <c r="G1122" s="100">
        <v>3124628367</v>
      </c>
      <c r="H1122" s="100">
        <v>3132004067</v>
      </c>
      <c r="I1122" s="46">
        <v>2967269519</v>
      </c>
      <c r="J1122" s="46">
        <v>0</v>
      </c>
      <c r="K1122" s="46">
        <v>0</v>
      </c>
      <c r="L1122" s="46">
        <v>0</v>
      </c>
      <c r="M1122" s="100">
        <v>2072792089.9400001</v>
      </c>
      <c r="N1122" s="100">
        <v>2002532874.23</v>
      </c>
      <c r="O1122" s="100">
        <v>1059211977.0599999</v>
      </c>
      <c r="P1122" s="115">
        <f t="shared" si="36"/>
        <v>0.66181015273247412</v>
      </c>
      <c r="Q1122" s="65"/>
      <c r="R1122" s="65"/>
      <c r="S1122" s="66"/>
      <c r="T1122" s="66"/>
      <c r="U1122" s="66"/>
      <c r="V1122" s="66"/>
      <c r="W1122" s="66"/>
      <c r="X1122" s="67"/>
    </row>
    <row r="1123" spans="1:24" ht="14.4" x14ac:dyDescent="0.2">
      <c r="A1123" s="47" t="s">
        <v>712</v>
      </c>
      <c r="B1123" s="47" t="s">
        <v>713</v>
      </c>
      <c r="C1123" s="112" t="str">
        <f t="shared" si="35"/>
        <v>21375802 SISTEMA NACIONAL DE EDUCACIÓN MUSICAL</v>
      </c>
      <c r="D1123" s="47" t="s">
        <v>686</v>
      </c>
      <c r="E1123" s="47" t="s">
        <v>10</v>
      </c>
      <c r="F1123" s="47" t="s">
        <v>11</v>
      </c>
      <c r="G1123" s="46">
        <v>2518123061</v>
      </c>
      <c r="H1123" s="46">
        <v>2513003061</v>
      </c>
      <c r="I1123" s="46">
        <v>2489171104</v>
      </c>
      <c r="J1123" s="46">
        <v>0</v>
      </c>
      <c r="K1123" s="46">
        <v>0</v>
      </c>
      <c r="L1123" s="46">
        <v>0</v>
      </c>
      <c r="M1123" s="46">
        <v>1686615321.22</v>
      </c>
      <c r="N1123" s="46">
        <v>1644050393.22</v>
      </c>
      <c r="O1123" s="46">
        <v>826387739.77999997</v>
      </c>
      <c r="P1123" s="113">
        <f t="shared" si="36"/>
        <v>0.6711552991697689</v>
      </c>
      <c r="Q1123" s="65"/>
      <c r="R1123" s="65"/>
      <c r="S1123" s="66"/>
      <c r="T1123" s="66"/>
      <c r="U1123" s="66"/>
      <c r="V1123" s="66"/>
      <c r="W1123" s="66"/>
      <c r="X1123" s="67"/>
    </row>
    <row r="1124" spans="1:24" ht="14.4" x14ac:dyDescent="0.2">
      <c r="A1124" s="47" t="s">
        <v>712</v>
      </c>
      <c r="B1124" s="47" t="s">
        <v>713</v>
      </c>
      <c r="C1124" s="82" t="str">
        <f t="shared" si="35"/>
        <v>21375802 SISTEMA NACIONAL DE EDUCACIÓN MUSICAL</v>
      </c>
      <c r="D1124" s="47" t="s">
        <v>686</v>
      </c>
      <c r="E1124" s="47" t="s">
        <v>12</v>
      </c>
      <c r="F1124" s="47" t="s">
        <v>13</v>
      </c>
      <c r="G1124" s="46">
        <v>1432974928</v>
      </c>
      <c r="H1124" s="46">
        <v>1479529515</v>
      </c>
      <c r="I1124" s="46">
        <v>1456219128</v>
      </c>
      <c r="J1124" s="46">
        <v>0</v>
      </c>
      <c r="K1124" s="46">
        <v>0</v>
      </c>
      <c r="L1124" s="46">
        <v>0</v>
      </c>
      <c r="M1124" s="46">
        <v>1034607682.03</v>
      </c>
      <c r="N1124" s="46">
        <v>1020341238.03</v>
      </c>
      <c r="O1124" s="46">
        <v>444921832.97000003</v>
      </c>
      <c r="P1124" s="86">
        <f t="shared" si="36"/>
        <v>0.69928154290994327</v>
      </c>
      <c r="Q1124" s="65"/>
      <c r="R1124" s="65"/>
      <c r="S1124" s="66"/>
      <c r="T1124" s="66"/>
      <c r="U1124" s="66"/>
      <c r="V1124" s="66"/>
      <c r="W1124" s="66"/>
      <c r="X1124" s="67"/>
    </row>
    <row r="1125" spans="1:24" ht="14.4" x14ac:dyDescent="0.2">
      <c r="A1125" s="47" t="s">
        <v>712</v>
      </c>
      <c r="B1125" s="47" t="s">
        <v>713</v>
      </c>
      <c r="C1125" s="82" t="str">
        <f t="shared" si="35"/>
        <v>21375802 SISTEMA NACIONAL DE EDUCACIÓN MUSICAL</v>
      </c>
      <c r="D1125" s="47" t="s">
        <v>686</v>
      </c>
      <c r="E1125" s="47" t="s">
        <v>14</v>
      </c>
      <c r="F1125" s="47" t="s">
        <v>15</v>
      </c>
      <c r="G1125" s="46">
        <v>1432974928</v>
      </c>
      <c r="H1125" s="46">
        <v>1479529515</v>
      </c>
      <c r="I1125" s="46">
        <v>1456219128</v>
      </c>
      <c r="J1125" s="46">
        <v>0</v>
      </c>
      <c r="K1125" s="46">
        <v>0</v>
      </c>
      <c r="L1125" s="46">
        <v>0</v>
      </c>
      <c r="M1125" s="46">
        <v>1034607682.03</v>
      </c>
      <c r="N1125" s="46">
        <v>1020341238.03</v>
      </c>
      <c r="O1125" s="46">
        <v>444921832.97000003</v>
      </c>
      <c r="P1125" s="86">
        <f t="shared" si="36"/>
        <v>0.69928154290994327</v>
      </c>
      <c r="Q1125" s="65"/>
      <c r="R1125" s="65"/>
      <c r="S1125" s="66"/>
      <c r="T1125" s="66"/>
      <c r="U1125" s="66"/>
      <c r="V1125" s="66"/>
      <c r="W1125" s="66"/>
      <c r="X1125" s="67"/>
    </row>
    <row r="1126" spans="1:24" ht="14.4" x14ac:dyDescent="0.2">
      <c r="A1126" s="47" t="s">
        <v>712</v>
      </c>
      <c r="B1126" s="47" t="s">
        <v>713</v>
      </c>
      <c r="C1126" s="82" t="str">
        <f t="shared" si="35"/>
        <v>21375802 SISTEMA NACIONAL DE EDUCACIÓN MUSICAL</v>
      </c>
      <c r="D1126" s="47" t="s">
        <v>686</v>
      </c>
      <c r="E1126" s="47" t="s">
        <v>20</v>
      </c>
      <c r="F1126" s="47" t="s">
        <v>21</v>
      </c>
      <c r="G1126" s="46">
        <v>6000000</v>
      </c>
      <c r="H1126" s="46">
        <v>6000000</v>
      </c>
      <c r="I1126" s="46">
        <v>6000000</v>
      </c>
      <c r="J1126" s="46">
        <v>0</v>
      </c>
      <c r="K1126" s="46">
        <v>0</v>
      </c>
      <c r="L1126" s="46">
        <v>0</v>
      </c>
      <c r="M1126" s="46">
        <v>4649257.1900000004</v>
      </c>
      <c r="N1126" s="46">
        <v>4649257.1900000004</v>
      </c>
      <c r="O1126" s="46">
        <v>1350742.81</v>
      </c>
      <c r="P1126" s="86">
        <f t="shared" si="36"/>
        <v>0.77487619833333343</v>
      </c>
      <c r="Q1126" s="65"/>
      <c r="R1126" s="65"/>
      <c r="S1126" s="66"/>
      <c r="T1126" s="66"/>
      <c r="U1126" s="66"/>
      <c r="V1126" s="66"/>
      <c r="W1126" s="66"/>
      <c r="X1126" s="67"/>
    </row>
    <row r="1127" spans="1:24" ht="14.4" x14ac:dyDescent="0.2">
      <c r="A1127" s="47" t="s">
        <v>712</v>
      </c>
      <c r="B1127" s="47" t="s">
        <v>713</v>
      </c>
      <c r="C1127" s="82" t="str">
        <f t="shared" si="35"/>
        <v>21375802 SISTEMA NACIONAL DE EDUCACIÓN MUSICAL</v>
      </c>
      <c r="D1127" s="47" t="s">
        <v>686</v>
      </c>
      <c r="E1127" s="47" t="s">
        <v>22</v>
      </c>
      <c r="F1127" s="47" t="s">
        <v>23</v>
      </c>
      <c r="G1127" s="46">
        <v>6000000</v>
      </c>
      <c r="H1127" s="46">
        <v>6000000</v>
      </c>
      <c r="I1127" s="46">
        <v>6000000</v>
      </c>
      <c r="J1127" s="46">
        <v>0</v>
      </c>
      <c r="K1127" s="46">
        <v>0</v>
      </c>
      <c r="L1127" s="46">
        <v>0</v>
      </c>
      <c r="M1127" s="46">
        <v>4649257.1900000004</v>
      </c>
      <c r="N1127" s="46">
        <v>4649257.1900000004</v>
      </c>
      <c r="O1127" s="46">
        <v>1350742.81</v>
      </c>
      <c r="P1127" s="86">
        <f t="shared" si="36"/>
        <v>0.77487619833333343</v>
      </c>
      <c r="Q1127" s="65"/>
      <c r="R1127" s="65"/>
      <c r="S1127" s="66"/>
      <c r="T1127" s="66"/>
      <c r="U1127" s="66"/>
      <c r="V1127" s="66"/>
      <c r="W1127" s="66"/>
      <c r="X1127" s="67"/>
    </row>
    <row r="1128" spans="1:24" ht="14.4" x14ac:dyDescent="0.2">
      <c r="A1128" s="47" t="s">
        <v>712</v>
      </c>
      <c r="B1128" s="47" t="s">
        <v>713</v>
      </c>
      <c r="C1128" s="82" t="str">
        <f t="shared" si="35"/>
        <v>21375802 SISTEMA NACIONAL DE EDUCACIÓN MUSICAL</v>
      </c>
      <c r="D1128" s="47" t="s">
        <v>686</v>
      </c>
      <c r="E1128" s="47" t="s">
        <v>26</v>
      </c>
      <c r="F1128" s="47" t="s">
        <v>27</v>
      </c>
      <c r="G1128" s="46">
        <v>677325387</v>
      </c>
      <c r="H1128" s="46">
        <v>626437600</v>
      </c>
      <c r="I1128" s="46">
        <v>626437600</v>
      </c>
      <c r="J1128" s="46">
        <v>0</v>
      </c>
      <c r="K1128" s="46">
        <v>0</v>
      </c>
      <c r="L1128" s="46">
        <v>0</v>
      </c>
      <c r="M1128" s="46">
        <v>363723155.64999998</v>
      </c>
      <c r="N1128" s="46">
        <v>363723155.64999998</v>
      </c>
      <c r="O1128" s="46">
        <v>262714444.34999999</v>
      </c>
      <c r="P1128" s="86">
        <f t="shared" si="36"/>
        <v>0.58062152662930833</v>
      </c>
      <c r="Q1128" s="65"/>
      <c r="R1128" s="65"/>
      <c r="S1128" s="66"/>
      <c r="T1128" s="66"/>
      <c r="U1128" s="66"/>
      <c r="V1128" s="66"/>
      <c r="W1128" s="66"/>
      <c r="X1128" s="67"/>
    </row>
    <row r="1129" spans="1:24" ht="14.4" x14ac:dyDescent="0.2">
      <c r="A1129" s="47" t="s">
        <v>712</v>
      </c>
      <c r="B1129" s="47" t="s">
        <v>713</v>
      </c>
      <c r="C1129" s="82" t="str">
        <f t="shared" si="35"/>
        <v>21375802 SISTEMA NACIONAL DE EDUCACIÓN MUSICAL</v>
      </c>
      <c r="D1129" s="47" t="s">
        <v>686</v>
      </c>
      <c r="E1129" s="47" t="s">
        <v>28</v>
      </c>
      <c r="F1129" s="47" t="s">
        <v>29</v>
      </c>
      <c r="G1129" s="46">
        <v>276900000</v>
      </c>
      <c r="H1129" s="46">
        <v>243321127</v>
      </c>
      <c r="I1129" s="46">
        <v>243321127</v>
      </c>
      <c r="J1129" s="46">
        <v>0</v>
      </c>
      <c r="K1129" s="46">
        <v>0</v>
      </c>
      <c r="L1129" s="46">
        <v>0</v>
      </c>
      <c r="M1129" s="46">
        <v>167797983.65000001</v>
      </c>
      <c r="N1129" s="46">
        <v>167797983.65000001</v>
      </c>
      <c r="O1129" s="46">
        <v>75523143.349999994</v>
      </c>
      <c r="P1129" s="86">
        <f t="shared" si="36"/>
        <v>0.68961534791017143</v>
      </c>
      <c r="Q1129" s="65"/>
      <c r="R1129" s="65"/>
      <c r="S1129" s="66"/>
      <c r="T1129" s="66"/>
      <c r="U1129" s="66"/>
      <c r="V1129" s="66"/>
      <c r="W1129" s="66"/>
      <c r="X1129" s="67"/>
    </row>
    <row r="1130" spans="1:24" ht="14.4" x14ac:dyDescent="0.2">
      <c r="A1130" s="47" t="s">
        <v>712</v>
      </c>
      <c r="B1130" s="47" t="s">
        <v>713</v>
      </c>
      <c r="C1130" s="82" t="str">
        <f t="shared" si="35"/>
        <v>21375802 SISTEMA NACIONAL DE EDUCACIÓN MUSICAL</v>
      </c>
      <c r="D1130" s="47" t="s">
        <v>686</v>
      </c>
      <c r="E1130" s="47" t="s">
        <v>30</v>
      </c>
      <c r="F1130" s="47" t="s">
        <v>31</v>
      </c>
      <c r="G1130" s="46">
        <v>77765850</v>
      </c>
      <c r="H1130" s="46">
        <v>66389160</v>
      </c>
      <c r="I1130" s="46">
        <v>66389160</v>
      </c>
      <c r="J1130" s="46">
        <v>0</v>
      </c>
      <c r="K1130" s="46">
        <v>0</v>
      </c>
      <c r="L1130" s="46">
        <v>0</v>
      </c>
      <c r="M1130" s="46">
        <v>49491668.090000004</v>
      </c>
      <c r="N1130" s="46">
        <v>49491668.090000004</v>
      </c>
      <c r="O1130" s="46">
        <v>16897491.91</v>
      </c>
      <c r="P1130" s="86">
        <f t="shared" si="36"/>
        <v>0.74547814869174434</v>
      </c>
      <c r="Q1130" s="65"/>
      <c r="R1130" s="65"/>
      <c r="S1130" s="66"/>
      <c r="T1130" s="66"/>
      <c r="U1130" s="66"/>
      <c r="V1130" s="66"/>
      <c r="W1130" s="66"/>
      <c r="X1130" s="67"/>
    </row>
    <row r="1131" spans="1:24" ht="14.4" x14ac:dyDescent="0.2">
      <c r="A1131" s="47" t="s">
        <v>712</v>
      </c>
      <c r="B1131" s="47" t="s">
        <v>713</v>
      </c>
      <c r="C1131" s="82" t="str">
        <f t="shared" si="35"/>
        <v>21375802 SISTEMA NACIONAL DE EDUCACIÓN MUSICAL</v>
      </c>
      <c r="D1131" s="47" t="s">
        <v>686</v>
      </c>
      <c r="E1131" s="47" t="s">
        <v>32</v>
      </c>
      <c r="F1131" s="47" t="s">
        <v>33</v>
      </c>
      <c r="G1131" s="46">
        <v>162448034</v>
      </c>
      <c r="H1131" s="46">
        <v>162114834</v>
      </c>
      <c r="I1131" s="46">
        <v>162114834</v>
      </c>
      <c r="J1131" s="46">
        <v>0</v>
      </c>
      <c r="K1131" s="46">
        <v>0</v>
      </c>
      <c r="L1131" s="46">
        <v>0</v>
      </c>
      <c r="M1131" s="46">
        <v>0</v>
      </c>
      <c r="N1131" s="46">
        <v>0</v>
      </c>
      <c r="O1131" s="46">
        <v>162114834</v>
      </c>
      <c r="P1131" s="86">
        <f t="shared" si="36"/>
        <v>0</v>
      </c>
      <c r="Q1131" s="65"/>
      <c r="R1131" s="65"/>
      <c r="S1131" s="66"/>
      <c r="T1131" s="66"/>
      <c r="U1131" s="66"/>
      <c r="V1131" s="66"/>
      <c r="W1131" s="66"/>
      <c r="X1131" s="67"/>
    </row>
    <row r="1132" spans="1:24" ht="14.4" x14ac:dyDescent="0.2">
      <c r="A1132" s="47" t="s">
        <v>712</v>
      </c>
      <c r="B1132" s="47" t="s">
        <v>713</v>
      </c>
      <c r="C1132" s="82" t="str">
        <f t="shared" si="35"/>
        <v>21375802 SISTEMA NACIONAL DE EDUCACIÓN MUSICAL</v>
      </c>
      <c r="D1132" s="47" t="s">
        <v>686</v>
      </c>
      <c r="E1132" s="47" t="s">
        <v>34</v>
      </c>
      <c r="F1132" s="47" t="s">
        <v>35</v>
      </c>
      <c r="G1132" s="46">
        <v>136511503</v>
      </c>
      <c r="H1132" s="46">
        <v>132511503</v>
      </c>
      <c r="I1132" s="46">
        <v>132511503</v>
      </c>
      <c r="J1132" s="46">
        <v>0</v>
      </c>
      <c r="K1132" s="46">
        <v>0</v>
      </c>
      <c r="L1132" s="46">
        <v>0</v>
      </c>
      <c r="M1132" s="46">
        <v>131216258</v>
      </c>
      <c r="N1132" s="46">
        <v>131216258</v>
      </c>
      <c r="O1132" s="46">
        <v>1295245</v>
      </c>
      <c r="P1132" s="86">
        <f t="shared" si="36"/>
        <v>0.99022541461928781</v>
      </c>
      <c r="Q1132" s="65"/>
      <c r="R1132" s="65"/>
      <c r="S1132" s="66"/>
      <c r="T1132" s="66"/>
      <c r="U1132" s="66"/>
      <c r="V1132" s="66"/>
      <c r="W1132" s="66"/>
      <c r="X1132" s="67"/>
    </row>
    <row r="1133" spans="1:24" ht="14.4" x14ac:dyDescent="0.2">
      <c r="A1133" s="47" t="s">
        <v>712</v>
      </c>
      <c r="B1133" s="47" t="s">
        <v>713</v>
      </c>
      <c r="C1133" s="82" t="str">
        <f t="shared" si="35"/>
        <v>21375802 SISTEMA NACIONAL DE EDUCACIÓN MUSICAL</v>
      </c>
      <c r="D1133" s="47" t="s">
        <v>686</v>
      </c>
      <c r="E1133" s="47" t="s">
        <v>36</v>
      </c>
      <c r="F1133" s="47" t="s">
        <v>37</v>
      </c>
      <c r="G1133" s="46">
        <v>23700000</v>
      </c>
      <c r="H1133" s="46">
        <v>22100976</v>
      </c>
      <c r="I1133" s="46">
        <v>22100976</v>
      </c>
      <c r="J1133" s="46">
        <v>0</v>
      </c>
      <c r="K1133" s="46">
        <v>0</v>
      </c>
      <c r="L1133" s="46">
        <v>0</v>
      </c>
      <c r="M1133" s="46">
        <v>15217245.91</v>
      </c>
      <c r="N1133" s="46">
        <v>15217245.91</v>
      </c>
      <c r="O1133" s="46">
        <v>6883730.0899999999</v>
      </c>
      <c r="P1133" s="86">
        <f t="shared" si="36"/>
        <v>0.68853275574798145</v>
      </c>
      <c r="Q1133" s="65"/>
      <c r="R1133" s="65"/>
      <c r="S1133" s="66"/>
      <c r="T1133" s="66"/>
      <c r="U1133" s="66"/>
      <c r="V1133" s="66"/>
      <c r="W1133" s="66"/>
      <c r="X1133" s="67"/>
    </row>
    <row r="1134" spans="1:24" ht="14.4" x14ac:dyDescent="0.2">
      <c r="A1134" s="47" t="s">
        <v>712</v>
      </c>
      <c r="B1134" s="47" t="s">
        <v>713</v>
      </c>
      <c r="C1134" s="82" t="str">
        <f t="shared" si="35"/>
        <v>21375802 SISTEMA NACIONAL DE EDUCACIÓN MUSICAL</v>
      </c>
      <c r="D1134" s="47" t="s">
        <v>686</v>
      </c>
      <c r="E1134" s="47" t="s">
        <v>38</v>
      </c>
      <c r="F1134" s="47" t="s">
        <v>39</v>
      </c>
      <c r="G1134" s="46">
        <v>190500598</v>
      </c>
      <c r="H1134" s="46">
        <v>190110598</v>
      </c>
      <c r="I1134" s="46">
        <v>189852067</v>
      </c>
      <c r="J1134" s="46">
        <v>0</v>
      </c>
      <c r="K1134" s="46">
        <v>0</v>
      </c>
      <c r="L1134" s="46">
        <v>0</v>
      </c>
      <c r="M1134" s="46">
        <v>137337870</v>
      </c>
      <c r="N1134" s="46">
        <v>123316530</v>
      </c>
      <c r="O1134" s="46">
        <v>52772728</v>
      </c>
      <c r="P1134" s="86">
        <f t="shared" si="36"/>
        <v>0.72241038345479303</v>
      </c>
      <c r="Q1134" s="65"/>
      <c r="R1134" s="65"/>
      <c r="S1134" s="66"/>
      <c r="T1134" s="66"/>
      <c r="U1134" s="66"/>
      <c r="V1134" s="66"/>
      <c r="W1134" s="66"/>
      <c r="X1134" s="67"/>
    </row>
    <row r="1135" spans="1:24" ht="14.4" x14ac:dyDescent="0.2">
      <c r="A1135" s="47" t="s">
        <v>712</v>
      </c>
      <c r="B1135" s="47" t="s">
        <v>713</v>
      </c>
      <c r="C1135" s="82" t="str">
        <f t="shared" si="35"/>
        <v>21375802 SISTEMA NACIONAL DE EDUCACIÓN MUSICAL</v>
      </c>
      <c r="D1135" s="47" t="s">
        <v>686</v>
      </c>
      <c r="E1135" s="47" t="s">
        <v>54</v>
      </c>
      <c r="F1135" s="47" t="s">
        <v>41</v>
      </c>
      <c r="G1135" s="46">
        <v>180731336</v>
      </c>
      <c r="H1135" s="46">
        <v>180361336</v>
      </c>
      <c r="I1135" s="46">
        <v>180116063</v>
      </c>
      <c r="J1135" s="46">
        <v>0</v>
      </c>
      <c r="K1135" s="46">
        <v>0</v>
      </c>
      <c r="L1135" s="46">
        <v>0</v>
      </c>
      <c r="M1135" s="46">
        <v>130300039</v>
      </c>
      <c r="N1135" s="46">
        <v>116997519</v>
      </c>
      <c r="O1135" s="46">
        <v>50061297</v>
      </c>
      <c r="P1135" s="86">
        <f t="shared" si="36"/>
        <v>0.72243886572230753</v>
      </c>
      <c r="Q1135" s="65"/>
      <c r="R1135" s="65"/>
      <c r="S1135" s="66"/>
      <c r="T1135" s="66"/>
      <c r="U1135" s="66"/>
      <c r="V1135" s="66"/>
      <c r="W1135" s="66"/>
      <c r="X1135" s="67"/>
    </row>
    <row r="1136" spans="1:24" ht="14.4" x14ac:dyDescent="0.2">
      <c r="A1136" s="47" t="s">
        <v>712</v>
      </c>
      <c r="B1136" s="47" t="s">
        <v>713</v>
      </c>
      <c r="C1136" s="82" t="str">
        <f t="shared" si="35"/>
        <v>21375802 SISTEMA NACIONAL DE EDUCACIÓN MUSICAL</v>
      </c>
      <c r="D1136" s="47" t="s">
        <v>686</v>
      </c>
      <c r="E1136" s="47" t="s">
        <v>75</v>
      </c>
      <c r="F1136" s="47" t="s">
        <v>62</v>
      </c>
      <c r="G1136" s="46">
        <v>9769262</v>
      </c>
      <c r="H1136" s="46">
        <v>9749262</v>
      </c>
      <c r="I1136" s="46">
        <v>9736004</v>
      </c>
      <c r="J1136" s="46">
        <v>0</v>
      </c>
      <c r="K1136" s="46">
        <v>0</v>
      </c>
      <c r="L1136" s="46">
        <v>0</v>
      </c>
      <c r="M1136" s="46">
        <v>7037831</v>
      </c>
      <c r="N1136" s="46">
        <v>6319011</v>
      </c>
      <c r="O1136" s="46">
        <v>2711431</v>
      </c>
      <c r="P1136" s="86">
        <f t="shared" si="36"/>
        <v>0.72188346153790928</v>
      </c>
      <c r="Q1136" s="65"/>
      <c r="R1136" s="65"/>
      <c r="S1136" s="66"/>
      <c r="T1136" s="66"/>
      <c r="U1136" s="66"/>
      <c r="V1136" s="66"/>
      <c r="W1136" s="66"/>
      <c r="X1136" s="67"/>
    </row>
    <row r="1137" spans="1:24" ht="14.4" x14ac:dyDescent="0.2">
      <c r="A1137" s="47" t="s">
        <v>712</v>
      </c>
      <c r="B1137" s="47" t="s">
        <v>713</v>
      </c>
      <c r="C1137" s="82" t="str">
        <f t="shared" si="35"/>
        <v>21375802 SISTEMA NACIONAL DE EDUCACIÓN MUSICAL</v>
      </c>
      <c r="D1137" s="47" t="s">
        <v>686</v>
      </c>
      <c r="E1137" s="47" t="s">
        <v>83</v>
      </c>
      <c r="F1137" s="47" t="s">
        <v>84</v>
      </c>
      <c r="G1137" s="46">
        <v>211322148</v>
      </c>
      <c r="H1137" s="46">
        <v>210925348</v>
      </c>
      <c r="I1137" s="46">
        <v>210662309</v>
      </c>
      <c r="J1137" s="46">
        <v>0</v>
      </c>
      <c r="K1137" s="46">
        <v>0</v>
      </c>
      <c r="L1137" s="46">
        <v>0</v>
      </c>
      <c r="M1137" s="46">
        <v>146297356.34999999</v>
      </c>
      <c r="N1137" s="46">
        <v>132020212.34999999</v>
      </c>
      <c r="O1137" s="46">
        <v>64627991.649999999</v>
      </c>
      <c r="P1137" s="86">
        <f t="shared" si="36"/>
        <v>0.69359779532045618</v>
      </c>
      <c r="Q1137" s="65"/>
      <c r="R1137" s="65"/>
      <c r="S1137" s="66"/>
      <c r="T1137" s="66"/>
      <c r="U1137" s="66"/>
      <c r="V1137" s="66"/>
      <c r="W1137" s="66"/>
      <c r="X1137" s="67"/>
    </row>
    <row r="1138" spans="1:24" ht="14.4" x14ac:dyDescent="0.2">
      <c r="A1138" s="47" t="s">
        <v>712</v>
      </c>
      <c r="B1138" s="47" t="s">
        <v>713</v>
      </c>
      <c r="C1138" s="82" t="str">
        <f t="shared" si="35"/>
        <v>21375802 SISTEMA NACIONAL DE EDUCACIÓN MUSICAL</v>
      </c>
      <c r="D1138" s="47" t="s">
        <v>686</v>
      </c>
      <c r="E1138" s="47" t="s">
        <v>99</v>
      </c>
      <c r="F1138" s="47" t="s">
        <v>86</v>
      </c>
      <c r="G1138" s="46">
        <v>105898794</v>
      </c>
      <c r="H1138" s="46">
        <v>105681994</v>
      </c>
      <c r="I1138" s="46">
        <v>105538277</v>
      </c>
      <c r="J1138" s="46">
        <v>0</v>
      </c>
      <c r="K1138" s="46">
        <v>0</v>
      </c>
      <c r="L1138" s="46">
        <v>0</v>
      </c>
      <c r="M1138" s="46">
        <v>76526891</v>
      </c>
      <c r="N1138" s="46">
        <v>68719086</v>
      </c>
      <c r="O1138" s="46">
        <v>29155103</v>
      </c>
      <c r="P1138" s="86">
        <f t="shared" si="36"/>
        <v>0.72412421552152018</v>
      </c>
      <c r="Q1138" s="65"/>
      <c r="R1138" s="65"/>
      <c r="S1138" s="66"/>
      <c r="T1138" s="66"/>
      <c r="U1138" s="66"/>
      <c r="V1138" s="66"/>
      <c r="W1138" s="66"/>
      <c r="X1138" s="67"/>
    </row>
    <row r="1139" spans="1:24" ht="14.4" x14ac:dyDescent="0.2">
      <c r="A1139" s="47" t="s">
        <v>712</v>
      </c>
      <c r="B1139" s="47" t="s">
        <v>713</v>
      </c>
      <c r="C1139" s="82" t="str">
        <f t="shared" si="35"/>
        <v>21375802 SISTEMA NACIONAL DE EDUCACIÓN MUSICAL</v>
      </c>
      <c r="D1139" s="47" t="s">
        <v>686</v>
      </c>
      <c r="E1139" s="47" t="s">
        <v>120</v>
      </c>
      <c r="F1139" s="47" t="s">
        <v>107</v>
      </c>
      <c r="G1139" s="46">
        <v>58615569</v>
      </c>
      <c r="H1139" s="46">
        <v>58495569</v>
      </c>
      <c r="I1139" s="46">
        <v>58416021</v>
      </c>
      <c r="J1139" s="46">
        <v>0</v>
      </c>
      <c r="K1139" s="46">
        <v>0</v>
      </c>
      <c r="L1139" s="46">
        <v>0</v>
      </c>
      <c r="M1139" s="46">
        <v>42312990</v>
      </c>
      <c r="N1139" s="46">
        <v>38000094</v>
      </c>
      <c r="O1139" s="46">
        <v>16182579</v>
      </c>
      <c r="P1139" s="86">
        <f t="shared" si="36"/>
        <v>0.72335376376969684</v>
      </c>
      <c r="Q1139" s="65"/>
      <c r="R1139" s="65"/>
      <c r="S1139" s="66"/>
      <c r="T1139" s="66"/>
      <c r="U1139" s="66"/>
      <c r="V1139" s="66"/>
      <c r="W1139" s="66"/>
      <c r="X1139" s="67"/>
    </row>
    <row r="1140" spans="1:24" ht="14.4" x14ac:dyDescent="0.2">
      <c r="A1140" s="47" t="s">
        <v>712</v>
      </c>
      <c r="B1140" s="47" t="s">
        <v>713</v>
      </c>
      <c r="C1140" s="82" t="str">
        <f t="shared" si="35"/>
        <v>21375802 SISTEMA NACIONAL DE EDUCACIÓN MUSICAL</v>
      </c>
      <c r="D1140" s="47" t="s">
        <v>686</v>
      </c>
      <c r="E1140" s="47" t="s">
        <v>141</v>
      </c>
      <c r="F1140" s="47" t="s">
        <v>128</v>
      </c>
      <c r="G1140" s="46">
        <v>29307785</v>
      </c>
      <c r="H1140" s="46">
        <v>29247785</v>
      </c>
      <c r="I1140" s="46">
        <v>29208011</v>
      </c>
      <c r="J1140" s="46">
        <v>0</v>
      </c>
      <c r="K1140" s="46">
        <v>0</v>
      </c>
      <c r="L1140" s="46">
        <v>0</v>
      </c>
      <c r="M1140" s="46">
        <v>21113404</v>
      </c>
      <c r="N1140" s="46">
        <v>18956961</v>
      </c>
      <c r="O1140" s="46">
        <v>8134381</v>
      </c>
      <c r="P1140" s="86">
        <f t="shared" si="36"/>
        <v>0.72188044325407885</v>
      </c>
      <c r="Q1140" s="65"/>
      <c r="R1140" s="65"/>
      <c r="S1140" s="66"/>
      <c r="T1140" s="66"/>
      <c r="U1140" s="66"/>
      <c r="V1140" s="66"/>
      <c r="W1140" s="66"/>
      <c r="X1140" s="67"/>
    </row>
    <row r="1141" spans="1:24" ht="14.4" x14ac:dyDescent="0.2">
      <c r="A1141" s="47" t="s">
        <v>712</v>
      </c>
      <c r="B1141" s="47" t="s">
        <v>713</v>
      </c>
      <c r="C1141" s="82" t="str">
        <f t="shared" si="35"/>
        <v>21375802 SISTEMA NACIONAL DE EDUCACIÓN MUSICAL</v>
      </c>
      <c r="D1141" s="47" t="s">
        <v>686</v>
      </c>
      <c r="E1141" s="47" t="s">
        <v>157</v>
      </c>
      <c r="F1141" s="47" t="s">
        <v>158</v>
      </c>
      <c r="G1141" s="46">
        <v>17500000</v>
      </c>
      <c r="H1141" s="46">
        <v>17500000</v>
      </c>
      <c r="I1141" s="46">
        <v>17500000</v>
      </c>
      <c r="J1141" s="46">
        <v>0</v>
      </c>
      <c r="K1141" s="46">
        <v>0</v>
      </c>
      <c r="L1141" s="46">
        <v>0</v>
      </c>
      <c r="M1141" s="46">
        <v>6344071.3499999996</v>
      </c>
      <c r="N1141" s="46">
        <v>6344071.3499999996</v>
      </c>
      <c r="O1141" s="46">
        <v>11155928.65</v>
      </c>
      <c r="P1141" s="86">
        <f t="shared" si="36"/>
        <v>0.36251836285714284</v>
      </c>
      <c r="Q1141" s="65"/>
      <c r="R1141" s="65"/>
      <c r="S1141" s="66"/>
      <c r="T1141" s="66"/>
      <c r="U1141" s="66"/>
      <c r="V1141" s="66"/>
      <c r="W1141" s="66"/>
      <c r="X1141" s="67"/>
    </row>
    <row r="1142" spans="1:24" ht="14.4" x14ac:dyDescent="0.2">
      <c r="A1142" s="47" t="s">
        <v>712</v>
      </c>
      <c r="B1142" s="47" t="s">
        <v>713</v>
      </c>
      <c r="C1142" s="82" t="str">
        <f t="shared" si="35"/>
        <v>21375802 SISTEMA NACIONAL DE EDUCACIÓN MUSICAL</v>
      </c>
      <c r="D1142" s="47" t="s">
        <v>686</v>
      </c>
      <c r="E1142" s="47" t="s">
        <v>166</v>
      </c>
      <c r="F1142" s="47" t="s">
        <v>167</v>
      </c>
      <c r="G1142" s="46">
        <v>414987078</v>
      </c>
      <c r="H1142" s="46">
        <v>428208078</v>
      </c>
      <c r="I1142" s="46">
        <v>304028746</v>
      </c>
      <c r="J1142" s="46">
        <v>0</v>
      </c>
      <c r="K1142" s="46">
        <v>0</v>
      </c>
      <c r="L1142" s="46">
        <v>0</v>
      </c>
      <c r="M1142" s="46">
        <v>279320095.41000003</v>
      </c>
      <c r="N1142" s="46">
        <v>254631527.78</v>
      </c>
      <c r="O1142" s="46">
        <v>148887982.59</v>
      </c>
      <c r="P1142" s="86">
        <f t="shared" si="36"/>
        <v>0.6522999209043413</v>
      </c>
      <c r="Q1142" s="65"/>
      <c r="R1142" s="65"/>
      <c r="S1142" s="66"/>
      <c r="T1142" s="66"/>
      <c r="U1142" s="66"/>
      <c r="V1142" s="66"/>
      <c r="W1142" s="66"/>
      <c r="X1142" s="67"/>
    </row>
    <row r="1143" spans="1:24" ht="14.4" x14ac:dyDescent="0.2">
      <c r="A1143" s="47" t="s">
        <v>712</v>
      </c>
      <c r="B1143" s="47" t="s">
        <v>713</v>
      </c>
      <c r="C1143" s="82" t="str">
        <f t="shared" si="35"/>
        <v>21375802 SISTEMA NACIONAL DE EDUCACIÓN MUSICAL</v>
      </c>
      <c r="D1143" s="47" t="s">
        <v>686</v>
      </c>
      <c r="E1143" s="47" t="s">
        <v>168</v>
      </c>
      <c r="F1143" s="47" t="s">
        <v>169</v>
      </c>
      <c r="G1143" s="46">
        <v>117087900</v>
      </c>
      <c r="H1143" s="46">
        <v>130308900</v>
      </c>
      <c r="I1143" s="46">
        <v>81965925</v>
      </c>
      <c r="J1143" s="46">
        <v>0</v>
      </c>
      <c r="K1143" s="46">
        <v>0</v>
      </c>
      <c r="L1143" s="46">
        <v>0</v>
      </c>
      <c r="M1143" s="46">
        <v>86872599.439999998</v>
      </c>
      <c r="N1143" s="46">
        <v>76013525.040000007</v>
      </c>
      <c r="O1143" s="46">
        <v>43436300.560000002</v>
      </c>
      <c r="P1143" s="86">
        <f t="shared" si="36"/>
        <v>0.66666666236918581</v>
      </c>
      <c r="Q1143" s="65"/>
      <c r="R1143" s="65"/>
      <c r="S1143" s="66"/>
      <c r="T1143" s="66"/>
      <c r="U1143" s="66"/>
      <c r="V1143" s="66"/>
      <c r="W1143" s="66"/>
      <c r="X1143" s="67"/>
    </row>
    <row r="1144" spans="1:24" ht="14.4" x14ac:dyDescent="0.2">
      <c r="A1144" s="47" t="s">
        <v>712</v>
      </c>
      <c r="B1144" s="47" t="s">
        <v>713</v>
      </c>
      <c r="C1144" s="82" t="str">
        <f t="shared" si="35"/>
        <v>21375802 SISTEMA NACIONAL DE EDUCACIÓN MUSICAL</v>
      </c>
      <c r="D1144" s="47" t="s">
        <v>686</v>
      </c>
      <c r="E1144" s="47" t="s">
        <v>170</v>
      </c>
      <c r="F1144" s="47" t="s">
        <v>171</v>
      </c>
      <c r="G1144" s="46">
        <v>117087900</v>
      </c>
      <c r="H1144" s="46">
        <v>130308900</v>
      </c>
      <c r="I1144" s="46">
        <v>81965925</v>
      </c>
      <c r="J1144" s="46">
        <v>0</v>
      </c>
      <c r="K1144" s="46">
        <v>0</v>
      </c>
      <c r="L1144" s="46">
        <v>0</v>
      </c>
      <c r="M1144" s="46">
        <v>86872599.439999998</v>
      </c>
      <c r="N1144" s="46">
        <v>76013525.040000007</v>
      </c>
      <c r="O1144" s="46">
        <v>43436300.560000002</v>
      </c>
      <c r="P1144" s="86">
        <f t="shared" si="36"/>
        <v>0.66666666236918581</v>
      </c>
      <c r="Q1144" s="65"/>
      <c r="R1144" s="65"/>
      <c r="S1144" s="66"/>
      <c r="T1144" s="66"/>
      <c r="U1144" s="66"/>
      <c r="V1144" s="66"/>
      <c r="W1144" s="66"/>
      <c r="X1144" s="67"/>
    </row>
    <row r="1145" spans="1:24" ht="14.4" x14ac:dyDescent="0.2">
      <c r="A1145" s="47" t="s">
        <v>712</v>
      </c>
      <c r="B1145" s="47" t="s">
        <v>713</v>
      </c>
      <c r="C1145" s="82" t="str">
        <f t="shared" si="35"/>
        <v>21375802 SISTEMA NACIONAL DE EDUCACIÓN MUSICAL</v>
      </c>
      <c r="D1145" s="47" t="s">
        <v>686</v>
      </c>
      <c r="E1145" s="47" t="s">
        <v>180</v>
      </c>
      <c r="F1145" s="47" t="s">
        <v>181</v>
      </c>
      <c r="G1145" s="46">
        <v>41317164</v>
      </c>
      <c r="H1145" s="46">
        <v>41017164</v>
      </c>
      <c r="I1145" s="46">
        <v>30837873</v>
      </c>
      <c r="J1145" s="46">
        <v>0</v>
      </c>
      <c r="K1145" s="46">
        <v>0</v>
      </c>
      <c r="L1145" s="46">
        <v>0</v>
      </c>
      <c r="M1145" s="46">
        <v>22064961.969999999</v>
      </c>
      <c r="N1145" s="46">
        <v>21208422.620000001</v>
      </c>
      <c r="O1145" s="46">
        <v>18952202.030000001</v>
      </c>
      <c r="P1145" s="86">
        <f t="shared" si="36"/>
        <v>0.53794460216703421</v>
      </c>
      <c r="Q1145" s="65"/>
      <c r="R1145" s="65"/>
      <c r="S1145" s="66"/>
      <c r="T1145" s="66"/>
      <c r="U1145" s="66"/>
      <c r="V1145" s="66"/>
      <c r="W1145" s="66"/>
      <c r="X1145" s="67"/>
    </row>
    <row r="1146" spans="1:24" ht="14.4" x14ac:dyDescent="0.2">
      <c r="A1146" s="47" t="s">
        <v>712</v>
      </c>
      <c r="B1146" s="47" t="s">
        <v>713</v>
      </c>
      <c r="C1146" s="82" t="str">
        <f t="shared" si="35"/>
        <v>21375802 SISTEMA NACIONAL DE EDUCACIÓN MUSICAL</v>
      </c>
      <c r="D1146" s="47" t="s">
        <v>686</v>
      </c>
      <c r="E1146" s="47" t="s">
        <v>182</v>
      </c>
      <c r="F1146" s="47" t="s">
        <v>183</v>
      </c>
      <c r="G1146" s="46">
        <v>12051000</v>
      </c>
      <c r="H1146" s="46">
        <v>12051000</v>
      </c>
      <c r="I1146" s="46">
        <v>9038250</v>
      </c>
      <c r="J1146" s="46">
        <v>0</v>
      </c>
      <c r="K1146" s="46">
        <v>0</v>
      </c>
      <c r="L1146" s="46">
        <v>0</v>
      </c>
      <c r="M1146" s="46">
        <v>5865500.7999999998</v>
      </c>
      <c r="N1146" s="46">
        <v>5861881.7999999998</v>
      </c>
      <c r="O1146" s="46">
        <v>6185499.2000000002</v>
      </c>
      <c r="P1146" s="86">
        <f t="shared" si="36"/>
        <v>0.48672315990374243</v>
      </c>
      <c r="Q1146" s="65"/>
      <c r="R1146" s="65"/>
      <c r="S1146" s="66"/>
      <c r="T1146" s="66"/>
      <c r="U1146" s="66"/>
      <c r="V1146" s="66"/>
      <c r="W1146" s="66"/>
      <c r="X1146" s="67"/>
    </row>
    <row r="1147" spans="1:24" ht="14.4" x14ac:dyDescent="0.2">
      <c r="A1147" s="47" t="s">
        <v>712</v>
      </c>
      <c r="B1147" s="47" t="s">
        <v>713</v>
      </c>
      <c r="C1147" s="82" t="str">
        <f t="shared" si="35"/>
        <v>21375802 SISTEMA NACIONAL DE EDUCACIÓN MUSICAL</v>
      </c>
      <c r="D1147" s="47" t="s">
        <v>686</v>
      </c>
      <c r="E1147" s="47" t="s">
        <v>184</v>
      </c>
      <c r="F1147" s="47" t="s">
        <v>185</v>
      </c>
      <c r="G1147" s="46">
        <v>13596000</v>
      </c>
      <c r="H1147" s="46">
        <v>13596000</v>
      </c>
      <c r="I1147" s="46">
        <v>10197000</v>
      </c>
      <c r="J1147" s="46">
        <v>0</v>
      </c>
      <c r="K1147" s="46">
        <v>0</v>
      </c>
      <c r="L1147" s="46">
        <v>0</v>
      </c>
      <c r="M1147" s="46">
        <v>7478457.9500000002</v>
      </c>
      <c r="N1147" s="46">
        <v>7478457.9500000002</v>
      </c>
      <c r="O1147" s="46">
        <v>6117542.0499999998</v>
      </c>
      <c r="P1147" s="86">
        <f t="shared" si="36"/>
        <v>0.55004839290967933</v>
      </c>
      <c r="Q1147" s="65"/>
      <c r="R1147" s="65"/>
      <c r="S1147" s="66"/>
      <c r="T1147" s="66"/>
      <c r="U1147" s="66"/>
      <c r="V1147" s="66"/>
      <c r="W1147" s="66"/>
      <c r="X1147" s="67"/>
    </row>
    <row r="1148" spans="1:24" ht="14.4" x14ac:dyDescent="0.2">
      <c r="A1148" s="47" t="s">
        <v>712</v>
      </c>
      <c r="B1148" s="47" t="s">
        <v>713</v>
      </c>
      <c r="C1148" s="82" t="str">
        <f t="shared" si="35"/>
        <v>21375802 SISTEMA NACIONAL DE EDUCACIÓN MUSICAL</v>
      </c>
      <c r="D1148" s="47" t="s">
        <v>686</v>
      </c>
      <c r="E1148" s="47" t="s">
        <v>188</v>
      </c>
      <c r="F1148" s="47" t="s">
        <v>189</v>
      </c>
      <c r="G1148" s="46">
        <v>13921805</v>
      </c>
      <c r="H1148" s="46">
        <v>13621805</v>
      </c>
      <c r="I1148" s="46">
        <v>10291353.75</v>
      </c>
      <c r="J1148" s="46">
        <v>0</v>
      </c>
      <c r="K1148" s="46">
        <v>0</v>
      </c>
      <c r="L1148" s="46">
        <v>0</v>
      </c>
      <c r="M1148" s="46">
        <v>7691441.8700000001</v>
      </c>
      <c r="N1148" s="46">
        <v>6838521.5199999996</v>
      </c>
      <c r="O1148" s="46">
        <v>5930363.1299999999</v>
      </c>
      <c r="P1148" s="86">
        <f t="shared" si="36"/>
        <v>0.56464190098155131</v>
      </c>
      <c r="Q1148" s="65"/>
      <c r="R1148" s="65"/>
      <c r="S1148" s="66"/>
      <c r="T1148" s="66"/>
      <c r="U1148" s="66"/>
      <c r="V1148" s="66"/>
      <c r="W1148" s="66"/>
      <c r="X1148" s="67"/>
    </row>
    <row r="1149" spans="1:24" ht="14.4" x14ac:dyDescent="0.2">
      <c r="A1149" s="47" t="s">
        <v>712</v>
      </c>
      <c r="B1149" s="47" t="s">
        <v>713</v>
      </c>
      <c r="C1149" s="82" t="str">
        <f t="shared" si="35"/>
        <v>21375802 SISTEMA NACIONAL DE EDUCACIÓN MUSICAL</v>
      </c>
      <c r="D1149" s="47" t="s">
        <v>686</v>
      </c>
      <c r="E1149" s="47" t="s">
        <v>190</v>
      </c>
      <c r="F1149" s="47" t="s">
        <v>191</v>
      </c>
      <c r="G1149" s="46">
        <v>1748359</v>
      </c>
      <c r="H1149" s="46">
        <v>1748359</v>
      </c>
      <c r="I1149" s="46">
        <v>1311269.25</v>
      </c>
      <c r="J1149" s="46">
        <v>0</v>
      </c>
      <c r="K1149" s="46">
        <v>0</v>
      </c>
      <c r="L1149" s="46">
        <v>0</v>
      </c>
      <c r="M1149" s="46">
        <v>1029561.35</v>
      </c>
      <c r="N1149" s="46">
        <v>1029561.35</v>
      </c>
      <c r="O1149" s="46">
        <v>718797.65</v>
      </c>
      <c r="P1149" s="86">
        <f t="shared" si="36"/>
        <v>0.58887296602128048</v>
      </c>
      <c r="Q1149" s="65"/>
      <c r="R1149" s="65"/>
      <c r="S1149" s="66"/>
      <c r="T1149" s="66"/>
      <c r="U1149" s="66"/>
      <c r="V1149" s="66"/>
      <c r="W1149" s="66"/>
      <c r="X1149" s="67"/>
    </row>
    <row r="1150" spans="1:24" ht="14.4" x14ac:dyDescent="0.2">
      <c r="A1150" s="47" t="s">
        <v>712</v>
      </c>
      <c r="B1150" s="47" t="s">
        <v>713</v>
      </c>
      <c r="C1150" s="82" t="str">
        <f t="shared" si="35"/>
        <v>21375802 SISTEMA NACIONAL DE EDUCACIÓN MUSICAL</v>
      </c>
      <c r="D1150" s="47" t="s">
        <v>686</v>
      </c>
      <c r="E1150" s="47" t="s">
        <v>192</v>
      </c>
      <c r="F1150" s="47" t="s">
        <v>193</v>
      </c>
      <c r="G1150" s="46">
        <v>12285173</v>
      </c>
      <c r="H1150" s="46">
        <v>12285173</v>
      </c>
      <c r="I1150" s="46">
        <v>10027958.92</v>
      </c>
      <c r="J1150" s="46">
        <v>0</v>
      </c>
      <c r="K1150" s="46">
        <v>0</v>
      </c>
      <c r="L1150" s="46">
        <v>0</v>
      </c>
      <c r="M1150" s="46">
        <v>2042135</v>
      </c>
      <c r="N1150" s="46">
        <v>1862243.42</v>
      </c>
      <c r="O1150" s="46">
        <v>10243038</v>
      </c>
      <c r="P1150" s="86">
        <f t="shared" si="36"/>
        <v>0.16622761437710321</v>
      </c>
      <c r="Q1150" s="65"/>
      <c r="R1150" s="65"/>
      <c r="S1150" s="66"/>
      <c r="T1150" s="66"/>
      <c r="U1150" s="66"/>
      <c r="V1150" s="66"/>
      <c r="W1150" s="66"/>
      <c r="X1150" s="67"/>
    </row>
    <row r="1151" spans="1:24" ht="14.4" x14ac:dyDescent="0.2">
      <c r="A1151" s="47" t="s">
        <v>712</v>
      </c>
      <c r="B1151" s="47" t="s">
        <v>713</v>
      </c>
      <c r="C1151" s="82" t="str">
        <f t="shared" si="35"/>
        <v>21375802 SISTEMA NACIONAL DE EDUCACIÓN MUSICAL</v>
      </c>
      <c r="D1151" s="47" t="s">
        <v>686</v>
      </c>
      <c r="E1151" s="47" t="s">
        <v>194</v>
      </c>
      <c r="F1151" s="47" t="s">
        <v>195</v>
      </c>
      <c r="G1151" s="46">
        <v>200000</v>
      </c>
      <c r="H1151" s="46">
        <v>200000</v>
      </c>
      <c r="I1151" s="46">
        <v>150000</v>
      </c>
      <c r="J1151" s="46">
        <v>0</v>
      </c>
      <c r="K1151" s="46">
        <v>0</v>
      </c>
      <c r="L1151" s="46">
        <v>0</v>
      </c>
      <c r="M1151" s="46">
        <v>115327.8</v>
      </c>
      <c r="N1151" s="46">
        <v>115327.8</v>
      </c>
      <c r="O1151" s="46">
        <v>84672.2</v>
      </c>
      <c r="P1151" s="86">
        <f t="shared" si="36"/>
        <v>0.57663900000000001</v>
      </c>
      <c r="Q1151" s="65"/>
      <c r="R1151" s="65"/>
      <c r="S1151" s="66"/>
      <c r="T1151" s="66"/>
      <c r="U1151" s="66"/>
      <c r="V1151" s="66"/>
      <c r="W1151" s="66"/>
      <c r="X1151" s="67"/>
    </row>
    <row r="1152" spans="1:24" ht="14.4" x14ac:dyDescent="0.2">
      <c r="A1152" s="47" t="s">
        <v>712</v>
      </c>
      <c r="B1152" s="47" t="s">
        <v>713</v>
      </c>
      <c r="C1152" s="82" t="str">
        <f t="shared" si="35"/>
        <v>21375802 SISTEMA NACIONAL DE EDUCACIÓN MUSICAL</v>
      </c>
      <c r="D1152" s="47" t="s">
        <v>686</v>
      </c>
      <c r="E1152" s="47" t="s">
        <v>200</v>
      </c>
      <c r="F1152" s="47" t="s">
        <v>201</v>
      </c>
      <c r="G1152" s="46">
        <v>8000000</v>
      </c>
      <c r="H1152" s="46">
        <v>8000000</v>
      </c>
      <c r="I1152" s="46">
        <v>6000000</v>
      </c>
      <c r="J1152" s="46">
        <v>0</v>
      </c>
      <c r="K1152" s="46">
        <v>0</v>
      </c>
      <c r="L1152" s="46">
        <v>0</v>
      </c>
      <c r="M1152" s="46">
        <v>0</v>
      </c>
      <c r="N1152" s="46">
        <v>0</v>
      </c>
      <c r="O1152" s="46">
        <v>8000000</v>
      </c>
      <c r="P1152" s="86">
        <f t="shared" si="36"/>
        <v>0</v>
      </c>
      <c r="Q1152" s="65"/>
      <c r="R1152" s="65"/>
      <c r="S1152" s="66"/>
      <c r="T1152" s="66"/>
      <c r="U1152" s="66"/>
      <c r="V1152" s="66"/>
      <c r="W1152" s="66"/>
      <c r="X1152" s="67"/>
    </row>
    <row r="1153" spans="1:24" ht="14.4" x14ac:dyDescent="0.2">
      <c r="A1153" s="47" t="s">
        <v>712</v>
      </c>
      <c r="B1153" s="47" t="s">
        <v>713</v>
      </c>
      <c r="C1153" s="82" t="str">
        <f t="shared" si="35"/>
        <v>21375802 SISTEMA NACIONAL DE EDUCACIÓN MUSICAL</v>
      </c>
      <c r="D1153" s="47" t="s">
        <v>686</v>
      </c>
      <c r="E1153" s="47" t="s">
        <v>204</v>
      </c>
      <c r="F1153" s="47" t="s">
        <v>205</v>
      </c>
      <c r="G1153" s="46">
        <v>2589650</v>
      </c>
      <c r="H1153" s="46">
        <v>2589650</v>
      </c>
      <c r="I1153" s="46">
        <v>2589650</v>
      </c>
      <c r="J1153" s="46">
        <v>0</v>
      </c>
      <c r="K1153" s="46">
        <v>0</v>
      </c>
      <c r="L1153" s="46">
        <v>0</v>
      </c>
      <c r="M1153" s="46">
        <v>1618531.77</v>
      </c>
      <c r="N1153" s="46">
        <v>1438640.19</v>
      </c>
      <c r="O1153" s="46">
        <v>971118.23</v>
      </c>
      <c r="P1153" s="86">
        <f t="shared" si="36"/>
        <v>0.62500020079933583</v>
      </c>
      <c r="Q1153" s="65"/>
      <c r="R1153" s="65"/>
      <c r="S1153" s="66"/>
      <c r="T1153" s="66"/>
      <c r="U1153" s="66"/>
      <c r="V1153" s="66"/>
      <c r="W1153" s="66"/>
      <c r="X1153" s="67"/>
    </row>
    <row r="1154" spans="1:24" ht="14.4" x14ac:dyDescent="0.2">
      <c r="A1154" s="47" t="s">
        <v>712</v>
      </c>
      <c r="B1154" s="47" t="s">
        <v>713</v>
      </c>
      <c r="C1154" s="82" t="str">
        <f t="shared" si="35"/>
        <v>21375802 SISTEMA NACIONAL DE EDUCACIÓN MUSICAL</v>
      </c>
      <c r="D1154" s="47" t="s">
        <v>686</v>
      </c>
      <c r="E1154" s="47" t="s">
        <v>206</v>
      </c>
      <c r="F1154" s="47" t="s">
        <v>207</v>
      </c>
      <c r="G1154" s="46">
        <v>1495523</v>
      </c>
      <c r="H1154" s="46">
        <v>1495523</v>
      </c>
      <c r="I1154" s="46">
        <v>1288308.92</v>
      </c>
      <c r="J1154" s="46">
        <v>0</v>
      </c>
      <c r="K1154" s="46">
        <v>0</v>
      </c>
      <c r="L1154" s="46">
        <v>0</v>
      </c>
      <c r="M1154" s="46">
        <v>308275.43</v>
      </c>
      <c r="N1154" s="46">
        <v>308275.43</v>
      </c>
      <c r="O1154" s="46">
        <v>1187247.57</v>
      </c>
      <c r="P1154" s="86">
        <f t="shared" si="36"/>
        <v>0.20613218920738766</v>
      </c>
      <c r="Q1154" s="65"/>
      <c r="R1154" s="65"/>
      <c r="S1154" s="66"/>
      <c r="T1154" s="66"/>
      <c r="U1154" s="66"/>
      <c r="V1154" s="66"/>
      <c r="W1154" s="66"/>
      <c r="X1154" s="67"/>
    </row>
    <row r="1155" spans="1:24" ht="14.4" x14ac:dyDescent="0.2">
      <c r="A1155" s="47" t="s">
        <v>712</v>
      </c>
      <c r="B1155" s="47" t="s">
        <v>713</v>
      </c>
      <c r="C1155" s="82" t="str">
        <f t="shared" si="35"/>
        <v>21375802 SISTEMA NACIONAL DE EDUCACIÓN MUSICAL</v>
      </c>
      <c r="D1155" s="47" t="s">
        <v>686</v>
      </c>
      <c r="E1155" s="47" t="s">
        <v>208</v>
      </c>
      <c r="F1155" s="47" t="s">
        <v>209</v>
      </c>
      <c r="G1155" s="46">
        <v>168055722</v>
      </c>
      <c r="H1155" s="46">
        <v>168355722</v>
      </c>
      <c r="I1155" s="46">
        <v>114816149.84</v>
      </c>
      <c r="J1155" s="46">
        <v>0</v>
      </c>
      <c r="K1155" s="46">
        <v>0</v>
      </c>
      <c r="L1155" s="46">
        <v>0</v>
      </c>
      <c r="M1155" s="46">
        <v>106570775.79000001</v>
      </c>
      <c r="N1155" s="46">
        <v>93777713.489999995</v>
      </c>
      <c r="O1155" s="46">
        <v>61784946.210000001</v>
      </c>
      <c r="P1155" s="86">
        <f t="shared" si="36"/>
        <v>0.63300952604390848</v>
      </c>
      <c r="Q1155" s="65"/>
      <c r="R1155" s="65"/>
      <c r="S1155" s="66"/>
      <c r="T1155" s="66"/>
      <c r="U1155" s="66"/>
      <c r="V1155" s="66"/>
      <c r="W1155" s="66"/>
      <c r="X1155" s="67"/>
    </row>
    <row r="1156" spans="1:24" ht="14.4" x14ac:dyDescent="0.2">
      <c r="A1156" s="47" t="s">
        <v>712</v>
      </c>
      <c r="B1156" s="47" t="s">
        <v>713</v>
      </c>
      <c r="C1156" s="82" t="str">
        <f t="shared" si="35"/>
        <v>21375802 SISTEMA NACIONAL DE EDUCACIÓN MUSICAL</v>
      </c>
      <c r="D1156" s="47" t="s">
        <v>686</v>
      </c>
      <c r="E1156" s="47" t="s">
        <v>218</v>
      </c>
      <c r="F1156" s="47" t="s">
        <v>219</v>
      </c>
      <c r="G1156" s="46">
        <v>2161824</v>
      </c>
      <c r="H1156" s="46">
        <v>2461824</v>
      </c>
      <c r="I1156" s="46">
        <v>1441216</v>
      </c>
      <c r="J1156" s="46">
        <v>0</v>
      </c>
      <c r="K1156" s="46">
        <v>0</v>
      </c>
      <c r="L1156" s="46">
        <v>0</v>
      </c>
      <c r="M1156" s="46">
        <v>0</v>
      </c>
      <c r="N1156" s="46">
        <v>0</v>
      </c>
      <c r="O1156" s="46">
        <v>2461824</v>
      </c>
      <c r="P1156" s="86">
        <f t="shared" si="36"/>
        <v>0</v>
      </c>
      <c r="Q1156" s="65"/>
      <c r="R1156" s="65"/>
      <c r="S1156" s="66"/>
      <c r="T1156" s="66"/>
      <c r="U1156" s="66"/>
      <c r="V1156" s="66"/>
      <c r="W1156" s="66"/>
      <c r="X1156" s="67"/>
    </row>
    <row r="1157" spans="1:24" ht="14.4" x14ac:dyDescent="0.2">
      <c r="A1157" s="47" t="s">
        <v>712</v>
      </c>
      <c r="B1157" s="47" t="s">
        <v>713</v>
      </c>
      <c r="C1157" s="82" t="str">
        <f t="shared" si="35"/>
        <v>21375802 SISTEMA NACIONAL DE EDUCACIÓN MUSICAL</v>
      </c>
      <c r="D1157" s="47" t="s">
        <v>686</v>
      </c>
      <c r="E1157" s="47" t="s">
        <v>220</v>
      </c>
      <c r="F1157" s="47" t="s">
        <v>221</v>
      </c>
      <c r="G1157" s="46">
        <v>163893898</v>
      </c>
      <c r="H1157" s="46">
        <v>160393898</v>
      </c>
      <c r="I1157" s="46">
        <v>110124933.84</v>
      </c>
      <c r="J1157" s="46">
        <v>0</v>
      </c>
      <c r="K1157" s="46">
        <v>0</v>
      </c>
      <c r="L1157" s="46">
        <v>0</v>
      </c>
      <c r="M1157" s="46">
        <v>105752857.77</v>
      </c>
      <c r="N1157" s="46">
        <v>93199920.469999999</v>
      </c>
      <c r="O1157" s="46">
        <v>54641040.229999997</v>
      </c>
      <c r="P1157" s="86">
        <f t="shared" si="36"/>
        <v>0.65933217590359949</v>
      </c>
      <c r="Q1157" s="65"/>
      <c r="R1157" s="65"/>
      <c r="S1157" s="66"/>
      <c r="T1157" s="66"/>
      <c r="U1157" s="66"/>
      <c r="V1157" s="66"/>
      <c r="W1157" s="66"/>
      <c r="X1157" s="67"/>
    </row>
    <row r="1158" spans="1:24" ht="14.4" x14ac:dyDescent="0.2">
      <c r="A1158" s="47" t="s">
        <v>712</v>
      </c>
      <c r="B1158" s="47" t="s">
        <v>713</v>
      </c>
      <c r="C1158" s="82" t="str">
        <f t="shared" ref="C1158:C1221" si="37">+CONCATENATE(A1158," ",B1158)</f>
        <v>21375802 SISTEMA NACIONAL DE EDUCACIÓN MUSICAL</v>
      </c>
      <c r="D1158" s="47" t="s">
        <v>686</v>
      </c>
      <c r="E1158" s="47" t="s">
        <v>222</v>
      </c>
      <c r="F1158" s="47" t="s">
        <v>223</v>
      </c>
      <c r="G1158" s="46">
        <v>2000000</v>
      </c>
      <c r="H1158" s="46">
        <v>5500000</v>
      </c>
      <c r="I1158" s="46">
        <v>3250000</v>
      </c>
      <c r="J1158" s="46">
        <v>0</v>
      </c>
      <c r="K1158" s="46">
        <v>0</v>
      </c>
      <c r="L1158" s="46">
        <v>0</v>
      </c>
      <c r="M1158" s="46">
        <v>817918.02</v>
      </c>
      <c r="N1158" s="46">
        <v>577793.02</v>
      </c>
      <c r="O1158" s="46">
        <v>4682081.9800000004</v>
      </c>
      <c r="P1158" s="86">
        <f t="shared" ref="P1158:P1221" si="38">+IFERROR(M1158/H1158,0)</f>
        <v>0.14871236727272727</v>
      </c>
      <c r="Q1158" s="65"/>
      <c r="R1158" s="65"/>
      <c r="S1158" s="66"/>
      <c r="T1158" s="66"/>
      <c r="U1158" s="66"/>
      <c r="V1158" s="66"/>
      <c r="W1158" s="66"/>
      <c r="X1158" s="67"/>
    </row>
    <row r="1159" spans="1:24" ht="14.4" x14ac:dyDescent="0.2">
      <c r="A1159" s="47" t="s">
        <v>712</v>
      </c>
      <c r="B1159" s="47" t="s">
        <v>713</v>
      </c>
      <c r="C1159" s="82" t="str">
        <f t="shared" si="37"/>
        <v>21375802 SISTEMA NACIONAL DE EDUCACIÓN MUSICAL</v>
      </c>
      <c r="D1159" s="47" t="s">
        <v>686</v>
      </c>
      <c r="E1159" s="47" t="s">
        <v>224</v>
      </c>
      <c r="F1159" s="47" t="s">
        <v>225</v>
      </c>
      <c r="G1159" s="46">
        <v>20170619</v>
      </c>
      <c r="H1159" s="46">
        <v>20170619</v>
      </c>
      <c r="I1159" s="46">
        <v>17827964.239999998</v>
      </c>
      <c r="J1159" s="46">
        <v>0</v>
      </c>
      <c r="K1159" s="46">
        <v>0</v>
      </c>
      <c r="L1159" s="46">
        <v>0</v>
      </c>
      <c r="M1159" s="46">
        <v>17962723.920000002</v>
      </c>
      <c r="N1159" s="46">
        <v>17962723.920000002</v>
      </c>
      <c r="O1159" s="46">
        <v>2207895.08</v>
      </c>
      <c r="P1159" s="86">
        <f t="shared" si="38"/>
        <v>0.89053905187540361</v>
      </c>
      <c r="Q1159" s="65"/>
      <c r="R1159" s="65"/>
      <c r="S1159" s="66"/>
      <c r="T1159" s="66"/>
      <c r="U1159" s="66"/>
      <c r="V1159" s="66"/>
      <c r="W1159" s="66"/>
      <c r="X1159" s="67"/>
    </row>
    <row r="1160" spans="1:24" ht="14.4" x14ac:dyDescent="0.2">
      <c r="A1160" s="47" t="s">
        <v>712</v>
      </c>
      <c r="B1160" s="47" t="s">
        <v>713</v>
      </c>
      <c r="C1160" s="82" t="str">
        <f t="shared" si="37"/>
        <v>21375802 SISTEMA NACIONAL DE EDUCACIÓN MUSICAL</v>
      </c>
      <c r="D1160" s="47" t="s">
        <v>686</v>
      </c>
      <c r="E1160" s="47" t="s">
        <v>226</v>
      </c>
      <c r="F1160" s="47" t="s">
        <v>227</v>
      </c>
      <c r="G1160" s="46">
        <v>9670619</v>
      </c>
      <c r="H1160" s="46">
        <v>9670619</v>
      </c>
      <c r="I1160" s="46">
        <v>7919630.9199999999</v>
      </c>
      <c r="J1160" s="46">
        <v>0</v>
      </c>
      <c r="K1160" s="46">
        <v>0</v>
      </c>
      <c r="L1160" s="46">
        <v>0</v>
      </c>
      <c r="M1160" s="46">
        <v>8737303.5999999996</v>
      </c>
      <c r="N1160" s="46">
        <v>8737303.5999999996</v>
      </c>
      <c r="O1160" s="46">
        <v>933315.4</v>
      </c>
      <c r="P1160" s="86">
        <f t="shared" si="38"/>
        <v>0.90348959048019573</v>
      </c>
      <c r="Q1160" s="65"/>
      <c r="R1160" s="65"/>
      <c r="S1160" s="66"/>
      <c r="T1160" s="66"/>
      <c r="U1160" s="66"/>
      <c r="V1160" s="66"/>
      <c r="W1160" s="66"/>
      <c r="X1160" s="67"/>
    </row>
    <row r="1161" spans="1:24" ht="14.4" x14ac:dyDescent="0.2">
      <c r="A1161" s="47" t="s">
        <v>712</v>
      </c>
      <c r="B1161" s="47" t="s">
        <v>713</v>
      </c>
      <c r="C1161" s="82" t="str">
        <f t="shared" si="37"/>
        <v>21375802 SISTEMA NACIONAL DE EDUCACIÓN MUSICAL</v>
      </c>
      <c r="D1161" s="47" t="s">
        <v>686</v>
      </c>
      <c r="E1161" s="47" t="s">
        <v>228</v>
      </c>
      <c r="F1161" s="47" t="s">
        <v>229</v>
      </c>
      <c r="G1161" s="46">
        <v>10500000</v>
      </c>
      <c r="H1161" s="46">
        <v>10500000</v>
      </c>
      <c r="I1161" s="46">
        <v>9908333.3200000003</v>
      </c>
      <c r="J1161" s="46">
        <v>0</v>
      </c>
      <c r="K1161" s="46">
        <v>0</v>
      </c>
      <c r="L1161" s="46">
        <v>0</v>
      </c>
      <c r="M1161" s="46">
        <v>9225420.3200000003</v>
      </c>
      <c r="N1161" s="46">
        <v>9225420.3200000003</v>
      </c>
      <c r="O1161" s="46">
        <v>1274579.68</v>
      </c>
      <c r="P1161" s="86">
        <f t="shared" si="38"/>
        <v>0.87861145904761906</v>
      </c>
      <c r="Q1161" s="65"/>
      <c r="R1161" s="65"/>
      <c r="S1161" s="66"/>
      <c r="T1161" s="66"/>
      <c r="U1161" s="66"/>
      <c r="V1161" s="66"/>
      <c r="W1161" s="66"/>
      <c r="X1161" s="67"/>
    </row>
    <row r="1162" spans="1:24" ht="14.4" x14ac:dyDescent="0.2">
      <c r="A1162" s="47" t="s">
        <v>712</v>
      </c>
      <c r="B1162" s="47" t="s">
        <v>713</v>
      </c>
      <c r="C1162" s="82" t="str">
        <f t="shared" si="37"/>
        <v>21375802 SISTEMA NACIONAL DE EDUCACIÓN MUSICAL</v>
      </c>
      <c r="D1162" s="47" t="s">
        <v>686</v>
      </c>
      <c r="E1162" s="47" t="s">
        <v>234</v>
      </c>
      <c r="F1162" s="47" t="s">
        <v>235</v>
      </c>
      <c r="G1162" s="46">
        <v>15750000</v>
      </c>
      <c r="H1162" s="46">
        <v>15750000</v>
      </c>
      <c r="I1162" s="46">
        <v>11698000</v>
      </c>
      <c r="J1162" s="46">
        <v>0</v>
      </c>
      <c r="K1162" s="46">
        <v>0</v>
      </c>
      <c r="L1162" s="46">
        <v>0</v>
      </c>
      <c r="M1162" s="46">
        <v>10845657</v>
      </c>
      <c r="N1162" s="46">
        <v>10845657</v>
      </c>
      <c r="O1162" s="46">
        <v>4904343</v>
      </c>
      <c r="P1162" s="86">
        <f t="shared" si="38"/>
        <v>0.68861314285714281</v>
      </c>
      <c r="Q1162" s="65"/>
      <c r="R1162" s="65"/>
      <c r="S1162" s="66"/>
      <c r="T1162" s="66"/>
      <c r="U1162" s="66"/>
      <c r="V1162" s="66"/>
      <c r="W1162" s="66"/>
      <c r="X1162" s="67"/>
    </row>
    <row r="1163" spans="1:24" ht="14.4" x14ac:dyDescent="0.2">
      <c r="A1163" s="47" t="s">
        <v>712</v>
      </c>
      <c r="B1163" s="47" t="s">
        <v>713</v>
      </c>
      <c r="C1163" s="82" t="str">
        <f t="shared" si="37"/>
        <v>21375802 SISTEMA NACIONAL DE EDUCACIÓN MUSICAL</v>
      </c>
      <c r="D1163" s="47" t="s">
        <v>686</v>
      </c>
      <c r="E1163" s="47" t="s">
        <v>236</v>
      </c>
      <c r="F1163" s="47" t="s">
        <v>237</v>
      </c>
      <c r="G1163" s="46">
        <v>15750000</v>
      </c>
      <c r="H1163" s="46">
        <v>15750000</v>
      </c>
      <c r="I1163" s="46">
        <v>11698000</v>
      </c>
      <c r="J1163" s="46">
        <v>0</v>
      </c>
      <c r="K1163" s="46">
        <v>0</v>
      </c>
      <c r="L1163" s="46">
        <v>0</v>
      </c>
      <c r="M1163" s="46">
        <v>10845657</v>
      </c>
      <c r="N1163" s="46">
        <v>10845657</v>
      </c>
      <c r="O1163" s="46">
        <v>4904343</v>
      </c>
      <c r="P1163" s="86">
        <f t="shared" si="38"/>
        <v>0.68861314285714281</v>
      </c>
      <c r="Q1163" s="65"/>
      <c r="R1163" s="65"/>
      <c r="S1163" s="66"/>
      <c r="T1163" s="66"/>
      <c r="U1163" s="66"/>
      <c r="V1163" s="66"/>
      <c r="W1163" s="66"/>
      <c r="X1163" s="67"/>
    </row>
    <row r="1164" spans="1:24" ht="14.4" x14ac:dyDescent="0.2">
      <c r="A1164" s="47" t="s">
        <v>712</v>
      </c>
      <c r="B1164" s="47" t="s">
        <v>713</v>
      </c>
      <c r="C1164" s="82" t="str">
        <f t="shared" si="37"/>
        <v>21375802 SISTEMA NACIONAL DE EDUCACIÓN MUSICAL</v>
      </c>
      <c r="D1164" s="47" t="s">
        <v>686</v>
      </c>
      <c r="E1164" s="47" t="s">
        <v>238</v>
      </c>
      <c r="F1164" s="47" t="s">
        <v>239</v>
      </c>
      <c r="G1164" s="46">
        <v>30000000</v>
      </c>
      <c r="H1164" s="46">
        <v>30000000</v>
      </c>
      <c r="I1164" s="46">
        <v>29114500</v>
      </c>
      <c r="J1164" s="46">
        <v>0</v>
      </c>
      <c r="K1164" s="46">
        <v>0</v>
      </c>
      <c r="L1164" s="46">
        <v>0</v>
      </c>
      <c r="M1164" s="46">
        <v>29110181.989999998</v>
      </c>
      <c r="N1164" s="46">
        <v>29110181.989999998</v>
      </c>
      <c r="O1164" s="46">
        <v>889818.01</v>
      </c>
      <c r="P1164" s="86">
        <f t="shared" si="38"/>
        <v>0.9703393996666666</v>
      </c>
      <c r="Q1164" s="65"/>
      <c r="R1164" s="65"/>
      <c r="S1164" s="66"/>
      <c r="T1164" s="66"/>
      <c r="U1164" s="66"/>
      <c r="V1164" s="66"/>
      <c r="W1164" s="66"/>
      <c r="X1164" s="67"/>
    </row>
    <row r="1165" spans="1:24" ht="14.4" x14ac:dyDescent="0.2">
      <c r="A1165" s="47" t="s">
        <v>712</v>
      </c>
      <c r="B1165" s="47" t="s">
        <v>713</v>
      </c>
      <c r="C1165" s="82" t="str">
        <f t="shared" si="37"/>
        <v>21375802 SISTEMA NACIONAL DE EDUCACIÓN MUSICAL</v>
      </c>
      <c r="D1165" s="47" t="s">
        <v>686</v>
      </c>
      <c r="E1165" s="47" t="s">
        <v>240</v>
      </c>
      <c r="F1165" s="47" t="s">
        <v>241</v>
      </c>
      <c r="G1165" s="46">
        <v>30000000</v>
      </c>
      <c r="H1165" s="46">
        <v>30000000</v>
      </c>
      <c r="I1165" s="46">
        <v>29114500</v>
      </c>
      <c r="J1165" s="46">
        <v>0</v>
      </c>
      <c r="K1165" s="46">
        <v>0</v>
      </c>
      <c r="L1165" s="46">
        <v>0</v>
      </c>
      <c r="M1165" s="46">
        <v>29110181.989999998</v>
      </c>
      <c r="N1165" s="46">
        <v>29110181.989999998</v>
      </c>
      <c r="O1165" s="46">
        <v>889818.01</v>
      </c>
      <c r="P1165" s="86">
        <f t="shared" si="38"/>
        <v>0.9703393996666666</v>
      </c>
      <c r="Q1165" s="65"/>
      <c r="R1165" s="65"/>
      <c r="S1165" s="66"/>
      <c r="T1165" s="66"/>
      <c r="U1165" s="66"/>
      <c r="V1165" s="66"/>
      <c r="W1165" s="66"/>
      <c r="X1165" s="67"/>
    </row>
    <row r="1166" spans="1:24" ht="14.4" x14ac:dyDescent="0.2">
      <c r="A1166" s="47" t="s">
        <v>712</v>
      </c>
      <c r="B1166" s="47" t="s">
        <v>713</v>
      </c>
      <c r="C1166" s="83" t="str">
        <f t="shared" si="37"/>
        <v>21375802 SISTEMA NACIONAL DE EDUCACIÓN MUSICAL</v>
      </c>
      <c r="D1166" s="47" t="s">
        <v>686</v>
      </c>
      <c r="E1166" s="47" t="s">
        <v>246</v>
      </c>
      <c r="F1166" s="47" t="s">
        <v>247</v>
      </c>
      <c r="G1166" s="46">
        <v>10070500</v>
      </c>
      <c r="H1166" s="46">
        <v>10070500</v>
      </c>
      <c r="I1166" s="46">
        <v>7552875</v>
      </c>
      <c r="J1166" s="46">
        <v>0</v>
      </c>
      <c r="K1166" s="46">
        <v>0</v>
      </c>
      <c r="L1166" s="46">
        <v>0</v>
      </c>
      <c r="M1166" s="46">
        <v>3851060.3</v>
      </c>
      <c r="N1166" s="46">
        <v>3851060.3</v>
      </c>
      <c r="O1166" s="46">
        <v>6219439.7000000002</v>
      </c>
      <c r="P1166" s="86">
        <f t="shared" si="38"/>
        <v>0.3824100392234745</v>
      </c>
      <c r="Q1166" s="65"/>
      <c r="R1166" s="65"/>
      <c r="S1166" s="66"/>
      <c r="T1166" s="66"/>
      <c r="U1166" s="66"/>
      <c r="V1166" s="66"/>
      <c r="W1166" s="66"/>
      <c r="X1166" s="67"/>
    </row>
    <row r="1167" spans="1:24" ht="14.4" x14ac:dyDescent="0.2">
      <c r="A1167" s="47" t="s">
        <v>712</v>
      </c>
      <c r="B1167" s="47" t="s">
        <v>713</v>
      </c>
      <c r="C1167" s="82" t="str">
        <f t="shared" si="37"/>
        <v>21375802 SISTEMA NACIONAL DE EDUCACIÓN MUSICAL</v>
      </c>
      <c r="D1167" s="47" t="s">
        <v>686</v>
      </c>
      <c r="E1167" s="47" t="s">
        <v>254</v>
      </c>
      <c r="F1167" s="47" t="s">
        <v>255</v>
      </c>
      <c r="G1167" s="46">
        <v>7570500</v>
      </c>
      <c r="H1167" s="46">
        <v>7570500</v>
      </c>
      <c r="I1167" s="46">
        <v>5677875</v>
      </c>
      <c r="J1167" s="46">
        <v>0</v>
      </c>
      <c r="K1167" s="46">
        <v>0</v>
      </c>
      <c r="L1167" s="46">
        <v>0</v>
      </c>
      <c r="M1167" s="46">
        <v>3795460.3</v>
      </c>
      <c r="N1167" s="46">
        <v>3795460.3</v>
      </c>
      <c r="O1167" s="46">
        <v>3775039.7</v>
      </c>
      <c r="P1167" s="86">
        <f t="shared" si="38"/>
        <v>0.50134869559474271</v>
      </c>
      <c r="Q1167" s="65"/>
      <c r="R1167" s="65"/>
      <c r="S1167" s="66"/>
      <c r="T1167" s="66"/>
      <c r="U1167" s="66"/>
      <c r="V1167" s="66"/>
      <c r="W1167" s="66"/>
      <c r="X1167" s="67"/>
    </row>
    <row r="1168" spans="1:24" ht="14.4" x14ac:dyDescent="0.2">
      <c r="A1168" s="47" t="s">
        <v>712</v>
      </c>
      <c r="B1168" s="47" t="s">
        <v>713</v>
      </c>
      <c r="C1168" s="82" t="str">
        <f t="shared" si="37"/>
        <v>21375802 SISTEMA NACIONAL DE EDUCACIÓN MUSICAL</v>
      </c>
      <c r="D1168" s="47" t="s">
        <v>686</v>
      </c>
      <c r="E1168" s="47" t="s">
        <v>262</v>
      </c>
      <c r="F1168" s="47" t="s">
        <v>263</v>
      </c>
      <c r="G1168" s="46">
        <v>2500000</v>
      </c>
      <c r="H1168" s="46">
        <v>2500000</v>
      </c>
      <c r="I1168" s="46">
        <v>1875000</v>
      </c>
      <c r="J1168" s="46">
        <v>0</v>
      </c>
      <c r="K1168" s="46">
        <v>0</v>
      </c>
      <c r="L1168" s="46">
        <v>0</v>
      </c>
      <c r="M1168" s="46">
        <v>55600</v>
      </c>
      <c r="N1168" s="46">
        <v>55600</v>
      </c>
      <c r="O1168" s="46">
        <v>2444400</v>
      </c>
      <c r="P1168" s="86">
        <f t="shared" si="38"/>
        <v>2.2239999999999999E-2</v>
      </c>
      <c r="Q1168" s="65"/>
      <c r="R1168" s="65"/>
      <c r="S1168" s="66"/>
      <c r="T1168" s="66"/>
      <c r="U1168" s="66"/>
      <c r="V1168" s="66"/>
      <c r="W1168" s="66"/>
      <c r="X1168" s="67"/>
    </row>
    <row r="1169" spans="1:24" ht="14.4" x14ac:dyDescent="0.2">
      <c r="A1169" s="47" t="s">
        <v>712</v>
      </c>
      <c r="B1169" s="47" t="s">
        <v>713</v>
      </c>
      <c r="C1169" s="82" t="str">
        <f t="shared" si="37"/>
        <v>21375802 SISTEMA NACIONAL DE EDUCACIÓN MUSICAL</v>
      </c>
      <c r="D1169" s="47" t="s">
        <v>686</v>
      </c>
      <c r="E1169" s="47" t="s">
        <v>264</v>
      </c>
      <c r="F1169" s="47" t="s">
        <v>265</v>
      </c>
      <c r="G1169" s="46">
        <v>250000</v>
      </c>
      <c r="H1169" s="46">
        <v>250000</v>
      </c>
      <c r="I1169" s="46">
        <v>187500</v>
      </c>
      <c r="J1169" s="46">
        <v>0</v>
      </c>
      <c r="K1169" s="46">
        <v>0</v>
      </c>
      <c r="L1169" s="46">
        <v>0</v>
      </c>
      <c r="M1169" s="46">
        <v>0</v>
      </c>
      <c r="N1169" s="46">
        <v>0</v>
      </c>
      <c r="O1169" s="46">
        <v>250000</v>
      </c>
      <c r="P1169" s="86">
        <f t="shared" si="38"/>
        <v>0</v>
      </c>
      <c r="Q1169" s="65"/>
      <c r="R1169" s="65"/>
      <c r="S1169" s="66"/>
      <c r="T1169" s="66"/>
      <c r="U1169" s="66"/>
      <c r="V1169" s="66"/>
      <c r="W1169" s="66"/>
      <c r="X1169" s="67"/>
    </row>
    <row r="1170" spans="1:24" ht="14.4" x14ac:dyDescent="0.2">
      <c r="A1170" s="47" t="s">
        <v>712</v>
      </c>
      <c r="B1170" s="47" t="s">
        <v>713</v>
      </c>
      <c r="C1170" s="82" t="str">
        <f t="shared" si="37"/>
        <v>21375802 SISTEMA NACIONAL DE EDUCACIÓN MUSICAL</v>
      </c>
      <c r="D1170" s="47" t="s">
        <v>686</v>
      </c>
      <c r="E1170" s="47" t="s">
        <v>268</v>
      </c>
      <c r="F1170" s="47" t="s">
        <v>269</v>
      </c>
      <c r="G1170" s="46">
        <v>250000</v>
      </c>
      <c r="H1170" s="46">
        <v>250000</v>
      </c>
      <c r="I1170" s="46">
        <v>187500</v>
      </c>
      <c r="J1170" s="46">
        <v>0</v>
      </c>
      <c r="K1170" s="46">
        <v>0</v>
      </c>
      <c r="L1170" s="46">
        <v>0</v>
      </c>
      <c r="M1170" s="46">
        <v>0</v>
      </c>
      <c r="N1170" s="46">
        <v>0</v>
      </c>
      <c r="O1170" s="46">
        <v>250000</v>
      </c>
      <c r="P1170" s="86">
        <f t="shared" si="38"/>
        <v>0</v>
      </c>
      <c r="Q1170" s="65"/>
      <c r="R1170" s="65"/>
      <c r="S1170" s="66"/>
      <c r="T1170" s="66"/>
      <c r="U1170" s="66"/>
      <c r="V1170" s="66"/>
      <c r="W1170" s="66"/>
      <c r="X1170" s="67"/>
    </row>
    <row r="1171" spans="1:24" ht="14.4" x14ac:dyDescent="0.2">
      <c r="A1171" s="47" t="s">
        <v>712</v>
      </c>
      <c r="B1171" s="47" t="s">
        <v>713</v>
      </c>
      <c r="C1171" s="82" t="str">
        <f t="shared" si="37"/>
        <v>21375802 SISTEMA NACIONAL DE EDUCACIÓN MUSICAL</v>
      </c>
      <c r="D1171" s="47" t="s">
        <v>686</v>
      </c>
      <c r="E1171" s="47" t="s">
        <v>278</v>
      </c>
      <c r="F1171" s="47" t="s">
        <v>279</v>
      </c>
      <c r="G1171" s="46">
        <v>11200000</v>
      </c>
      <c r="H1171" s="46">
        <v>11200000</v>
      </c>
      <c r="I1171" s="46">
        <v>8025000</v>
      </c>
      <c r="J1171" s="46">
        <v>0</v>
      </c>
      <c r="K1171" s="46">
        <v>0</v>
      </c>
      <c r="L1171" s="46">
        <v>0</v>
      </c>
      <c r="M1171" s="46">
        <v>6523603.0599999996</v>
      </c>
      <c r="N1171" s="46">
        <v>6134371.25</v>
      </c>
      <c r="O1171" s="46">
        <v>4676396.9400000004</v>
      </c>
      <c r="P1171" s="86">
        <f t="shared" si="38"/>
        <v>0.58246455892857141</v>
      </c>
      <c r="Q1171" s="65"/>
      <c r="R1171" s="65"/>
      <c r="S1171" s="66"/>
      <c r="T1171" s="66"/>
      <c r="U1171" s="66"/>
      <c r="V1171" s="66"/>
      <c r="W1171" s="66"/>
      <c r="X1171" s="67"/>
    </row>
    <row r="1172" spans="1:24" ht="14.4" x14ac:dyDescent="0.2">
      <c r="A1172" s="47" t="s">
        <v>712</v>
      </c>
      <c r="B1172" s="47" t="s">
        <v>713</v>
      </c>
      <c r="C1172" s="82" t="str">
        <f t="shared" si="37"/>
        <v>21375802 SISTEMA NACIONAL DE EDUCACIÓN MUSICAL</v>
      </c>
      <c r="D1172" s="47" t="s">
        <v>686</v>
      </c>
      <c r="E1172" s="47" t="s">
        <v>280</v>
      </c>
      <c r="F1172" s="47" t="s">
        <v>281</v>
      </c>
      <c r="G1172" s="46">
        <v>6500000</v>
      </c>
      <c r="H1172" s="46">
        <v>6000000</v>
      </c>
      <c r="I1172" s="46">
        <v>4500000</v>
      </c>
      <c r="J1172" s="46">
        <v>0</v>
      </c>
      <c r="K1172" s="46">
        <v>0</v>
      </c>
      <c r="L1172" s="46">
        <v>0</v>
      </c>
      <c r="M1172" s="46">
        <v>3366115</v>
      </c>
      <c r="N1172" s="46">
        <v>3366115</v>
      </c>
      <c r="O1172" s="46">
        <v>2633885</v>
      </c>
      <c r="P1172" s="86">
        <f t="shared" si="38"/>
        <v>0.56101916666666662</v>
      </c>
      <c r="Q1172" s="65"/>
      <c r="R1172" s="65"/>
      <c r="S1172" s="66"/>
      <c r="T1172" s="66"/>
      <c r="U1172" s="66"/>
      <c r="V1172" s="66"/>
      <c r="W1172" s="66"/>
      <c r="X1172" s="67"/>
    </row>
    <row r="1173" spans="1:24" ht="14.4" x14ac:dyDescent="0.2">
      <c r="A1173" s="47" t="s">
        <v>712</v>
      </c>
      <c r="B1173" s="47" t="s">
        <v>713</v>
      </c>
      <c r="C1173" s="82" t="str">
        <f t="shared" si="37"/>
        <v>21375802 SISTEMA NACIONAL DE EDUCACIÓN MUSICAL</v>
      </c>
      <c r="D1173" s="47" t="s">
        <v>686</v>
      </c>
      <c r="E1173" s="47" t="s">
        <v>282</v>
      </c>
      <c r="F1173" s="47" t="s">
        <v>283</v>
      </c>
      <c r="G1173" s="46">
        <v>6000000</v>
      </c>
      <c r="H1173" s="46">
        <v>6000000</v>
      </c>
      <c r="I1173" s="46">
        <v>4500000</v>
      </c>
      <c r="J1173" s="46">
        <v>0</v>
      </c>
      <c r="K1173" s="46">
        <v>0</v>
      </c>
      <c r="L1173" s="46">
        <v>0</v>
      </c>
      <c r="M1173" s="46">
        <v>3366115</v>
      </c>
      <c r="N1173" s="46">
        <v>3366115</v>
      </c>
      <c r="O1173" s="46">
        <v>2633885</v>
      </c>
      <c r="P1173" s="86">
        <f t="shared" si="38"/>
        <v>0.56101916666666662</v>
      </c>
      <c r="Q1173" s="65"/>
      <c r="R1173" s="65"/>
      <c r="S1173" s="66"/>
      <c r="T1173" s="66"/>
      <c r="U1173" s="66"/>
      <c r="V1173" s="66"/>
      <c r="W1173" s="66"/>
      <c r="X1173" s="67"/>
    </row>
    <row r="1174" spans="1:24" ht="14.4" x14ac:dyDescent="0.2">
      <c r="A1174" s="47" t="s">
        <v>712</v>
      </c>
      <c r="B1174" s="47" t="s">
        <v>713</v>
      </c>
      <c r="C1174" s="82" t="str">
        <f t="shared" si="37"/>
        <v>21375802 SISTEMA NACIONAL DE EDUCACIÓN MUSICAL</v>
      </c>
      <c r="D1174" s="47" t="s">
        <v>686</v>
      </c>
      <c r="E1174" s="47" t="s">
        <v>286</v>
      </c>
      <c r="F1174" s="47" t="s">
        <v>287</v>
      </c>
      <c r="G1174" s="46">
        <v>500000</v>
      </c>
      <c r="H1174" s="46">
        <v>0</v>
      </c>
      <c r="I1174" s="46">
        <v>0</v>
      </c>
      <c r="J1174" s="46">
        <v>0</v>
      </c>
      <c r="K1174" s="46">
        <v>0</v>
      </c>
      <c r="L1174" s="46">
        <v>0</v>
      </c>
      <c r="M1174" s="46">
        <v>0</v>
      </c>
      <c r="N1174" s="46">
        <v>0</v>
      </c>
      <c r="O1174" s="46">
        <v>0</v>
      </c>
      <c r="P1174" s="86">
        <f t="shared" si="38"/>
        <v>0</v>
      </c>
      <c r="Q1174" s="65"/>
      <c r="R1174" s="65"/>
      <c r="S1174" s="66"/>
      <c r="T1174" s="66"/>
      <c r="U1174" s="66"/>
      <c r="V1174" s="66"/>
      <c r="W1174" s="66"/>
      <c r="X1174" s="67"/>
    </row>
    <row r="1175" spans="1:24" ht="14.4" x14ac:dyDescent="0.2">
      <c r="A1175" s="47" t="s">
        <v>712</v>
      </c>
      <c r="B1175" s="47" t="s">
        <v>713</v>
      </c>
      <c r="C1175" s="82" t="str">
        <f t="shared" si="37"/>
        <v>21375802 SISTEMA NACIONAL DE EDUCACIÓN MUSICAL</v>
      </c>
      <c r="D1175" s="47" t="s">
        <v>686</v>
      </c>
      <c r="E1175" s="47" t="s">
        <v>296</v>
      </c>
      <c r="F1175" s="47" t="s">
        <v>297</v>
      </c>
      <c r="G1175" s="46">
        <v>0</v>
      </c>
      <c r="H1175" s="46">
        <v>500000</v>
      </c>
      <c r="I1175" s="46">
        <v>0</v>
      </c>
      <c r="J1175" s="46">
        <v>0</v>
      </c>
      <c r="K1175" s="46">
        <v>0</v>
      </c>
      <c r="L1175" s="46">
        <v>0</v>
      </c>
      <c r="M1175" s="46">
        <v>389231.81</v>
      </c>
      <c r="N1175" s="46">
        <v>0</v>
      </c>
      <c r="O1175" s="46">
        <v>110768.19</v>
      </c>
      <c r="P1175" s="86">
        <f t="shared" si="38"/>
        <v>0.77846362000000002</v>
      </c>
      <c r="Q1175" s="65"/>
      <c r="R1175" s="65"/>
      <c r="S1175" s="66"/>
      <c r="T1175" s="66"/>
      <c r="U1175" s="66"/>
      <c r="V1175" s="66"/>
      <c r="W1175" s="66"/>
      <c r="X1175" s="67"/>
    </row>
    <row r="1176" spans="1:24" ht="14.4" x14ac:dyDescent="0.2">
      <c r="A1176" s="47" t="s">
        <v>712</v>
      </c>
      <c r="B1176" s="47" t="s">
        <v>713</v>
      </c>
      <c r="C1176" s="82" t="str">
        <f t="shared" si="37"/>
        <v>21375802 SISTEMA NACIONAL DE EDUCACIÓN MUSICAL</v>
      </c>
      <c r="D1176" s="47" t="s">
        <v>686</v>
      </c>
      <c r="E1176" s="47" t="s">
        <v>304</v>
      </c>
      <c r="F1176" s="47" t="s">
        <v>305</v>
      </c>
      <c r="G1176" s="46">
        <v>0</v>
      </c>
      <c r="H1176" s="46">
        <v>500000</v>
      </c>
      <c r="I1176" s="46">
        <v>0</v>
      </c>
      <c r="J1176" s="46">
        <v>0</v>
      </c>
      <c r="K1176" s="46">
        <v>0</v>
      </c>
      <c r="L1176" s="46">
        <v>0</v>
      </c>
      <c r="M1176" s="46">
        <v>389231.81</v>
      </c>
      <c r="N1176" s="46">
        <v>0</v>
      </c>
      <c r="O1176" s="46">
        <v>110768.19</v>
      </c>
      <c r="P1176" s="86">
        <f t="shared" si="38"/>
        <v>0.77846362000000002</v>
      </c>
      <c r="Q1176" s="65"/>
      <c r="R1176" s="65"/>
      <c r="S1176" s="66"/>
      <c r="T1176" s="66"/>
      <c r="U1176" s="66"/>
      <c r="V1176" s="66"/>
      <c r="W1176" s="66"/>
      <c r="X1176" s="67"/>
    </row>
    <row r="1177" spans="1:24" ht="14.4" x14ac:dyDescent="0.2">
      <c r="A1177" s="47" t="s">
        <v>712</v>
      </c>
      <c r="B1177" s="47" t="s">
        <v>713</v>
      </c>
      <c r="C1177" s="82" t="str">
        <f t="shared" si="37"/>
        <v>21375802 SISTEMA NACIONAL DE EDUCACIÓN MUSICAL</v>
      </c>
      <c r="D1177" s="47" t="s">
        <v>686</v>
      </c>
      <c r="E1177" s="47" t="s">
        <v>318</v>
      </c>
      <c r="F1177" s="47" t="s">
        <v>319</v>
      </c>
      <c r="G1177" s="46">
        <v>4700000</v>
      </c>
      <c r="H1177" s="46">
        <v>4700000</v>
      </c>
      <c r="I1177" s="46">
        <v>3525000</v>
      </c>
      <c r="J1177" s="46">
        <v>0</v>
      </c>
      <c r="K1177" s="46">
        <v>0</v>
      </c>
      <c r="L1177" s="46">
        <v>0</v>
      </c>
      <c r="M1177" s="46">
        <v>2768256.25</v>
      </c>
      <c r="N1177" s="46">
        <v>2768256.25</v>
      </c>
      <c r="O1177" s="46">
        <v>1931743.75</v>
      </c>
      <c r="P1177" s="86">
        <f t="shared" si="38"/>
        <v>0.58899069148936167</v>
      </c>
      <c r="Q1177" s="65"/>
      <c r="R1177" s="65"/>
      <c r="S1177" s="66"/>
      <c r="T1177" s="66"/>
      <c r="U1177" s="66"/>
      <c r="V1177" s="66"/>
      <c r="W1177" s="66"/>
      <c r="X1177" s="67"/>
    </row>
    <row r="1178" spans="1:24" ht="14.4" x14ac:dyDescent="0.2">
      <c r="A1178" s="47" t="s">
        <v>712</v>
      </c>
      <c r="B1178" s="47" t="s">
        <v>713</v>
      </c>
      <c r="C1178" s="82" t="str">
        <f t="shared" si="37"/>
        <v>21375802 SISTEMA NACIONAL DE EDUCACIÓN MUSICAL</v>
      </c>
      <c r="D1178" s="47" t="s">
        <v>686</v>
      </c>
      <c r="E1178" s="47" t="s">
        <v>320</v>
      </c>
      <c r="F1178" s="47" t="s">
        <v>321</v>
      </c>
      <c r="G1178" s="46">
        <v>500000</v>
      </c>
      <c r="H1178" s="46">
        <v>500000</v>
      </c>
      <c r="I1178" s="46">
        <v>375000</v>
      </c>
      <c r="J1178" s="46">
        <v>0</v>
      </c>
      <c r="K1178" s="46">
        <v>0</v>
      </c>
      <c r="L1178" s="46">
        <v>0</v>
      </c>
      <c r="M1178" s="46">
        <v>290694.62</v>
      </c>
      <c r="N1178" s="46">
        <v>290694.62</v>
      </c>
      <c r="O1178" s="46">
        <v>209305.38</v>
      </c>
      <c r="P1178" s="86">
        <f t="shared" si="38"/>
        <v>0.58138924000000003</v>
      </c>
      <c r="Q1178" s="65"/>
      <c r="R1178" s="65"/>
      <c r="S1178" s="66"/>
      <c r="T1178" s="66"/>
      <c r="U1178" s="66"/>
      <c r="V1178" s="66"/>
      <c r="W1178" s="66"/>
      <c r="X1178" s="67"/>
    </row>
    <row r="1179" spans="1:24" ht="14.4" x14ac:dyDescent="0.2">
      <c r="A1179" s="47" t="s">
        <v>712</v>
      </c>
      <c r="B1179" s="47" t="s">
        <v>713</v>
      </c>
      <c r="C1179" s="82" t="str">
        <f t="shared" si="37"/>
        <v>21375802 SISTEMA NACIONAL DE EDUCACIÓN MUSICAL</v>
      </c>
      <c r="D1179" s="47" t="s">
        <v>686</v>
      </c>
      <c r="E1179" s="47" t="s">
        <v>324</v>
      </c>
      <c r="F1179" s="47" t="s">
        <v>325</v>
      </c>
      <c r="G1179" s="46">
        <v>500000</v>
      </c>
      <c r="H1179" s="46">
        <v>500000</v>
      </c>
      <c r="I1179" s="46">
        <v>375000</v>
      </c>
      <c r="J1179" s="46">
        <v>0</v>
      </c>
      <c r="K1179" s="46">
        <v>0</v>
      </c>
      <c r="L1179" s="46">
        <v>0</v>
      </c>
      <c r="M1179" s="46">
        <v>308551.67999999999</v>
      </c>
      <c r="N1179" s="46">
        <v>308551.67999999999</v>
      </c>
      <c r="O1179" s="46">
        <v>191448.32000000001</v>
      </c>
      <c r="P1179" s="86">
        <f t="shared" si="38"/>
        <v>0.61710335999999999</v>
      </c>
      <c r="Q1179" s="65"/>
      <c r="R1179" s="65"/>
      <c r="S1179" s="66"/>
      <c r="T1179" s="66"/>
      <c r="U1179" s="66"/>
      <c r="V1179" s="66"/>
      <c r="W1179" s="66"/>
      <c r="X1179" s="67"/>
    </row>
    <row r="1180" spans="1:24" ht="14.4" x14ac:dyDescent="0.2">
      <c r="A1180" s="47" t="s">
        <v>712</v>
      </c>
      <c r="B1180" s="47" t="s">
        <v>713</v>
      </c>
      <c r="C1180" s="82" t="str">
        <f t="shared" si="37"/>
        <v>21375802 SISTEMA NACIONAL DE EDUCACIÓN MUSICAL</v>
      </c>
      <c r="D1180" s="47" t="s">
        <v>686</v>
      </c>
      <c r="E1180" s="47" t="s">
        <v>328</v>
      </c>
      <c r="F1180" s="47" t="s">
        <v>329</v>
      </c>
      <c r="G1180" s="46">
        <v>3700000</v>
      </c>
      <c r="H1180" s="46">
        <v>3700000</v>
      </c>
      <c r="I1180" s="46">
        <v>2775000</v>
      </c>
      <c r="J1180" s="46">
        <v>0</v>
      </c>
      <c r="K1180" s="46">
        <v>0</v>
      </c>
      <c r="L1180" s="46">
        <v>0</v>
      </c>
      <c r="M1180" s="46">
        <v>2169009.9500000002</v>
      </c>
      <c r="N1180" s="46">
        <v>2169009.9500000002</v>
      </c>
      <c r="O1180" s="46">
        <v>1530990.05</v>
      </c>
      <c r="P1180" s="86">
        <f t="shared" si="38"/>
        <v>0.58621890540540544</v>
      </c>
      <c r="Q1180" s="65"/>
      <c r="R1180" s="65"/>
      <c r="S1180" s="66"/>
      <c r="T1180" s="66"/>
      <c r="U1180" s="66"/>
      <c r="V1180" s="66"/>
      <c r="W1180" s="66"/>
      <c r="X1180" s="67"/>
    </row>
    <row r="1181" spans="1:24" ht="14.4" x14ac:dyDescent="0.2">
      <c r="A1181" s="47" t="s">
        <v>712</v>
      </c>
      <c r="B1181" s="47" t="s">
        <v>713</v>
      </c>
      <c r="C1181" s="82" t="str">
        <f t="shared" si="37"/>
        <v>21375802 SISTEMA NACIONAL DE EDUCACIÓN MUSICAL</v>
      </c>
      <c r="D1181" s="47" t="s">
        <v>686</v>
      </c>
      <c r="E1181" s="47" t="s">
        <v>372</v>
      </c>
      <c r="F1181" s="47" t="s">
        <v>373</v>
      </c>
      <c r="G1181" s="46">
        <v>127456613</v>
      </c>
      <c r="H1181" s="46">
        <v>126731313</v>
      </c>
      <c r="I1181" s="46">
        <v>113183054</v>
      </c>
      <c r="J1181" s="46">
        <v>0</v>
      </c>
      <c r="K1181" s="46">
        <v>0</v>
      </c>
      <c r="L1181" s="46">
        <v>0</v>
      </c>
      <c r="M1181" s="46">
        <v>100333070.25</v>
      </c>
      <c r="N1181" s="46">
        <v>97716581.980000004</v>
      </c>
      <c r="O1181" s="46">
        <v>26398242.75</v>
      </c>
      <c r="P1181" s="86">
        <f t="shared" si="38"/>
        <v>0.79169913003268577</v>
      </c>
      <c r="Q1181" s="65"/>
      <c r="R1181" s="65"/>
      <c r="S1181" s="66"/>
      <c r="T1181" s="66"/>
      <c r="U1181" s="66"/>
      <c r="V1181" s="66"/>
      <c r="W1181" s="66"/>
      <c r="X1181" s="67"/>
    </row>
    <row r="1182" spans="1:24" ht="14.4" x14ac:dyDescent="0.2">
      <c r="A1182" s="47" t="s">
        <v>712</v>
      </c>
      <c r="B1182" s="47" t="s">
        <v>713</v>
      </c>
      <c r="C1182" s="83" t="str">
        <f t="shared" si="37"/>
        <v>21375802 SISTEMA NACIONAL DE EDUCACIÓN MUSICAL</v>
      </c>
      <c r="D1182" s="47" t="s">
        <v>686</v>
      </c>
      <c r="E1182" s="47" t="s">
        <v>374</v>
      </c>
      <c r="F1182" s="47" t="s">
        <v>375</v>
      </c>
      <c r="G1182" s="46">
        <v>35560113</v>
      </c>
      <c r="H1182" s="46">
        <v>35487313</v>
      </c>
      <c r="I1182" s="46">
        <v>35439054</v>
      </c>
      <c r="J1182" s="46">
        <v>0</v>
      </c>
      <c r="K1182" s="46">
        <v>0</v>
      </c>
      <c r="L1182" s="46">
        <v>0</v>
      </c>
      <c r="M1182" s="46">
        <v>25617629.949999999</v>
      </c>
      <c r="N1182" s="46">
        <v>23001141.68</v>
      </c>
      <c r="O1182" s="46">
        <v>9869683.0500000007</v>
      </c>
      <c r="P1182" s="88">
        <f t="shared" si="38"/>
        <v>0.72188136503882383</v>
      </c>
      <c r="Q1182" s="65"/>
      <c r="R1182" s="65"/>
      <c r="S1182" s="66"/>
      <c r="T1182" s="66"/>
      <c r="U1182" s="66"/>
      <c r="V1182" s="66"/>
      <c r="W1182" s="66"/>
      <c r="X1182" s="67"/>
    </row>
    <row r="1183" spans="1:24" ht="14.4" x14ac:dyDescent="0.2">
      <c r="A1183" s="47" t="s">
        <v>712</v>
      </c>
      <c r="B1183" s="47" t="s">
        <v>713</v>
      </c>
      <c r="C1183" s="82" t="str">
        <f t="shared" si="37"/>
        <v>21375802 SISTEMA NACIONAL DE EDUCACIÓN MUSICAL</v>
      </c>
      <c r="D1183" s="47" t="s">
        <v>686</v>
      </c>
      <c r="E1183" s="47" t="s">
        <v>390</v>
      </c>
      <c r="F1183" s="47" t="s">
        <v>377</v>
      </c>
      <c r="G1183" s="46">
        <v>30675482</v>
      </c>
      <c r="H1183" s="46">
        <v>30612682</v>
      </c>
      <c r="I1183" s="46">
        <v>30571052</v>
      </c>
      <c r="J1183" s="46">
        <v>0</v>
      </c>
      <c r="K1183" s="46">
        <v>0</v>
      </c>
      <c r="L1183" s="46">
        <v>0</v>
      </c>
      <c r="M1183" s="46">
        <v>22098724.73</v>
      </c>
      <c r="N1183" s="46">
        <v>19841644.190000001</v>
      </c>
      <c r="O1183" s="46">
        <v>8513957.2699999996</v>
      </c>
      <c r="P1183" s="86">
        <f t="shared" si="38"/>
        <v>0.72188136700992089</v>
      </c>
      <c r="Q1183" s="65"/>
      <c r="R1183" s="65"/>
      <c r="S1183" s="66"/>
      <c r="T1183" s="66"/>
      <c r="U1183" s="66"/>
      <c r="V1183" s="66"/>
      <c r="W1183" s="66"/>
      <c r="X1183" s="67"/>
    </row>
    <row r="1184" spans="1:24" ht="14.4" x14ac:dyDescent="0.2">
      <c r="A1184" s="47" t="s">
        <v>712</v>
      </c>
      <c r="B1184" s="47" t="s">
        <v>713</v>
      </c>
      <c r="C1184" s="82" t="str">
        <f t="shared" si="37"/>
        <v>21375802 SISTEMA NACIONAL DE EDUCACIÓN MUSICAL</v>
      </c>
      <c r="D1184" s="47" t="s">
        <v>686</v>
      </c>
      <c r="E1184" s="47" t="s">
        <v>411</v>
      </c>
      <c r="F1184" s="47" t="s">
        <v>398</v>
      </c>
      <c r="G1184" s="46">
        <v>4884631</v>
      </c>
      <c r="H1184" s="46">
        <v>4874631</v>
      </c>
      <c r="I1184" s="46">
        <v>4868002</v>
      </c>
      <c r="J1184" s="46">
        <v>0</v>
      </c>
      <c r="K1184" s="46">
        <v>0</v>
      </c>
      <c r="L1184" s="46">
        <v>0</v>
      </c>
      <c r="M1184" s="46">
        <v>3518905.22</v>
      </c>
      <c r="N1184" s="46">
        <v>3159497.49</v>
      </c>
      <c r="O1184" s="46">
        <v>1355725.78</v>
      </c>
      <c r="P1184" s="86">
        <f t="shared" si="38"/>
        <v>0.72188135266033471</v>
      </c>
      <c r="Q1184" s="65"/>
      <c r="R1184" s="65"/>
      <c r="S1184" s="66"/>
      <c r="T1184" s="66"/>
      <c r="U1184" s="66"/>
      <c r="V1184" s="66"/>
      <c r="W1184" s="66"/>
      <c r="X1184" s="67"/>
    </row>
    <row r="1185" spans="1:24" ht="14.4" x14ac:dyDescent="0.2">
      <c r="A1185" s="47" t="s">
        <v>712</v>
      </c>
      <c r="B1185" s="47" t="s">
        <v>713</v>
      </c>
      <c r="C1185" s="82" t="str">
        <f t="shared" si="37"/>
        <v>21375802 SISTEMA NACIONAL DE EDUCACIÓN MUSICAL</v>
      </c>
      <c r="D1185" s="47" t="s">
        <v>686</v>
      </c>
      <c r="E1185" s="47" t="s">
        <v>608</v>
      </c>
      <c r="F1185" s="47" t="s">
        <v>609</v>
      </c>
      <c r="G1185" s="46">
        <v>12000000</v>
      </c>
      <c r="H1185" s="46">
        <v>12000000</v>
      </c>
      <c r="I1185" s="46">
        <v>12000000</v>
      </c>
      <c r="J1185" s="46">
        <v>0</v>
      </c>
      <c r="K1185" s="46">
        <v>0</v>
      </c>
      <c r="L1185" s="46">
        <v>0</v>
      </c>
      <c r="M1185" s="46">
        <v>8971440.3000000007</v>
      </c>
      <c r="N1185" s="46">
        <v>8971440.3000000007</v>
      </c>
      <c r="O1185" s="46">
        <v>3028559.7</v>
      </c>
      <c r="P1185" s="86">
        <f t="shared" si="38"/>
        <v>0.74762002500000002</v>
      </c>
      <c r="Q1185" s="65"/>
      <c r="R1185" s="65"/>
      <c r="S1185" s="66"/>
      <c r="T1185" s="66"/>
      <c r="U1185" s="66"/>
      <c r="V1185" s="66"/>
      <c r="W1185" s="66"/>
      <c r="X1185" s="67"/>
    </row>
    <row r="1186" spans="1:24" ht="14.4" x14ac:dyDescent="0.2">
      <c r="A1186" s="47" t="s">
        <v>712</v>
      </c>
      <c r="B1186" s="47" t="s">
        <v>713</v>
      </c>
      <c r="C1186" s="82" t="str">
        <f t="shared" si="37"/>
        <v>21375802 SISTEMA NACIONAL DE EDUCACIÓN MUSICAL</v>
      </c>
      <c r="D1186" s="47" t="s">
        <v>686</v>
      </c>
      <c r="E1186" s="47" t="s">
        <v>612</v>
      </c>
      <c r="F1186" s="47" t="s">
        <v>613</v>
      </c>
      <c r="G1186" s="46">
        <v>12000000</v>
      </c>
      <c r="H1186" s="46">
        <v>12000000</v>
      </c>
      <c r="I1186" s="46">
        <v>12000000</v>
      </c>
      <c r="J1186" s="46">
        <v>0</v>
      </c>
      <c r="K1186" s="46">
        <v>0</v>
      </c>
      <c r="L1186" s="46">
        <v>0</v>
      </c>
      <c r="M1186" s="46">
        <v>8971440.3000000007</v>
      </c>
      <c r="N1186" s="46">
        <v>8971440.3000000007</v>
      </c>
      <c r="O1186" s="46">
        <v>3028559.7</v>
      </c>
      <c r="P1186" s="86">
        <f t="shared" si="38"/>
        <v>0.74762002500000002</v>
      </c>
      <c r="Q1186" s="65"/>
      <c r="R1186" s="65"/>
      <c r="S1186" s="66"/>
      <c r="T1186" s="66"/>
      <c r="U1186" s="66"/>
      <c r="V1186" s="66"/>
      <c r="W1186" s="66"/>
      <c r="X1186" s="67"/>
    </row>
    <row r="1187" spans="1:24" ht="14.4" x14ac:dyDescent="0.2">
      <c r="A1187" s="47" t="s">
        <v>712</v>
      </c>
      <c r="B1187" s="47" t="s">
        <v>713</v>
      </c>
      <c r="C1187" s="82" t="str">
        <f t="shared" si="37"/>
        <v>21375802 SISTEMA NACIONAL DE EDUCACIÓN MUSICAL</v>
      </c>
      <c r="D1187" s="47" t="s">
        <v>686</v>
      </c>
      <c r="E1187" s="47" t="s">
        <v>614</v>
      </c>
      <c r="F1187" s="47" t="s">
        <v>615</v>
      </c>
      <c r="G1187" s="46">
        <v>54000000</v>
      </c>
      <c r="H1187" s="46">
        <v>54000000</v>
      </c>
      <c r="I1187" s="46">
        <v>40500000</v>
      </c>
      <c r="J1187" s="46">
        <v>0</v>
      </c>
      <c r="K1187" s="46">
        <v>0</v>
      </c>
      <c r="L1187" s="46">
        <v>0</v>
      </c>
      <c r="M1187" s="46">
        <v>40500000</v>
      </c>
      <c r="N1187" s="46">
        <v>40500000</v>
      </c>
      <c r="O1187" s="46">
        <v>13500000</v>
      </c>
      <c r="P1187" s="86">
        <f t="shared" si="38"/>
        <v>0.75</v>
      </c>
      <c r="Q1187" s="65"/>
      <c r="R1187" s="65"/>
      <c r="S1187" s="66"/>
      <c r="T1187" s="66"/>
      <c r="U1187" s="66"/>
      <c r="V1187" s="66"/>
      <c r="W1187" s="66"/>
      <c r="X1187" s="67"/>
    </row>
    <row r="1188" spans="1:24" ht="14.4" x14ac:dyDescent="0.2">
      <c r="A1188" s="47" t="s">
        <v>712</v>
      </c>
      <c r="B1188" s="47" t="s">
        <v>713</v>
      </c>
      <c r="C1188" s="82" t="str">
        <f t="shared" si="37"/>
        <v>21375802 SISTEMA NACIONAL DE EDUCACIÓN MUSICAL</v>
      </c>
      <c r="D1188" s="47" t="s">
        <v>686</v>
      </c>
      <c r="E1188" s="47" t="s">
        <v>624</v>
      </c>
      <c r="F1188" s="47" t="s">
        <v>625</v>
      </c>
      <c r="G1188" s="46">
        <v>54000000</v>
      </c>
      <c r="H1188" s="46">
        <v>54000000</v>
      </c>
      <c r="I1188" s="46">
        <v>40500000</v>
      </c>
      <c r="J1188" s="46">
        <v>0</v>
      </c>
      <c r="K1188" s="46">
        <v>0</v>
      </c>
      <c r="L1188" s="46">
        <v>0</v>
      </c>
      <c r="M1188" s="46">
        <v>40500000</v>
      </c>
      <c r="N1188" s="46">
        <v>40500000</v>
      </c>
      <c r="O1188" s="46">
        <v>13500000</v>
      </c>
      <c r="P1188" s="87">
        <f t="shared" si="38"/>
        <v>0.75</v>
      </c>
      <c r="Q1188" s="65"/>
      <c r="R1188" s="65"/>
      <c r="S1188" s="66"/>
      <c r="T1188" s="66"/>
      <c r="U1188" s="66"/>
      <c r="V1188" s="66"/>
      <c r="W1188" s="66"/>
      <c r="X1188" s="67"/>
    </row>
    <row r="1189" spans="1:24" ht="14.4" x14ac:dyDescent="0.2">
      <c r="A1189" s="47" t="s">
        <v>712</v>
      </c>
      <c r="B1189" s="47" t="s">
        <v>713</v>
      </c>
      <c r="C1189" s="82" t="str">
        <f t="shared" si="37"/>
        <v>21375802 SISTEMA NACIONAL DE EDUCACIÓN MUSICAL</v>
      </c>
      <c r="D1189" s="47" t="s">
        <v>686</v>
      </c>
      <c r="E1189" s="47" t="s">
        <v>636</v>
      </c>
      <c r="F1189" s="47" t="s">
        <v>637</v>
      </c>
      <c r="G1189" s="46">
        <v>25896500</v>
      </c>
      <c r="H1189" s="46">
        <v>25244000</v>
      </c>
      <c r="I1189" s="46">
        <v>25244000</v>
      </c>
      <c r="J1189" s="46">
        <v>0</v>
      </c>
      <c r="K1189" s="46">
        <v>0</v>
      </c>
      <c r="L1189" s="46">
        <v>0</v>
      </c>
      <c r="M1189" s="46">
        <v>25244000</v>
      </c>
      <c r="N1189" s="46">
        <v>25244000</v>
      </c>
      <c r="O1189" s="46">
        <v>0</v>
      </c>
      <c r="P1189" s="86">
        <f t="shared" si="38"/>
        <v>1</v>
      </c>
      <c r="Q1189" s="65"/>
      <c r="R1189" s="65"/>
      <c r="S1189" s="66"/>
      <c r="T1189" s="66"/>
      <c r="U1189" s="66"/>
      <c r="V1189" s="66"/>
      <c r="W1189" s="66"/>
      <c r="X1189" s="67"/>
    </row>
    <row r="1190" spans="1:24" ht="14.4" x14ac:dyDescent="0.2">
      <c r="A1190" s="47" t="s">
        <v>712</v>
      </c>
      <c r="B1190" s="47" t="s">
        <v>713</v>
      </c>
      <c r="C1190" s="82" t="str">
        <f t="shared" si="37"/>
        <v>21375802 SISTEMA NACIONAL DE EDUCACIÓN MUSICAL</v>
      </c>
      <c r="D1190" s="47" t="s">
        <v>686</v>
      </c>
      <c r="E1190" s="47" t="s">
        <v>658</v>
      </c>
      <c r="F1190" s="47" t="s">
        <v>659</v>
      </c>
      <c r="G1190" s="46">
        <v>25896500</v>
      </c>
      <c r="H1190" s="46">
        <v>25244000</v>
      </c>
      <c r="I1190" s="46">
        <v>25244000</v>
      </c>
      <c r="J1190" s="46">
        <v>0</v>
      </c>
      <c r="K1190" s="46">
        <v>0</v>
      </c>
      <c r="L1190" s="46">
        <v>0</v>
      </c>
      <c r="M1190" s="46">
        <v>25244000</v>
      </c>
      <c r="N1190" s="46">
        <v>25244000</v>
      </c>
      <c r="O1190" s="46">
        <v>0</v>
      </c>
      <c r="P1190" s="86">
        <f t="shared" si="38"/>
        <v>1</v>
      </c>
      <c r="Q1190" s="65"/>
      <c r="R1190" s="65"/>
      <c r="S1190" s="66"/>
      <c r="T1190" s="66"/>
      <c r="U1190" s="66"/>
      <c r="V1190" s="66"/>
      <c r="W1190" s="66"/>
      <c r="X1190" s="67"/>
    </row>
    <row r="1191" spans="1:24" ht="14.4" x14ac:dyDescent="0.2">
      <c r="A1191" s="47" t="s">
        <v>712</v>
      </c>
      <c r="B1191" s="47" t="s">
        <v>713</v>
      </c>
      <c r="C1191" s="82" t="str">
        <f t="shared" si="37"/>
        <v>21375802 SISTEMA NACIONAL DE EDUCACIÓN MUSICAL</v>
      </c>
      <c r="D1191" s="47" t="s">
        <v>690</v>
      </c>
      <c r="E1191" s="47" t="s">
        <v>336</v>
      </c>
      <c r="F1191" s="47" t="s">
        <v>337</v>
      </c>
      <c r="G1191" s="46">
        <v>52861615</v>
      </c>
      <c r="H1191" s="46">
        <v>52861615</v>
      </c>
      <c r="I1191" s="46">
        <v>52861615</v>
      </c>
      <c r="J1191" s="46">
        <v>0</v>
      </c>
      <c r="K1191" s="46">
        <v>0</v>
      </c>
      <c r="L1191" s="46">
        <v>0</v>
      </c>
      <c r="M1191" s="46">
        <v>0</v>
      </c>
      <c r="N1191" s="46">
        <v>0</v>
      </c>
      <c r="O1191" s="46">
        <v>52861615</v>
      </c>
      <c r="P1191" s="86">
        <f t="shared" si="38"/>
        <v>0</v>
      </c>
      <c r="Q1191" s="65"/>
      <c r="R1191" s="65"/>
      <c r="S1191" s="66"/>
      <c r="T1191" s="66"/>
      <c r="U1191" s="66"/>
      <c r="V1191" s="66"/>
      <c r="W1191" s="66"/>
      <c r="X1191" s="67"/>
    </row>
    <row r="1192" spans="1:24" ht="14.4" x14ac:dyDescent="0.2">
      <c r="A1192" s="47" t="s">
        <v>712</v>
      </c>
      <c r="B1192" s="47" t="s">
        <v>713</v>
      </c>
      <c r="C1192" s="82" t="str">
        <f t="shared" si="37"/>
        <v>21375802 SISTEMA NACIONAL DE EDUCACIÓN MUSICAL</v>
      </c>
      <c r="D1192" s="47" t="s">
        <v>690</v>
      </c>
      <c r="E1192" s="47" t="s">
        <v>356</v>
      </c>
      <c r="F1192" s="47" t="s">
        <v>357</v>
      </c>
      <c r="G1192" s="46">
        <v>50000000</v>
      </c>
      <c r="H1192" s="46">
        <v>50000000</v>
      </c>
      <c r="I1192" s="46">
        <v>50000000</v>
      </c>
      <c r="J1192" s="46">
        <v>0</v>
      </c>
      <c r="K1192" s="46">
        <v>0</v>
      </c>
      <c r="L1192" s="46">
        <v>0</v>
      </c>
      <c r="M1192" s="46">
        <v>0</v>
      </c>
      <c r="N1192" s="46">
        <v>0</v>
      </c>
      <c r="O1192" s="46">
        <v>50000000</v>
      </c>
      <c r="P1192" s="86">
        <f t="shared" si="38"/>
        <v>0</v>
      </c>
      <c r="Q1192" s="65"/>
      <c r="R1192" s="65"/>
      <c r="S1192" s="66"/>
      <c r="T1192" s="66"/>
      <c r="U1192" s="66"/>
      <c r="V1192" s="66"/>
      <c r="W1192" s="66"/>
      <c r="X1192" s="67"/>
    </row>
    <row r="1193" spans="1:24" ht="14.4" x14ac:dyDescent="0.2">
      <c r="A1193" s="47" t="s">
        <v>712</v>
      </c>
      <c r="B1193" s="47" t="s">
        <v>713</v>
      </c>
      <c r="C1193" s="82" t="str">
        <f t="shared" si="37"/>
        <v>21375802 SISTEMA NACIONAL DE EDUCACIÓN MUSICAL</v>
      </c>
      <c r="D1193" s="47" t="s">
        <v>690</v>
      </c>
      <c r="E1193" s="47" t="s">
        <v>362</v>
      </c>
      <c r="F1193" s="47" t="s">
        <v>363</v>
      </c>
      <c r="G1193" s="46">
        <v>50000000</v>
      </c>
      <c r="H1193" s="46">
        <v>50000000</v>
      </c>
      <c r="I1193" s="46">
        <v>50000000</v>
      </c>
      <c r="J1193" s="46">
        <v>0</v>
      </c>
      <c r="K1193" s="46">
        <v>0</v>
      </c>
      <c r="L1193" s="46">
        <v>0</v>
      </c>
      <c r="M1193" s="46">
        <v>0</v>
      </c>
      <c r="N1193" s="46">
        <v>0</v>
      </c>
      <c r="O1193" s="46">
        <v>50000000</v>
      </c>
      <c r="P1193" s="86">
        <f t="shared" si="38"/>
        <v>0</v>
      </c>
      <c r="Q1193" s="65"/>
      <c r="R1193" s="65"/>
      <c r="S1193" s="66"/>
      <c r="T1193" s="66"/>
      <c r="U1193" s="66"/>
      <c r="V1193" s="66"/>
      <c r="W1193" s="66"/>
      <c r="X1193" s="67"/>
    </row>
    <row r="1194" spans="1:24" ht="14.4" x14ac:dyDescent="0.2">
      <c r="A1194" s="47" t="s">
        <v>712</v>
      </c>
      <c r="B1194" s="47" t="s">
        <v>713</v>
      </c>
      <c r="C1194" s="82" t="str">
        <f t="shared" si="37"/>
        <v>21375802 SISTEMA NACIONAL DE EDUCACIÓN MUSICAL</v>
      </c>
      <c r="D1194" s="47" t="s">
        <v>690</v>
      </c>
      <c r="E1194" s="47" t="s">
        <v>364</v>
      </c>
      <c r="F1194" s="47" t="s">
        <v>365</v>
      </c>
      <c r="G1194" s="46">
        <v>2861615</v>
      </c>
      <c r="H1194" s="46">
        <v>2861615</v>
      </c>
      <c r="I1194" s="46">
        <v>2861615</v>
      </c>
      <c r="J1194" s="46">
        <v>0</v>
      </c>
      <c r="K1194" s="46">
        <v>0</v>
      </c>
      <c r="L1194" s="46">
        <v>0</v>
      </c>
      <c r="M1194" s="46">
        <v>0</v>
      </c>
      <c r="N1194" s="46">
        <v>0</v>
      </c>
      <c r="O1194" s="46">
        <v>2861615</v>
      </c>
      <c r="P1194" s="86">
        <f t="shared" si="38"/>
        <v>0</v>
      </c>
      <c r="Q1194" s="65"/>
      <c r="R1194" s="65"/>
      <c r="S1194" s="66"/>
      <c r="T1194" s="66"/>
      <c r="U1194" s="66"/>
      <c r="V1194" s="66"/>
      <c r="W1194" s="66"/>
      <c r="X1194" s="67"/>
    </row>
    <row r="1195" spans="1:24" ht="14.4" x14ac:dyDescent="0.2">
      <c r="A1195" s="47" t="s">
        <v>712</v>
      </c>
      <c r="B1195" s="47" t="s">
        <v>713</v>
      </c>
      <c r="C1195" s="107" t="str">
        <f t="shared" si="37"/>
        <v>21375802 SISTEMA NACIONAL DE EDUCACIÓN MUSICAL</v>
      </c>
      <c r="D1195" s="47" t="s">
        <v>690</v>
      </c>
      <c r="E1195" s="47" t="s">
        <v>368</v>
      </c>
      <c r="F1195" s="47" t="s">
        <v>369</v>
      </c>
      <c r="G1195" s="46">
        <v>2861615</v>
      </c>
      <c r="H1195" s="46">
        <v>2861615</v>
      </c>
      <c r="I1195" s="46">
        <v>2861615</v>
      </c>
      <c r="J1195" s="46">
        <v>0</v>
      </c>
      <c r="K1195" s="46">
        <v>0</v>
      </c>
      <c r="L1195" s="46">
        <v>0</v>
      </c>
      <c r="M1195" s="46">
        <v>0</v>
      </c>
      <c r="N1195" s="46">
        <v>0</v>
      </c>
      <c r="O1195" s="46">
        <v>2861615</v>
      </c>
      <c r="P1195" s="108">
        <f t="shared" si="38"/>
        <v>0</v>
      </c>
      <c r="Q1195" s="65">
        <f>7.5*7</f>
        <v>52.5</v>
      </c>
      <c r="R1195" s="65"/>
      <c r="S1195" s="66"/>
      <c r="T1195" s="66"/>
      <c r="U1195" s="66"/>
      <c r="V1195" s="66"/>
      <c r="W1195" s="66"/>
      <c r="X1195" s="67"/>
    </row>
    <row r="1196" spans="1:24" ht="14.4" x14ac:dyDescent="0.2">
      <c r="A1196" s="99" t="s">
        <v>714</v>
      </c>
      <c r="B1196" s="99" t="s">
        <v>715</v>
      </c>
      <c r="C1196" s="98" t="str">
        <f t="shared" si="37"/>
        <v>21375803 TEATRO NACIONAL</v>
      </c>
      <c r="D1196" s="99" t="s">
        <v>686</v>
      </c>
      <c r="E1196" s="99" t="s">
        <v>687</v>
      </c>
      <c r="F1196" s="99" t="s">
        <v>687</v>
      </c>
      <c r="G1196" s="100">
        <v>3637445180</v>
      </c>
      <c r="H1196" s="100">
        <v>3632445180</v>
      </c>
      <c r="I1196" s="46">
        <v>3250095973.4099998</v>
      </c>
      <c r="J1196" s="46">
        <v>0</v>
      </c>
      <c r="K1196" s="46">
        <v>0</v>
      </c>
      <c r="L1196" s="46">
        <v>0</v>
      </c>
      <c r="M1196" s="100">
        <v>2043704094.8800001</v>
      </c>
      <c r="N1196" s="100">
        <v>2012023571.3399999</v>
      </c>
      <c r="O1196" s="100">
        <v>1588741085.1199999</v>
      </c>
      <c r="P1196" s="115">
        <f t="shared" si="38"/>
        <v>0.56262489689658579</v>
      </c>
      <c r="Q1196" s="65"/>
      <c r="R1196" s="65"/>
      <c r="S1196" s="66"/>
      <c r="T1196" s="66"/>
      <c r="U1196" s="66"/>
      <c r="V1196" s="66"/>
      <c r="W1196" s="66"/>
      <c r="X1196" s="67"/>
    </row>
    <row r="1197" spans="1:24" ht="14.4" x14ac:dyDescent="0.2">
      <c r="A1197" s="47" t="s">
        <v>714</v>
      </c>
      <c r="B1197" s="47" t="s">
        <v>715</v>
      </c>
      <c r="C1197" s="112" t="str">
        <f t="shared" si="37"/>
        <v>21375803 TEATRO NACIONAL</v>
      </c>
      <c r="D1197" s="47" t="s">
        <v>686</v>
      </c>
      <c r="E1197" s="47" t="s">
        <v>10</v>
      </c>
      <c r="F1197" s="47" t="s">
        <v>11</v>
      </c>
      <c r="G1197" s="46">
        <v>1470379169</v>
      </c>
      <c r="H1197" s="46">
        <v>1470379169</v>
      </c>
      <c r="I1197" s="46">
        <v>1453489267</v>
      </c>
      <c r="J1197" s="46">
        <v>0</v>
      </c>
      <c r="K1197" s="46">
        <v>0</v>
      </c>
      <c r="L1197" s="46">
        <v>0</v>
      </c>
      <c r="M1197" s="46">
        <v>991335157.30999994</v>
      </c>
      <c r="N1197" s="46">
        <v>963734491.35000002</v>
      </c>
      <c r="O1197" s="46">
        <v>479044011.69</v>
      </c>
      <c r="P1197" s="113">
        <f t="shared" si="38"/>
        <v>0.67420375520159448</v>
      </c>
      <c r="Q1197" s="65"/>
      <c r="R1197" s="65"/>
      <c r="S1197" s="66"/>
      <c r="T1197" s="66"/>
      <c r="U1197" s="66"/>
      <c r="V1197" s="66"/>
      <c r="W1197" s="66"/>
      <c r="X1197" s="67"/>
    </row>
    <row r="1198" spans="1:24" ht="14.4" x14ac:dyDescent="0.2">
      <c r="A1198" s="47" t="s">
        <v>714</v>
      </c>
      <c r="B1198" s="47" t="s">
        <v>715</v>
      </c>
      <c r="C1198" s="82" t="str">
        <f t="shared" si="37"/>
        <v>21375803 TEATRO NACIONAL</v>
      </c>
      <c r="D1198" s="47" t="s">
        <v>686</v>
      </c>
      <c r="E1198" s="47" t="s">
        <v>12</v>
      </c>
      <c r="F1198" s="47" t="s">
        <v>13</v>
      </c>
      <c r="G1198" s="46">
        <v>637459672</v>
      </c>
      <c r="H1198" s="46">
        <v>668499045</v>
      </c>
      <c r="I1198" s="46">
        <v>654390579</v>
      </c>
      <c r="J1198" s="46">
        <v>0</v>
      </c>
      <c r="K1198" s="46">
        <v>0</v>
      </c>
      <c r="L1198" s="46">
        <v>0</v>
      </c>
      <c r="M1198" s="46">
        <v>481122322.99000001</v>
      </c>
      <c r="N1198" s="46">
        <v>473401617.86000001</v>
      </c>
      <c r="O1198" s="46">
        <v>187376722.00999999</v>
      </c>
      <c r="P1198" s="86">
        <f t="shared" si="38"/>
        <v>0.71970532581688285</v>
      </c>
      <c r="Q1198" s="65"/>
      <c r="R1198" s="65"/>
      <c r="S1198" s="66"/>
      <c r="T1198" s="66"/>
      <c r="U1198" s="66"/>
      <c r="V1198" s="66"/>
      <c r="W1198" s="66"/>
      <c r="X1198" s="67"/>
    </row>
    <row r="1199" spans="1:24" ht="14.4" x14ac:dyDescent="0.2">
      <c r="A1199" s="47" t="s">
        <v>714</v>
      </c>
      <c r="B1199" s="47" t="s">
        <v>715</v>
      </c>
      <c r="C1199" s="82" t="str">
        <f t="shared" si="37"/>
        <v>21375803 TEATRO NACIONAL</v>
      </c>
      <c r="D1199" s="47" t="s">
        <v>686</v>
      </c>
      <c r="E1199" s="47" t="s">
        <v>14</v>
      </c>
      <c r="F1199" s="47" t="s">
        <v>15</v>
      </c>
      <c r="G1199" s="46">
        <v>622459672</v>
      </c>
      <c r="H1199" s="46">
        <v>653499045</v>
      </c>
      <c r="I1199" s="46">
        <v>648431270</v>
      </c>
      <c r="J1199" s="46">
        <v>0</v>
      </c>
      <c r="K1199" s="46">
        <v>0</v>
      </c>
      <c r="L1199" s="46">
        <v>0</v>
      </c>
      <c r="M1199" s="46">
        <v>476151787.79000002</v>
      </c>
      <c r="N1199" s="46">
        <v>468468589.64999998</v>
      </c>
      <c r="O1199" s="46">
        <v>177347257.21000001</v>
      </c>
      <c r="P1199" s="86">
        <f t="shared" si="38"/>
        <v>0.72861894968798313</v>
      </c>
      <c r="Q1199" s="65"/>
      <c r="R1199" s="65"/>
      <c r="S1199" s="66"/>
      <c r="T1199" s="66"/>
      <c r="U1199" s="66"/>
      <c r="V1199" s="66"/>
      <c r="W1199" s="66"/>
      <c r="X1199" s="67"/>
    </row>
    <row r="1200" spans="1:24" ht="14.4" x14ac:dyDescent="0.2">
      <c r="A1200" s="47" t="s">
        <v>714</v>
      </c>
      <c r="B1200" s="47" t="s">
        <v>715</v>
      </c>
      <c r="C1200" s="82" t="str">
        <f t="shared" si="37"/>
        <v>21375803 TEATRO NACIONAL</v>
      </c>
      <c r="D1200" s="47" t="s">
        <v>686</v>
      </c>
      <c r="E1200" s="47" t="s">
        <v>18</v>
      </c>
      <c r="F1200" s="47" t="s">
        <v>19</v>
      </c>
      <c r="G1200" s="46">
        <v>15000000</v>
      </c>
      <c r="H1200" s="46">
        <v>15000000</v>
      </c>
      <c r="I1200" s="46">
        <v>5959309</v>
      </c>
      <c r="J1200" s="46">
        <v>0</v>
      </c>
      <c r="K1200" s="46">
        <v>0</v>
      </c>
      <c r="L1200" s="46">
        <v>0</v>
      </c>
      <c r="M1200" s="46">
        <v>4970535.2</v>
      </c>
      <c r="N1200" s="46">
        <v>4933028.21</v>
      </c>
      <c r="O1200" s="46">
        <v>10029464.800000001</v>
      </c>
      <c r="P1200" s="86">
        <f t="shared" si="38"/>
        <v>0.33136901333333335</v>
      </c>
      <c r="Q1200" s="65"/>
      <c r="R1200" s="65"/>
      <c r="S1200" s="66"/>
      <c r="T1200" s="66"/>
      <c r="U1200" s="66"/>
      <c r="V1200" s="66"/>
      <c r="W1200" s="66"/>
      <c r="X1200" s="67"/>
    </row>
    <row r="1201" spans="1:24" ht="14.4" x14ac:dyDescent="0.2">
      <c r="A1201" s="47" t="s">
        <v>714</v>
      </c>
      <c r="B1201" s="47" t="s">
        <v>715</v>
      </c>
      <c r="C1201" s="82" t="str">
        <f t="shared" si="37"/>
        <v>21375803 TEATRO NACIONAL</v>
      </c>
      <c r="D1201" s="47" t="s">
        <v>686</v>
      </c>
      <c r="E1201" s="47" t="s">
        <v>20</v>
      </c>
      <c r="F1201" s="47" t="s">
        <v>21</v>
      </c>
      <c r="G1201" s="46">
        <v>143100000</v>
      </c>
      <c r="H1201" s="46">
        <v>143100000</v>
      </c>
      <c r="I1201" s="46">
        <v>143100000</v>
      </c>
      <c r="J1201" s="46">
        <v>0</v>
      </c>
      <c r="K1201" s="46">
        <v>0</v>
      </c>
      <c r="L1201" s="46">
        <v>0</v>
      </c>
      <c r="M1201" s="46">
        <v>91037887.180000007</v>
      </c>
      <c r="N1201" s="46">
        <v>89914616.620000005</v>
      </c>
      <c r="O1201" s="46">
        <v>52062112.82</v>
      </c>
      <c r="P1201" s="86">
        <f t="shared" si="38"/>
        <v>0.63618369797344521</v>
      </c>
      <c r="Q1201" s="65"/>
      <c r="R1201" s="65"/>
      <c r="S1201" s="66"/>
      <c r="T1201" s="66"/>
      <c r="U1201" s="66"/>
      <c r="V1201" s="66"/>
      <c r="W1201" s="66"/>
      <c r="X1201" s="67"/>
    </row>
    <row r="1202" spans="1:24" ht="14.4" x14ac:dyDescent="0.2">
      <c r="A1202" s="47" t="s">
        <v>714</v>
      </c>
      <c r="B1202" s="47" t="s">
        <v>715</v>
      </c>
      <c r="C1202" s="82" t="str">
        <f t="shared" si="37"/>
        <v>21375803 TEATRO NACIONAL</v>
      </c>
      <c r="D1202" s="47" t="s">
        <v>686</v>
      </c>
      <c r="E1202" s="47" t="s">
        <v>22</v>
      </c>
      <c r="F1202" s="47" t="s">
        <v>23</v>
      </c>
      <c r="G1202" s="46">
        <v>143100000</v>
      </c>
      <c r="H1202" s="46">
        <v>143100000</v>
      </c>
      <c r="I1202" s="46">
        <v>143100000</v>
      </c>
      <c r="J1202" s="46">
        <v>0</v>
      </c>
      <c r="K1202" s="46">
        <v>0</v>
      </c>
      <c r="L1202" s="46">
        <v>0</v>
      </c>
      <c r="M1202" s="46">
        <v>91037887.180000007</v>
      </c>
      <c r="N1202" s="46">
        <v>89914616.620000005</v>
      </c>
      <c r="O1202" s="46">
        <v>52062112.82</v>
      </c>
      <c r="P1202" s="86">
        <f t="shared" si="38"/>
        <v>0.63618369797344521</v>
      </c>
      <c r="Q1202" s="65"/>
      <c r="R1202" s="65"/>
      <c r="S1202" s="66"/>
      <c r="T1202" s="66"/>
      <c r="U1202" s="66"/>
      <c r="V1202" s="66"/>
      <c r="W1202" s="66"/>
      <c r="X1202" s="67"/>
    </row>
    <row r="1203" spans="1:24" ht="14.4" x14ac:dyDescent="0.2">
      <c r="A1203" s="47" t="s">
        <v>714</v>
      </c>
      <c r="B1203" s="47" t="s">
        <v>715</v>
      </c>
      <c r="C1203" s="82" t="str">
        <f t="shared" si="37"/>
        <v>21375803 TEATRO NACIONAL</v>
      </c>
      <c r="D1203" s="47" t="s">
        <v>686</v>
      </c>
      <c r="E1203" s="47" t="s">
        <v>26</v>
      </c>
      <c r="F1203" s="47" t="s">
        <v>27</v>
      </c>
      <c r="G1203" s="46">
        <v>447873903</v>
      </c>
      <c r="H1203" s="46">
        <v>412913005</v>
      </c>
      <c r="I1203" s="46">
        <v>411537125</v>
      </c>
      <c r="J1203" s="46">
        <v>0</v>
      </c>
      <c r="K1203" s="46">
        <v>0</v>
      </c>
      <c r="L1203" s="46">
        <v>0</v>
      </c>
      <c r="M1203" s="46">
        <v>240582340.43000001</v>
      </c>
      <c r="N1203" s="46">
        <v>237714565.66</v>
      </c>
      <c r="O1203" s="46">
        <v>172330664.56999999</v>
      </c>
      <c r="P1203" s="86">
        <f t="shared" si="38"/>
        <v>0.58264655633696982</v>
      </c>
      <c r="Q1203" s="65"/>
      <c r="R1203" s="65"/>
      <c r="S1203" s="66"/>
      <c r="T1203" s="66"/>
      <c r="U1203" s="66"/>
      <c r="V1203" s="66"/>
      <c r="W1203" s="66"/>
      <c r="X1203" s="67"/>
    </row>
    <row r="1204" spans="1:24" ht="14.4" x14ac:dyDescent="0.2">
      <c r="A1204" s="47" t="s">
        <v>714</v>
      </c>
      <c r="B1204" s="47" t="s">
        <v>715</v>
      </c>
      <c r="C1204" s="82" t="str">
        <f t="shared" si="37"/>
        <v>21375803 TEATRO NACIONAL</v>
      </c>
      <c r="D1204" s="47" t="s">
        <v>686</v>
      </c>
      <c r="E1204" s="47" t="s">
        <v>28</v>
      </c>
      <c r="F1204" s="47" t="s">
        <v>29</v>
      </c>
      <c r="G1204" s="46">
        <v>148200000</v>
      </c>
      <c r="H1204" s="46">
        <v>129152016</v>
      </c>
      <c r="I1204" s="46">
        <v>129152016</v>
      </c>
      <c r="J1204" s="46">
        <v>0</v>
      </c>
      <c r="K1204" s="46">
        <v>0</v>
      </c>
      <c r="L1204" s="46">
        <v>0</v>
      </c>
      <c r="M1204" s="46">
        <v>86379870.379999995</v>
      </c>
      <c r="N1204" s="46">
        <v>84373064.299999997</v>
      </c>
      <c r="O1204" s="46">
        <v>42772145.619999997</v>
      </c>
      <c r="P1204" s="86">
        <f t="shared" si="38"/>
        <v>0.66882324453998454</v>
      </c>
      <c r="Q1204" s="65"/>
      <c r="R1204" s="65"/>
      <c r="S1204" s="66"/>
      <c r="T1204" s="66"/>
      <c r="U1204" s="66"/>
      <c r="V1204" s="66"/>
      <c r="W1204" s="66"/>
      <c r="X1204" s="67"/>
    </row>
    <row r="1205" spans="1:24" ht="14.4" x14ac:dyDescent="0.2">
      <c r="A1205" s="47" t="s">
        <v>714</v>
      </c>
      <c r="B1205" s="47" t="s">
        <v>715</v>
      </c>
      <c r="C1205" s="82" t="str">
        <f t="shared" si="37"/>
        <v>21375803 TEATRO NACIONAL</v>
      </c>
      <c r="D1205" s="47" t="s">
        <v>686</v>
      </c>
      <c r="E1205" s="47" t="s">
        <v>30</v>
      </c>
      <c r="F1205" s="47" t="s">
        <v>31</v>
      </c>
      <c r="G1205" s="46">
        <v>104965420</v>
      </c>
      <c r="H1205" s="46">
        <v>94554782</v>
      </c>
      <c r="I1205" s="46">
        <v>93178902</v>
      </c>
      <c r="J1205" s="46">
        <v>0</v>
      </c>
      <c r="K1205" s="46">
        <v>0</v>
      </c>
      <c r="L1205" s="46">
        <v>0</v>
      </c>
      <c r="M1205" s="46">
        <v>67006894.259999998</v>
      </c>
      <c r="N1205" s="46">
        <v>66294011.520000003</v>
      </c>
      <c r="O1205" s="46">
        <v>27547887.739999998</v>
      </c>
      <c r="P1205" s="86">
        <f t="shared" si="38"/>
        <v>0.70865685312457283</v>
      </c>
      <c r="Q1205" s="65"/>
      <c r="R1205" s="65"/>
      <c r="S1205" s="66"/>
      <c r="T1205" s="66"/>
      <c r="U1205" s="66"/>
      <c r="V1205" s="66"/>
      <c r="W1205" s="66"/>
      <c r="X1205" s="67"/>
    </row>
    <row r="1206" spans="1:24" ht="14.4" x14ac:dyDescent="0.2">
      <c r="A1206" s="47" t="s">
        <v>714</v>
      </c>
      <c r="B1206" s="47" t="s">
        <v>715</v>
      </c>
      <c r="C1206" s="82" t="str">
        <f t="shared" si="37"/>
        <v>21375803 TEATRO NACIONAL</v>
      </c>
      <c r="D1206" s="47" t="s">
        <v>686</v>
      </c>
      <c r="E1206" s="47" t="s">
        <v>32</v>
      </c>
      <c r="F1206" s="47" t="s">
        <v>33</v>
      </c>
      <c r="G1206" s="46">
        <v>95004023</v>
      </c>
      <c r="H1206" s="46">
        <v>94670823</v>
      </c>
      <c r="I1206" s="46">
        <v>94670823</v>
      </c>
      <c r="J1206" s="46">
        <v>0</v>
      </c>
      <c r="K1206" s="46">
        <v>0</v>
      </c>
      <c r="L1206" s="46">
        <v>0</v>
      </c>
      <c r="M1206" s="46">
        <v>29915.34</v>
      </c>
      <c r="N1206" s="46">
        <v>29915.34</v>
      </c>
      <c r="O1206" s="46">
        <v>94640907.659999996</v>
      </c>
      <c r="P1206" s="86">
        <f t="shared" si="38"/>
        <v>3.1599323901515043E-4</v>
      </c>
      <c r="Q1206" s="65"/>
      <c r="R1206" s="65"/>
      <c r="S1206" s="66"/>
      <c r="T1206" s="66"/>
      <c r="U1206" s="66"/>
      <c r="V1206" s="66"/>
      <c r="W1206" s="66"/>
      <c r="X1206" s="67"/>
    </row>
    <row r="1207" spans="1:24" ht="14.4" x14ac:dyDescent="0.2">
      <c r="A1207" s="47" t="s">
        <v>714</v>
      </c>
      <c r="B1207" s="47" t="s">
        <v>715</v>
      </c>
      <c r="C1207" s="82" t="str">
        <f t="shared" si="37"/>
        <v>21375803 TEATRO NACIONAL</v>
      </c>
      <c r="D1207" s="47" t="s">
        <v>686</v>
      </c>
      <c r="E1207" s="47" t="s">
        <v>34</v>
      </c>
      <c r="F1207" s="47" t="s">
        <v>35</v>
      </c>
      <c r="G1207" s="46">
        <v>79704460</v>
      </c>
      <c r="H1207" s="46">
        <v>75704460</v>
      </c>
      <c r="I1207" s="46">
        <v>75704460</v>
      </c>
      <c r="J1207" s="46">
        <v>0</v>
      </c>
      <c r="K1207" s="46">
        <v>0</v>
      </c>
      <c r="L1207" s="46">
        <v>0</v>
      </c>
      <c r="M1207" s="46">
        <v>73768257.700000003</v>
      </c>
      <c r="N1207" s="46">
        <v>73768257.700000003</v>
      </c>
      <c r="O1207" s="46">
        <v>1936202.3</v>
      </c>
      <c r="P1207" s="86">
        <f t="shared" si="38"/>
        <v>0.97442419772890532</v>
      </c>
      <c r="Q1207" s="65"/>
      <c r="R1207" s="65"/>
      <c r="S1207" s="66"/>
      <c r="T1207" s="66"/>
      <c r="U1207" s="66"/>
      <c r="V1207" s="66"/>
      <c r="W1207" s="66"/>
      <c r="X1207" s="67"/>
    </row>
    <row r="1208" spans="1:24" ht="14.4" x14ac:dyDescent="0.2">
      <c r="A1208" s="47" t="s">
        <v>714</v>
      </c>
      <c r="B1208" s="47" t="s">
        <v>715</v>
      </c>
      <c r="C1208" s="82" t="str">
        <f t="shared" si="37"/>
        <v>21375803 TEATRO NACIONAL</v>
      </c>
      <c r="D1208" s="47" t="s">
        <v>686</v>
      </c>
      <c r="E1208" s="47" t="s">
        <v>36</v>
      </c>
      <c r="F1208" s="47" t="s">
        <v>37</v>
      </c>
      <c r="G1208" s="46">
        <v>20000000</v>
      </c>
      <c r="H1208" s="46">
        <v>18830924</v>
      </c>
      <c r="I1208" s="46">
        <v>18830924</v>
      </c>
      <c r="J1208" s="46">
        <v>0</v>
      </c>
      <c r="K1208" s="46">
        <v>0</v>
      </c>
      <c r="L1208" s="46">
        <v>0</v>
      </c>
      <c r="M1208" s="46">
        <v>13397402.75</v>
      </c>
      <c r="N1208" s="46">
        <v>13249316.800000001</v>
      </c>
      <c r="O1208" s="46">
        <v>5433521.25</v>
      </c>
      <c r="P1208" s="86">
        <f t="shared" si="38"/>
        <v>0.71145753389477862</v>
      </c>
      <c r="Q1208" s="65"/>
      <c r="R1208" s="65"/>
      <c r="S1208" s="66"/>
      <c r="T1208" s="66"/>
      <c r="U1208" s="66"/>
      <c r="V1208" s="66"/>
      <c r="W1208" s="66"/>
      <c r="X1208" s="67"/>
    </row>
    <row r="1209" spans="1:24" ht="14.4" x14ac:dyDescent="0.2">
      <c r="A1209" s="47" t="s">
        <v>714</v>
      </c>
      <c r="B1209" s="47" t="s">
        <v>715</v>
      </c>
      <c r="C1209" s="82" t="str">
        <f t="shared" si="37"/>
        <v>21375803 TEATRO NACIONAL</v>
      </c>
      <c r="D1209" s="47" t="s">
        <v>686</v>
      </c>
      <c r="E1209" s="47" t="s">
        <v>38</v>
      </c>
      <c r="F1209" s="47" t="s">
        <v>39</v>
      </c>
      <c r="G1209" s="46">
        <v>110509382</v>
      </c>
      <c r="H1209" s="46">
        <v>110119382</v>
      </c>
      <c r="I1209" s="46">
        <v>109422678</v>
      </c>
      <c r="J1209" s="46">
        <v>0</v>
      </c>
      <c r="K1209" s="46">
        <v>0</v>
      </c>
      <c r="L1209" s="46">
        <v>0</v>
      </c>
      <c r="M1209" s="46">
        <v>79371054.560000002</v>
      </c>
      <c r="N1209" s="46">
        <v>71495259.079999998</v>
      </c>
      <c r="O1209" s="46">
        <v>30748327.440000001</v>
      </c>
      <c r="P1209" s="86">
        <f t="shared" si="38"/>
        <v>0.72077279329446298</v>
      </c>
      <c r="Q1209" s="65"/>
      <c r="R1209" s="65"/>
      <c r="S1209" s="66"/>
      <c r="T1209" s="66"/>
      <c r="U1209" s="66"/>
      <c r="V1209" s="66"/>
      <c r="W1209" s="66"/>
      <c r="X1209" s="67"/>
    </row>
    <row r="1210" spans="1:24" ht="14.4" x14ac:dyDescent="0.2">
      <c r="A1210" s="47" t="s">
        <v>714</v>
      </c>
      <c r="B1210" s="47" t="s">
        <v>715</v>
      </c>
      <c r="C1210" s="82" t="str">
        <f t="shared" si="37"/>
        <v>21375803 TEATRO NACIONAL</v>
      </c>
      <c r="D1210" s="47" t="s">
        <v>686</v>
      </c>
      <c r="E1210" s="47" t="s">
        <v>55</v>
      </c>
      <c r="F1210" s="47" t="s">
        <v>41</v>
      </c>
      <c r="G1210" s="46">
        <v>104842234</v>
      </c>
      <c r="H1210" s="46">
        <v>104472234</v>
      </c>
      <c r="I1210" s="46">
        <v>103811258</v>
      </c>
      <c r="J1210" s="46">
        <v>0</v>
      </c>
      <c r="K1210" s="46">
        <v>0</v>
      </c>
      <c r="L1210" s="46">
        <v>0</v>
      </c>
      <c r="M1210" s="46">
        <v>75301246.599999994</v>
      </c>
      <c r="N1210" s="46">
        <v>67829335.109999999</v>
      </c>
      <c r="O1210" s="46">
        <v>29170987.399999999</v>
      </c>
      <c r="P1210" s="86">
        <f t="shared" si="38"/>
        <v>0.72077760488973552</v>
      </c>
      <c r="Q1210" s="65"/>
      <c r="R1210" s="65"/>
      <c r="S1210" s="66"/>
      <c r="T1210" s="66"/>
      <c r="U1210" s="66"/>
      <c r="V1210" s="66"/>
      <c r="W1210" s="66"/>
      <c r="X1210" s="67"/>
    </row>
    <row r="1211" spans="1:24" ht="14.4" x14ac:dyDescent="0.2">
      <c r="A1211" s="47" t="s">
        <v>714</v>
      </c>
      <c r="B1211" s="47" t="s">
        <v>715</v>
      </c>
      <c r="C1211" s="82" t="str">
        <f t="shared" si="37"/>
        <v>21375803 TEATRO NACIONAL</v>
      </c>
      <c r="D1211" s="47" t="s">
        <v>686</v>
      </c>
      <c r="E1211" s="47" t="s">
        <v>76</v>
      </c>
      <c r="F1211" s="47" t="s">
        <v>62</v>
      </c>
      <c r="G1211" s="46">
        <v>5667148</v>
      </c>
      <c r="H1211" s="46">
        <v>5647148</v>
      </c>
      <c r="I1211" s="46">
        <v>5611420</v>
      </c>
      <c r="J1211" s="46">
        <v>0</v>
      </c>
      <c r="K1211" s="46">
        <v>0</v>
      </c>
      <c r="L1211" s="46">
        <v>0</v>
      </c>
      <c r="M1211" s="46">
        <v>4069807.96</v>
      </c>
      <c r="N1211" s="46">
        <v>3665923.97</v>
      </c>
      <c r="O1211" s="46">
        <v>1577340.04</v>
      </c>
      <c r="P1211" s="86">
        <f t="shared" si="38"/>
        <v>0.72068377878532663</v>
      </c>
      <c r="Q1211" s="65"/>
      <c r="R1211" s="65"/>
      <c r="S1211" s="66"/>
      <c r="T1211" s="66"/>
      <c r="U1211" s="66"/>
      <c r="V1211" s="66"/>
      <c r="W1211" s="66"/>
      <c r="X1211" s="67"/>
    </row>
    <row r="1212" spans="1:24" ht="14.4" x14ac:dyDescent="0.2">
      <c r="A1212" s="47" t="s">
        <v>714</v>
      </c>
      <c r="B1212" s="47" t="s">
        <v>715</v>
      </c>
      <c r="C1212" s="82" t="str">
        <f t="shared" si="37"/>
        <v>21375803 TEATRO NACIONAL</v>
      </c>
      <c r="D1212" s="47" t="s">
        <v>686</v>
      </c>
      <c r="E1212" s="47" t="s">
        <v>83</v>
      </c>
      <c r="F1212" s="47" t="s">
        <v>84</v>
      </c>
      <c r="G1212" s="46">
        <v>131436212</v>
      </c>
      <c r="H1212" s="46">
        <v>135747737</v>
      </c>
      <c r="I1212" s="46">
        <v>135038885</v>
      </c>
      <c r="J1212" s="46">
        <v>0</v>
      </c>
      <c r="K1212" s="46">
        <v>0</v>
      </c>
      <c r="L1212" s="46">
        <v>0</v>
      </c>
      <c r="M1212" s="46">
        <v>99221552.150000006</v>
      </c>
      <c r="N1212" s="46">
        <v>91208432.129999995</v>
      </c>
      <c r="O1212" s="46">
        <v>36526184.850000001</v>
      </c>
      <c r="P1212" s="86">
        <f t="shared" si="38"/>
        <v>0.73092601278502345</v>
      </c>
      <c r="Q1212" s="65"/>
      <c r="R1212" s="65"/>
      <c r="S1212" s="66"/>
      <c r="T1212" s="66"/>
      <c r="U1212" s="66"/>
      <c r="V1212" s="66"/>
      <c r="W1212" s="66"/>
      <c r="X1212" s="67"/>
    </row>
    <row r="1213" spans="1:24" ht="14.4" x14ac:dyDescent="0.2">
      <c r="A1213" s="47" t="s">
        <v>714</v>
      </c>
      <c r="B1213" s="47" t="s">
        <v>715</v>
      </c>
      <c r="C1213" s="82" t="str">
        <f t="shared" si="37"/>
        <v>21375803 TEATRO NACIONAL</v>
      </c>
      <c r="D1213" s="47" t="s">
        <v>686</v>
      </c>
      <c r="E1213" s="47" t="s">
        <v>100</v>
      </c>
      <c r="F1213" s="47" t="s">
        <v>86</v>
      </c>
      <c r="G1213" s="46">
        <v>61431882</v>
      </c>
      <c r="H1213" s="46">
        <v>61215082</v>
      </c>
      <c r="I1213" s="46">
        <v>60827786</v>
      </c>
      <c r="J1213" s="46">
        <v>0</v>
      </c>
      <c r="K1213" s="46">
        <v>0</v>
      </c>
      <c r="L1213" s="46">
        <v>0</v>
      </c>
      <c r="M1213" s="46">
        <v>44118438.409999996</v>
      </c>
      <c r="N1213" s="46">
        <v>39740302.409999996</v>
      </c>
      <c r="O1213" s="46">
        <v>17096643.59</v>
      </c>
      <c r="P1213" s="86">
        <f t="shared" si="38"/>
        <v>0.72071190576858157</v>
      </c>
      <c r="Q1213" s="65"/>
      <c r="R1213" s="65"/>
      <c r="S1213" s="66"/>
      <c r="T1213" s="66"/>
      <c r="U1213" s="66"/>
      <c r="V1213" s="66"/>
      <c r="W1213" s="66"/>
      <c r="X1213" s="67"/>
    </row>
    <row r="1214" spans="1:24" ht="14.4" x14ac:dyDescent="0.2">
      <c r="A1214" s="47" t="s">
        <v>714</v>
      </c>
      <c r="B1214" s="47" t="s">
        <v>715</v>
      </c>
      <c r="C1214" s="82" t="str">
        <f t="shared" si="37"/>
        <v>21375803 TEATRO NACIONAL</v>
      </c>
      <c r="D1214" s="47" t="s">
        <v>686</v>
      </c>
      <c r="E1214" s="47" t="s">
        <v>121</v>
      </c>
      <c r="F1214" s="47" t="s">
        <v>107</v>
      </c>
      <c r="G1214" s="46">
        <v>34002887</v>
      </c>
      <c r="H1214" s="46">
        <v>33882887</v>
      </c>
      <c r="I1214" s="46">
        <v>33668516</v>
      </c>
      <c r="J1214" s="46">
        <v>0</v>
      </c>
      <c r="K1214" s="46">
        <v>0</v>
      </c>
      <c r="L1214" s="46">
        <v>0</v>
      </c>
      <c r="M1214" s="46">
        <v>24419125.989999998</v>
      </c>
      <c r="N1214" s="46">
        <v>21995800</v>
      </c>
      <c r="O1214" s="46">
        <v>9463761.0099999998</v>
      </c>
      <c r="P1214" s="86">
        <f t="shared" si="38"/>
        <v>0.7206920115750467</v>
      </c>
      <c r="Q1214" s="65"/>
      <c r="R1214" s="65"/>
      <c r="S1214" s="66"/>
      <c r="T1214" s="66"/>
      <c r="U1214" s="66"/>
      <c r="V1214" s="66"/>
      <c r="W1214" s="66"/>
      <c r="X1214" s="67"/>
    </row>
    <row r="1215" spans="1:24" ht="14.4" x14ac:dyDescent="0.2">
      <c r="A1215" s="47" t="s">
        <v>714</v>
      </c>
      <c r="B1215" s="47" t="s">
        <v>715</v>
      </c>
      <c r="C1215" s="82" t="str">
        <f t="shared" si="37"/>
        <v>21375803 TEATRO NACIONAL</v>
      </c>
      <c r="D1215" s="47" t="s">
        <v>686</v>
      </c>
      <c r="E1215" s="47" t="s">
        <v>142</v>
      </c>
      <c r="F1215" s="47" t="s">
        <v>128</v>
      </c>
      <c r="G1215" s="46">
        <v>17001443</v>
      </c>
      <c r="H1215" s="46">
        <v>16941443</v>
      </c>
      <c r="I1215" s="46">
        <v>16834258</v>
      </c>
      <c r="J1215" s="46">
        <v>0</v>
      </c>
      <c r="K1215" s="46">
        <v>0</v>
      </c>
      <c r="L1215" s="46">
        <v>0</v>
      </c>
      <c r="M1215" s="46">
        <v>12209528</v>
      </c>
      <c r="N1215" s="46">
        <v>10997869.970000001</v>
      </c>
      <c r="O1215" s="46">
        <v>4731915</v>
      </c>
      <c r="P1215" s="86">
        <f t="shared" si="38"/>
        <v>0.72068996720055079</v>
      </c>
      <c r="Q1215" s="65"/>
      <c r="R1215" s="65"/>
      <c r="S1215" s="66"/>
      <c r="T1215" s="66"/>
      <c r="U1215" s="66"/>
      <c r="V1215" s="66"/>
      <c r="W1215" s="66"/>
      <c r="X1215" s="67"/>
    </row>
    <row r="1216" spans="1:24" ht="14.4" x14ac:dyDescent="0.2">
      <c r="A1216" s="47" t="s">
        <v>714</v>
      </c>
      <c r="B1216" s="47" t="s">
        <v>715</v>
      </c>
      <c r="C1216" s="82" t="str">
        <f t="shared" si="37"/>
        <v>21375803 TEATRO NACIONAL</v>
      </c>
      <c r="D1216" s="47" t="s">
        <v>686</v>
      </c>
      <c r="E1216" s="47" t="s">
        <v>159</v>
      </c>
      <c r="F1216" s="47" t="s">
        <v>149</v>
      </c>
      <c r="G1216" s="46">
        <v>19000000</v>
      </c>
      <c r="H1216" s="46">
        <v>23708325</v>
      </c>
      <c r="I1216" s="46">
        <v>23708325</v>
      </c>
      <c r="J1216" s="46">
        <v>0</v>
      </c>
      <c r="K1216" s="46">
        <v>0</v>
      </c>
      <c r="L1216" s="46">
        <v>0</v>
      </c>
      <c r="M1216" s="46">
        <v>18474459.75</v>
      </c>
      <c r="N1216" s="46">
        <v>18474459.75</v>
      </c>
      <c r="O1216" s="46">
        <v>5233865.25</v>
      </c>
      <c r="P1216" s="86">
        <f t="shared" si="38"/>
        <v>0.77923934946901563</v>
      </c>
      <c r="Q1216" s="65"/>
      <c r="R1216" s="65"/>
      <c r="S1216" s="66"/>
      <c r="T1216" s="66"/>
      <c r="U1216" s="66"/>
      <c r="V1216" s="66"/>
      <c r="W1216" s="66"/>
      <c r="X1216" s="67"/>
    </row>
    <row r="1217" spans="1:24" ht="14.4" x14ac:dyDescent="0.2">
      <c r="A1217" s="47" t="s">
        <v>714</v>
      </c>
      <c r="B1217" s="47" t="s">
        <v>715</v>
      </c>
      <c r="C1217" s="82" t="str">
        <f t="shared" si="37"/>
        <v>21375803 TEATRO NACIONAL</v>
      </c>
      <c r="D1217" s="47" t="s">
        <v>686</v>
      </c>
      <c r="E1217" s="47" t="s">
        <v>166</v>
      </c>
      <c r="F1217" s="47" t="s">
        <v>167</v>
      </c>
      <c r="G1217" s="46">
        <v>1643266540</v>
      </c>
      <c r="H1217" s="46">
        <v>1638266540</v>
      </c>
      <c r="I1217" s="46">
        <v>1319088518.1600001</v>
      </c>
      <c r="J1217" s="46">
        <v>0</v>
      </c>
      <c r="K1217" s="46">
        <v>0</v>
      </c>
      <c r="L1217" s="46">
        <v>0</v>
      </c>
      <c r="M1217" s="46">
        <v>928925970.88999999</v>
      </c>
      <c r="N1217" s="46">
        <v>926472450.60000002</v>
      </c>
      <c r="O1217" s="46">
        <v>709340569.11000001</v>
      </c>
      <c r="P1217" s="86">
        <f t="shared" si="38"/>
        <v>0.56701760562722592</v>
      </c>
      <c r="Q1217" s="65"/>
      <c r="R1217" s="65"/>
      <c r="S1217" s="66"/>
      <c r="T1217" s="66"/>
      <c r="U1217" s="66"/>
      <c r="V1217" s="66"/>
      <c r="W1217" s="66"/>
      <c r="X1217" s="67"/>
    </row>
    <row r="1218" spans="1:24" ht="14.4" x14ac:dyDescent="0.2">
      <c r="A1218" s="47" t="s">
        <v>714</v>
      </c>
      <c r="B1218" s="47" t="s">
        <v>715</v>
      </c>
      <c r="C1218" s="82" t="str">
        <f t="shared" si="37"/>
        <v>21375803 TEATRO NACIONAL</v>
      </c>
      <c r="D1218" s="47" t="s">
        <v>686</v>
      </c>
      <c r="E1218" s="47" t="s">
        <v>168</v>
      </c>
      <c r="F1218" s="47" t="s">
        <v>169</v>
      </c>
      <c r="G1218" s="46">
        <v>55450000</v>
      </c>
      <c r="H1218" s="46">
        <v>56722730</v>
      </c>
      <c r="I1218" s="46">
        <v>43220566.670000002</v>
      </c>
      <c r="J1218" s="46">
        <v>0</v>
      </c>
      <c r="K1218" s="46">
        <v>0</v>
      </c>
      <c r="L1218" s="46">
        <v>0</v>
      </c>
      <c r="M1218" s="46">
        <v>42679046.609999999</v>
      </c>
      <c r="N1218" s="46">
        <v>42597791.439999998</v>
      </c>
      <c r="O1218" s="46">
        <v>14043683.390000001</v>
      </c>
      <c r="P1218" s="86">
        <f t="shared" si="38"/>
        <v>0.75241524182633668</v>
      </c>
      <c r="Q1218" s="65"/>
      <c r="R1218" s="65"/>
      <c r="S1218" s="66"/>
      <c r="T1218" s="66"/>
      <c r="U1218" s="66"/>
      <c r="V1218" s="66"/>
      <c r="W1218" s="66"/>
      <c r="X1218" s="67"/>
    </row>
    <row r="1219" spans="1:24" ht="14.4" x14ac:dyDescent="0.2">
      <c r="A1219" s="47" t="s">
        <v>714</v>
      </c>
      <c r="B1219" s="47" t="s">
        <v>715</v>
      </c>
      <c r="C1219" s="82" t="str">
        <f t="shared" si="37"/>
        <v>21375803 TEATRO NACIONAL</v>
      </c>
      <c r="D1219" s="47" t="s">
        <v>686</v>
      </c>
      <c r="E1219" s="47" t="s">
        <v>170</v>
      </c>
      <c r="F1219" s="47" t="s">
        <v>171</v>
      </c>
      <c r="G1219" s="46">
        <v>54000000</v>
      </c>
      <c r="H1219" s="46">
        <v>55272730</v>
      </c>
      <c r="I1219" s="46">
        <v>41966400</v>
      </c>
      <c r="J1219" s="46">
        <v>0</v>
      </c>
      <c r="K1219" s="46">
        <v>0</v>
      </c>
      <c r="L1219" s="46">
        <v>0</v>
      </c>
      <c r="M1219" s="46">
        <v>41853699.359999999</v>
      </c>
      <c r="N1219" s="46">
        <v>41774531.039999999</v>
      </c>
      <c r="O1219" s="46">
        <v>13419030.640000001</v>
      </c>
      <c r="P1219" s="86">
        <f t="shared" si="38"/>
        <v>0.75722149711078135</v>
      </c>
      <c r="Q1219" s="65"/>
      <c r="R1219" s="65"/>
      <c r="S1219" s="66"/>
      <c r="T1219" s="66"/>
      <c r="U1219" s="66"/>
      <c r="V1219" s="66"/>
      <c r="W1219" s="66"/>
      <c r="X1219" s="67"/>
    </row>
    <row r="1220" spans="1:24" ht="14.4" x14ac:dyDescent="0.2">
      <c r="A1220" s="47" t="s">
        <v>714</v>
      </c>
      <c r="B1220" s="47" t="s">
        <v>715</v>
      </c>
      <c r="C1220" s="82" t="str">
        <f t="shared" si="37"/>
        <v>21375803 TEATRO NACIONAL</v>
      </c>
      <c r="D1220" s="47" t="s">
        <v>686</v>
      </c>
      <c r="E1220" s="47" t="s">
        <v>172</v>
      </c>
      <c r="F1220" s="47" t="s">
        <v>173</v>
      </c>
      <c r="G1220" s="46">
        <v>1450000</v>
      </c>
      <c r="H1220" s="46">
        <v>1450000</v>
      </c>
      <c r="I1220" s="46">
        <v>1254166.67</v>
      </c>
      <c r="J1220" s="46">
        <v>0</v>
      </c>
      <c r="K1220" s="46">
        <v>0</v>
      </c>
      <c r="L1220" s="46">
        <v>0</v>
      </c>
      <c r="M1220" s="46">
        <v>825347.25</v>
      </c>
      <c r="N1220" s="46">
        <v>823260.4</v>
      </c>
      <c r="O1220" s="46">
        <v>624652.75</v>
      </c>
      <c r="P1220" s="86">
        <f t="shared" si="38"/>
        <v>0.56920499999999996</v>
      </c>
      <c r="Q1220" s="65"/>
      <c r="R1220" s="65"/>
      <c r="S1220" s="66"/>
      <c r="T1220" s="66"/>
      <c r="U1220" s="66"/>
      <c r="V1220" s="66"/>
      <c r="W1220" s="66"/>
      <c r="X1220" s="67"/>
    </row>
    <row r="1221" spans="1:24" ht="14.4" x14ac:dyDescent="0.2">
      <c r="A1221" s="47" t="s">
        <v>714</v>
      </c>
      <c r="B1221" s="47" t="s">
        <v>715</v>
      </c>
      <c r="C1221" s="82" t="str">
        <f t="shared" si="37"/>
        <v>21375803 TEATRO NACIONAL</v>
      </c>
      <c r="D1221" s="47" t="s">
        <v>686</v>
      </c>
      <c r="E1221" s="47" t="s">
        <v>180</v>
      </c>
      <c r="F1221" s="47" t="s">
        <v>181</v>
      </c>
      <c r="G1221" s="46">
        <v>79722216</v>
      </c>
      <c r="H1221" s="46">
        <v>76922216</v>
      </c>
      <c r="I1221" s="46">
        <v>58541662</v>
      </c>
      <c r="J1221" s="46">
        <v>0</v>
      </c>
      <c r="K1221" s="46">
        <v>0</v>
      </c>
      <c r="L1221" s="46">
        <v>0</v>
      </c>
      <c r="M1221" s="46">
        <v>42948721.07</v>
      </c>
      <c r="N1221" s="46">
        <v>42948721.060000002</v>
      </c>
      <c r="O1221" s="46">
        <v>33973494.93</v>
      </c>
      <c r="P1221" s="86">
        <f t="shared" si="38"/>
        <v>0.55833962284705896</v>
      </c>
      <c r="Q1221" s="65"/>
      <c r="R1221" s="65"/>
      <c r="S1221" s="66"/>
      <c r="T1221" s="66"/>
      <c r="U1221" s="66"/>
      <c r="V1221" s="66"/>
      <c r="W1221" s="66"/>
      <c r="X1221" s="67"/>
    </row>
    <row r="1222" spans="1:24" ht="14.4" x14ac:dyDescent="0.2">
      <c r="A1222" s="47" t="s">
        <v>714</v>
      </c>
      <c r="B1222" s="47" t="s">
        <v>715</v>
      </c>
      <c r="C1222" s="82" t="str">
        <f t="shared" ref="C1222:C1285" si="39">+CONCATENATE(A1222," ",B1222)</f>
        <v>21375803 TEATRO NACIONAL</v>
      </c>
      <c r="D1222" s="47" t="s">
        <v>686</v>
      </c>
      <c r="E1222" s="47" t="s">
        <v>182</v>
      </c>
      <c r="F1222" s="47" t="s">
        <v>183</v>
      </c>
      <c r="G1222" s="46">
        <v>4000000</v>
      </c>
      <c r="H1222" s="46">
        <v>5700000</v>
      </c>
      <c r="I1222" s="46">
        <v>4000000</v>
      </c>
      <c r="J1222" s="46">
        <v>0</v>
      </c>
      <c r="K1222" s="46">
        <v>0</v>
      </c>
      <c r="L1222" s="46">
        <v>0</v>
      </c>
      <c r="M1222" s="46">
        <v>3035023</v>
      </c>
      <c r="N1222" s="46">
        <v>3035023</v>
      </c>
      <c r="O1222" s="46">
        <v>2664977</v>
      </c>
      <c r="P1222" s="86">
        <f t="shared" ref="P1222:P1285" si="40">+IFERROR(M1222/H1222,0)</f>
        <v>0.53246017543859647</v>
      </c>
      <c r="Q1222" s="65"/>
      <c r="R1222" s="65"/>
      <c r="S1222" s="66"/>
      <c r="T1222" s="66"/>
      <c r="U1222" s="66"/>
      <c r="V1222" s="66"/>
      <c r="W1222" s="66"/>
      <c r="X1222" s="67"/>
    </row>
    <row r="1223" spans="1:24" ht="14.4" x14ac:dyDescent="0.2">
      <c r="A1223" s="47" t="s">
        <v>714</v>
      </c>
      <c r="B1223" s="47" t="s">
        <v>715</v>
      </c>
      <c r="C1223" s="82" t="str">
        <f t="shared" si="39"/>
        <v>21375803 TEATRO NACIONAL</v>
      </c>
      <c r="D1223" s="47" t="s">
        <v>686</v>
      </c>
      <c r="E1223" s="47" t="s">
        <v>184</v>
      </c>
      <c r="F1223" s="47" t="s">
        <v>185</v>
      </c>
      <c r="G1223" s="46">
        <v>38000000</v>
      </c>
      <c r="H1223" s="46">
        <v>33500000</v>
      </c>
      <c r="I1223" s="46">
        <v>26250000</v>
      </c>
      <c r="J1223" s="46">
        <v>0</v>
      </c>
      <c r="K1223" s="46">
        <v>0</v>
      </c>
      <c r="L1223" s="46">
        <v>0</v>
      </c>
      <c r="M1223" s="46">
        <v>21390535</v>
      </c>
      <c r="N1223" s="46">
        <v>21390535</v>
      </c>
      <c r="O1223" s="46">
        <v>12109465</v>
      </c>
      <c r="P1223" s="86">
        <f t="shared" si="40"/>
        <v>0.63852343283582091</v>
      </c>
      <c r="Q1223" s="65"/>
      <c r="R1223" s="65"/>
      <c r="S1223" s="66"/>
      <c r="T1223" s="66"/>
      <c r="U1223" s="66"/>
      <c r="V1223" s="66"/>
      <c r="W1223" s="66"/>
      <c r="X1223" s="67"/>
    </row>
    <row r="1224" spans="1:24" ht="14.4" x14ac:dyDescent="0.2">
      <c r="A1224" s="47" t="s">
        <v>714</v>
      </c>
      <c r="B1224" s="47" t="s">
        <v>715</v>
      </c>
      <c r="C1224" s="82" t="str">
        <f t="shared" si="39"/>
        <v>21375803 TEATRO NACIONAL</v>
      </c>
      <c r="D1224" s="47" t="s">
        <v>686</v>
      </c>
      <c r="E1224" s="47" t="s">
        <v>188</v>
      </c>
      <c r="F1224" s="47" t="s">
        <v>189</v>
      </c>
      <c r="G1224" s="46">
        <v>28222216</v>
      </c>
      <c r="H1224" s="46">
        <v>28222216</v>
      </c>
      <c r="I1224" s="46">
        <v>21166662</v>
      </c>
      <c r="J1224" s="46">
        <v>0</v>
      </c>
      <c r="K1224" s="46">
        <v>0</v>
      </c>
      <c r="L1224" s="46">
        <v>0</v>
      </c>
      <c r="M1224" s="46">
        <v>13099901.83</v>
      </c>
      <c r="N1224" s="46">
        <v>13099901.82</v>
      </c>
      <c r="O1224" s="46">
        <v>15122314.17</v>
      </c>
      <c r="P1224" s="86">
        <f t="shared" si="40"/>
        <v>0.46416985221855012</v>
      </c>
      <c r="Q1224" s="65"/>
      <c r="R1224" s="65"/>
      <c r="S1224" s="66"/>
      <c r="T1224" s="66"/>
      <c r="U1224" s="66"/>
      <c r="V1224" s="66"/>
      <c r="W1224" s="66"/>
      <c r="X1224" s="67"/>
    </row>
    <row r="1225" spans="1:24" ht="14.4" x14ac:dyDescent="0.2">
      <c r="A1225" s="47" t="s">
        <v>714</v>
      </c>
      <c r="B1225" s="47" t="s">
        <v>715</v>
      </c>
      <c r="C1225" s="82" t="str">
        <f t="shared" si="39"/>
        <v>21375803 TEATRO NACIONAL</v>
      </c>
      <c r="D1225" s="47" t="s">
        <v>686</v>
      </c>
      <c r="E1225" s="47" t="s">
        <v>190</v>
      </c>
      <c r="F1225" s="47" t="s">
        <v>191</v>
      </c>
      <c r="G1225" s="46">
        <v>9500000</v>
      </c>
      <c r="H1225" s="46">
        <v>9500000</v>
      </c>
      <c r="I1225" s="46">
        <v>7125000</v>
      </c>
      <c r="J1225" s="46">
        <v>0</v>
      </c>
      <c r="K1225" s="46">
        <v>0</v>
      </c>
      <c r="L1225" s="46">
        <v>0</v>
      </c>
      <c r="M1225" s="46">
        <v>5423261.2400000002</v>
      </c>
      <c r="N1225" s="46">
        <v>5423261.2400000002</v>
      </c>
      <c r="O1225" s="46">
        <v>4076738.76</v>
      </c>
      <c r="P1225" s="86">
        <f t="shared" si="40"/>
        <v>0.57086960421052635</v>
      </c>
      <c r="Q1225" s="65"/>
      <c r="R1225" s="65"/>
      <c r="S1225" s="66"/>
      <c r="T1225" s="66"/>
      <c r="U1225" s="66"/>
      <c r="V1225" s="66"/>
      <c r="W1225" s="66"/>
      <c r="X1225" s="67"/>
    </row>
    <row r="1226" spans="1:24" ht="14.4" x14ac:dyDescent="0.2">
      <c r="A1226" s="47" t="s">
        <v>714</v>
      </c>
      <c r="B1226" s="47" t="s">
        <v>715</v>
      </c>
      <c r="C1226" s="82" t="str">
        <f t="shared" si="39"/>
        <v>21375803 TEATRO NACIONAL</v>
      </c>
      <c r="D1226" s="47" t="s">
        <v>686</v>
      </c>
      <c r="E1226" s="47" t="s">
        <v>192</v>
      </c>
      <c r="F1226" s="47" t="s">
        <v>193</v>
      </c>
      <c r="G1226" s="46">
        <v>194867344</v>
      </c>
      <c r="H1226" s="46">
        <v>160294614</v>
      </c>
      <c r="I1226" s="46">
        <v>135577778</v>
      </c>
      <c r="J1226" s="46">
        <v>0</v>
      </c>
      <c r="K1226" s="46">
        <v>0</v>
      </c>
      <c r="L1226" s="46">
        <v>0</v>
      </c>
      <c r="M1226" s="46">
        <v>76208238.200000003</v>
      </c>
      <c r="N1226" s="46">
        <v>76059409.569999993</v>
      </c>
      <c r="O1226" s="46">
        <v>84086375.799999997</v>
      </c>
      <c r="P1226" s="86">
        <f t="shared" si="40"/>
        <v>0.47542606890085531</v>
      </c>
      <c r="Q1226" s="65"/>
      <c r="R1226" s="65"/>
      <c r="S1226" s="66"/>
      <c r="T1226" s="66"/>
      <c r="U1226" s="66"/>
      <c r="V1226" s="66"/>
      <c r="W1226" s="66"/>
      <c r="X1226" s="67"/>
    </row>
    <row r="1227" spans="1:24" ht="14.4" x14ac:dyDescent="0.2">
      <c r="A1227" s="47" t="s">
        <v>714</v>
      </c>
      <c r="B1227" s="47" t="s">
        <v>715</v>
      </c>
      <c r="C1227" s="82" t="str">
        <f t="shared" si="39"/>
        <v>21375803 TEATRO NACIONAL</v>
      </c>
      <c r="D1227" s="47" t="s">
        <v>686</v>
      </c>
      <c r="E1227" s="47" t="s">
        <v>194</v>
      </c>
      <c r="F1227" s="47" t="s">
        <v>195</v>
      </c>
      <c r="G1227" s="46">
        <v>300000</v>
      </c>
      <c r="H1227" s="46">
        <v>300000</v>
      </c>
      <c r="I1227" s="46">
        <v>225000</v>
      </c>
      <c r="J1227" s="46">
        <v>0</v>
      </c>
      <c r="K1227" s="46">
        <v>0</v>
      </c>
      <c r="L1227" s="46">
        <v>0</v>
      </c>
      <c r="M1227" s="46">
        <v>34284.199999999997</v>
      </c>
      <c r="N1227" s="46">
        <v>34284.199999999997</v>
      </c>
      <c r="O1227" s="46">
        <v>265715.8</v>
      </c>
      <c r="P1227" s="86">
        <f t="shared" si="40"/>
        <v>0.11428066666666666</v>
      </c>
      <c r="Q1227" s="65"/>
      <c r="R1227" s="65"/>
      <c r="S1227" s="66"/>
      <c r="T1227" s="66"/>
      <c r="U1227" s="66"/>
      <c r="V1227" s="66"/>
      <c r="W1227" s="66"/>
      <c r="X1227" s="67"/>
    </row>
    <row r="1228" spans="1:24" ht="14.4" x14ac:dyDescent="0.2">
      <c r="A1228" s="47" t="s">
        <v>714</v>
      </c>
      <c r="B1228" s="47" t="s">
        <v>715</v>
      </c>
      <c r="C1228" s="82" t="str">
        <f t="shared" si="39"/>
        <v>21375803 TEATRO NACIONAL</v>
      </c>
      <c r="D1228" s="47" t="s">
        <v>686</v>
      </c>
      <c r="E1228" s="47" t="s">
        <v>196</v>
      </c>
      <c r="F1228" s="47" t="s">
        <v>197</v>
      </c>
      <c r="G1228" s="46">
        <v>17000000</v>
      </c>
      <c r="H1228" s="46">
        <v>17000000</v>
      </c>
      <c r="I1228" s="46">
        <v>12750000</v>
      </c>
      <c r="J1228" s="46">
        <v>0</v>
      </c>
      <c r="K1228" s="46">
        <v>0</v>
      </c>
      <c r="L1228" s="46">
        <v>0</v>
      </c>
      <c r="M1228" s="46">
        <v>2454360</v>
      </c>
      <c r="N1228" s="46">
        <v>2454360</v>
      </c>
      <c r="O1228" s="46">
        <v>14545640</v>
      </c>
      <c r="P1228" s="86">
        <f t="shared" si="40"/>
        <v>0.14437411764705882</v>
      </c>
      <c r="Q1228" s="65"/>
      <c r="R1228" s="65"/>
      <c r="S1228" s="66"/>
      <c r="T1228" s="66"/>
      <c r="U1228" s="66"/>
      <c r="V1228" s="66"/>
      <c r="W1228" s="66"/>
      <c r="X1228" s="67"/>
    </row>
    <row r="1229" spans="1:24" ht="14.4" x14ac:dyDescent="0.2">
      <c r="A1229" s="47" t="s">
        <v>714</v>
      </c>
      <c r="B1229" s="47" t="s">
        <v>715</v>
      </c>
      <c r="C1229" s="82" t="str">
        <f t="shared" si="39"/>
        <v>21375803 TEATRO NACIONAL</v>
      </c>
      <c r="D1229" s="47" t="s">
        <v>686</v>
      </c>
      <c r="E1229" s="47" t="s">
        <v>198</v>
      </c>
      <c r="F1229" s="47" t="s">
        <v>199</v>
      </c>
      <c r="G1229" s="46">
        <v>6548150</v>
      </c>
      <c r="H1229" s="46">
        <v>6548150</v>
      </c>
      <c r="I1229" s="46">
        <v>4911112.5</v>
      </c>
      <c r="J1229" s="46">
        <v>0</v>
      </c>
      <c r="K1229" s="46">
        <v>0</v>
      </c>
      <c r="L1229" s="46">
        <v>0</v>
      </c>
      <c r="M1229" s="46">
        <v>1321877.79</v>
      </c>
      <c r="N1229" s="46">
        <v>1321877.79</v>
      </c>
      <c r="O1229" s="46">
        <v>5226272.21</v>
      </c>
      <c r="P1229" s="86">
        <f t="shared" si="40"/>
        <v>0.20187041988958715</v>
      </c>
      <c r="Q1229" s="65"/>
      <c r="R1229" s="65"/>
      <c r="S1229" s="66"/>
      <c r="T1229" s="66"/>
      <c r="U1229" s="66"/>
      <c r="V1229" s="66"/>
      <c r="W1229" s="66"/>
      <c r="X1229" s="67"/>
    </row>
    <row r="1230" spans="1:24" ht="14.4" x14ac:dyDescent="0.2">
      <c r="A1230" s="47" t="s">
        <v>714</v>
      </c>
      <c r="B1230" s="47" t="s">
        <v>715</v>
      </c>
      <c r="C1230" s="82" t="str">
        <f t="shared" si="39"/>
        <v>21375803 TEATRO NACIONAL</v>
      </c>
      <c r="D1230" s="47" t="s">
        <v>686</v>
      </c>
      <c r="E1230" s="47" t="s">
        <v>204</v>
      </c>
      <c r="F1230" s="47" t="s">
        <v>205</v>
      </c>
      <c r="G1230" s="46">
        <v>96000000</v>
      </c>
      <c r="H1230" s="46">
        <v>61427270</v>
      </c>
      <c r="I1230" s="46">
        <v>61427270</v>
      </c>
      <c r="J1230" s="46">
        <v>0</v>
      </c>
      <c r="K1230" s="46">
        <v>0</v>
      </c>
      <c r="L1230" s="46">
        <v>0</v>
      </c>
      <c r="M1230" s="46">
        <v>34460887.18</v>
      </c>
      <c r="N1230" s="46">
        <v>34385921.909999996</v>
      </c>
      <c r="O1230" s="46">
        <v>26966382.82</v>
      </c>
      <c r="P1230" s="86">
        <f t="shared" si="40"/>
        <v>0.56100307208834121</v>
      </c>
      <c r="Q1230" s="65"/>
      <c r="R1230" s="65"/>
      <c r="S1230" s="66"/>
      <c r="T1230" s="66"/>
      <c r="U1230" s="66"/>
      <c r="V1230" s="66"/>
      <c r="W1230" s="66"/>
      <c r="X1230" s="67"/>
    </row>
    <row r="1231" spans="1:24" ht="14.4" x14ac:dyDescent="0.2">
      <c r="A1231" s="47" t="s">
        <v>714</v>
      </c>
      <c r="B1231" s="47" t="s">
        <v>715</v>
      </c>
      <c r="C1231" s="82" t="str">
        <f t="shared" si="39"/>
        <v>21375803 TEATRO NACIONAL</v>
      </c>
      <c r="D1231" s="47" t="s">
        <v>686</v>
      </c>
      <c r="E1231" s="47" t="s">
        <v>206</v>
      </c>
      <c r="F1231" s="47" t="s">
        <v>207</v>
      </c>
      <c r="G1231" s="46">
        <v>75019194</v>
      </c>
      <c r="H1231" s="46">
        <v>75019194</v>
      </c>
      <c r="I1231" s="46">
        <v>56264395.5</v>
      </c>
      <c r="J1231" s="46">
        <v>0</v>
      </c>
      <c r="K1231" s="46">
        <v>0</v>
      </c>
      <c r="L1231" s="46">
        <v>0</v>
      </c>
      <c r="M1231" s="46">
        <v>37936829.030000001</v>
      </c>
      <c r="N1231" s="46">
        <v>37862965.670000002</v>
      </c>
      <c r="O1231" s="46">
        <v>37082364.969999999</v>
      </c>
      <c r="P1231" s="86">
        <f t="shared" si="40"/>
        <v>0.50569496961004412</v>
      </c>
      <c r="Q1231" s="65"/>
      <c r="R1231" s="65"/>
      <c r="S1231" s="66"/>
      <c r="T1231" s="66"/>
      <c r="U1231" s="66"/>
      <c r="V1231" s="66"/>
      <c r="W1231" s="66"/>
      <c r="X1231" s="67"/>
    </row>
    <row r="1232" spans="1:24" ht="14.4" x14ac:dyDescent="0.2">
      <c r="A1232" s="47" t="s">
        <v>714</v>
      </c>
      <c r="B1232" s="47" t="s">
        <v>715</v>
      </c>
      <c r="C1232" s="82" t="str">
        <f t="shared" si="39"/>
        <v>21375803 TEATRO NACIONAL</v>
      </c>
      <c r="D1232" s="47" t="s">
        <v>686</v>
      </c>
      <c r="E1232" s="47" t="s">
        <v>208</v>
      </c>
      <c r="F1232" s="47" t="s">
        <v>209</v>
      </c>
      <c r="G1232" s="46">
        <v>1025851729</v>
      </c>
      <c r="H1232" s="46">
        <v>1058851729</v>
      </c>
      <c r="I1232" s="46">
        <v>874817073.24000001</v>
      </c>
      <c r="J1232" s="46">
        <v>0</v>
      </c>
      <c r="K1232" s="46">
        <v>0</v>
      </c>
      <c r="L1232" s="46">
        <v>0</v>
      </c>
      <c r="M1232" s="46">
        <v>657866057.66999996</v>
      </c>
      <c r="N1232" s="46">
        <v>655684740.70000005</v>
      </c>
      <c r="O1232" s="46">
        <v>400985671.32999998</v>
      </c>
      <c r="P1232" s="86">
        <f t="shared" si="40"/>
        <v>0.62130139626942982</v>
      </c>
      <c r="Q1232" s="65"/>
      <c r="R1232" s="65"/>
      <c r="S1232" s="66"/>
      <c r="T1232" s="66"/>
      <c r="U1232" s="66"/>
      <c r="V1232" s="66"/>
      <c r="W1232" s="66"/>
      <c r="X1232" s="67"/>
    </row>
    <row r="1233" spans="1:24" ht="14.4" x14ac:dyDescent="0.2">
      <c r="A1233" s="47" t="s">
        <v>714</v>
      </c>
      <c r="B1233" s="47" t="s">
        <v>715</v>
      </c>
      <c r="C1233" s="82" t="str">
        <f t="shared" si="39"/>
        <v>21375803 TEATRO NACIONAL</v>
      </c>
      <c r="D1233" s="47" t="s">
        <v>686</v>
      </c>
      <c r="E1233" s="47" t="s">
        <v>212</v>
      </c>
      <c r="F1233" s="47" t="s">
        <v>213</v>
      </c>
      <c r="G1233" s="46">
        <v>41668177</v>
      </c>
      <c r="H1233" s="46">
        <v>41668177</v>
      </c>
      <c r="I1233" s="46">
        <v>30251132.75</v>
      </c>
      <c r="J1233" s="46">
        <v>0</v>
      </c>
      <c r="K1233" s="46">
        <v>0</v>
      </c>
      <c r="L1233" s="46">
        <v>0</v>
      </c>
      <c r="M1233" s="46">
        <v>10152202.5</v>
      </c>
      <c r="N1233" s="46">
        <v>10124977.5</v>
      </c>
      <c r="O1233" s="46">
        <v>31515974.5</v>
      </c>
      <c r="P1233" s="86">
        <f t="shared" si="40"/>
        <v>0.24364402839125887</v>
      </c>
      <c r="Q1233" s="65"/>
      <c r="R1233" s="65"/>
      <c r="S1233" s="66"/>
      <c r="T1233" s="66"/>
      <c r="U1233" s="66"/>
      <c r="V1233" s="66"/>
      <c r="W1233" s="66"/>
      <c r="X1233" s="67"/>
    </row>
    <row r="1234" spans="1:24" ht="14.4" x14ac:dyDescent="0.2">
      <c r="A1234" s="47" t="s">
        <v>714</v>
      </c>
      <c r="B1234" s="47" t="s">
        <v>715</v>
      </c>
      <c r="C1234" s="82" t="str">
        <f t="shared" si="39"/>
        <v>21375803 TEATRO NACIONAL</v>
      </c>
      <c r="D1234" s="47" t="s">
        <v>686</v>
      </c>
      <c r="E1234" s="47" t="s">
        <v>214</v>
      </c>
      <c r="F1234" s="47" t="s">
        <v>215</v>
      </c>
      <c r="G1234" s="46">
        <v>28000000</v>
      </c>
      <c r="H1234" s="46">
        <v>45000000</v>
      </c>
      <c r="I1234" s="46">
        <v>21000000</v>
      </c>
      <c r="J1234" s="46">
        <v>0</v>
      </c>
      <c r="K1234" s="46">
        <v>0</v>
      </c>
      <c r="L1234" s="46">
        <v>0</v>
      </c>
      <c r="M1234" s="46">
        <v>809915.77</v>
      </c>
      <c r="N1234" s="46">
        <v>809915.77</v>
      </c>
      <c r="O1234" s="46">
        <v>44190084.229999997</v>
      </c>
      <c r="P1234" s="86">
        <f t="shared" si="40"/>
        <v>1.7998128222222222E-2</v>
      </c>
      <c r="Q1234" s="65"/>
      <c r="R1234" s="65"/>
      <c r="S1234" s="66"/>
      <c r="T1234" s="66"/>
      <c r="U1234" s="66"/>
      <c r="V1234" s="66"/>
      <c r="W1234" s="66"/>
      <c r="X1234" s="67"/>
    </row>
    <row r="1235" spans="1:24" ht="14.4" x14ac:dyDescent="0.2">
      <c r="A1235" s="47" t="s">
        <v>714</v>
      </c>
      <c r="B1235" s="47" t="s">
        <v>715</v>
      </c>
      <c r="C1235" s="82" t="str">
        <f t="shared" si="39"/>
        <v>21375803 TEATRO NACIONAL</v>
      </c>
      <c r="D1235" s="47" t="s">
        <v>686</v>
      </c>
      <c r="E1235" s="47" t="s">
        <v>216</v>
      </c>
      <c r="F1235" s="47" t="s">
        <v>217</v>
      </c>
      <c r="G1235" s="46">
        <v>7500000</v>
      </c>
      <c r="H1235" s="46">
        <v>7500000</v>
      </c>
      <c r="I1235" s="46">
        <v>5625000</v>
      </c>
      <c r="J1235" s="46">
        <v>0</v>
      </c>
      <c r="K1235" s="46">
        <v>0</v>
      </c>
      <c r="L1235" s="46">
        <v>0</v>
      </c>
      <c r="M1235" s="46">
        <v>0</v>
      </c>
      <c r="N1235" s="46">
        <v>0</v>
      </c>
      <c r="O1235" s="46">
        <v>7500000</v>
      </c>
      <c r="P1235" s="86">
        <f t="shared" si="40"/>
        <v>0</v>
      </c>
      <c r="Q1235" s="65"/>
      <c r="R1235" s="65"/>
      <c r="S1235" s="66"/>
      <c r="T1235" s="66"/>
      <c r="U1235" s="66"/>
      <c r="V1235" s="66"/>
      <c r="W1235" s="66"/>
      <c r="X1235" s="67"/>
    </row>
    <row r="1236" spans="1:24" ht="14.4" x14ac:dyDescent="0.2">
      <c r="A1236" s="47" t="s">
        <v>714</v>
      </c>
      <c r="B1236" s="47" t="s">
        <v>715</v>
      </c>
      <c r="C1236" s="82" t="str">
        <f t="shared" si="39"/>
        <v>21375803 TEATRO NACIONAL</v>
      </c>
      <c r="D1236" s="47" t="s">
        <v>686</v>
      </c>
      <c r="E1236" s="47" t="s">
        <v>218</v>
      </c>
      <c r="F1236" s="47" t="s">
        <v>219</v>
      </c>
      <c r="G1236" s="46">
        <v>48916000</v>
      </c>
      <c r="H1236" s="46">
        <v>48916000</v>
      </c>
      <c r="I1236" s="46">
        <v>36687000</v>
      </c>
      <c r="J1236" s="46">
        <v>0</v>
      </c>
      <c r="K1236" s="46">
        <v>0</v>
      </c>
      <c r="L1236" s="46">
        <v>0</v>
      </c>
      <c r="M1236" s="46">
        <v>3139285.77</v>
      </c>
      <c r="N1236" s="46">
        <v>3139285.77</v>
      </c>
      <c r="O1236" s="46">
        <v>45776714.229999997</v>
      </c>
      <c r="P1236" s="86">
        <f t="shared" si="40"/>
        <v>6.4177074372393492E-2</v>
      </c>
      <c r="Q1236" s="65"/>
      <c r="R1236" s="65"/>
      <c r="S1236" s="66"/>
      <c r="T1236" s="66"/>
      <c r="U1236" s="66"/>
      <c r="V1236" s="66"/>
      <c r="W1236" s="66"/>
      <c r="X1236" s="67"/>
    </row>
    <row r="1237" spans="1:24" ht="14.4" x14ac:dyDescent="0.2">
      <c r="A1237" s="47" t="s">
        <v>714</v>
      </c>
      <c r="B1237" s="47" t="s">
        <v>715</v>
      </c>
      <c r="C1237" s="82" t="str">
        <f t="shared" si="39"/>
        <v>21375803 TEATRO NACIONAL</v>
      </c>
      <c r="D1237" s="47" t="s">
        <v>686</v>
      </c>
      <c r="E1237" s="47" t="s">
        <v>220</v>
      </c>
      <c r="F1237" s="47" t="s">
        <v>221</v>
      </c>
      <c r="G1237" s="46">
        <v>196014000</v>
      </c>
      <c r="H1237" s="46">
        <v>196014000</v>
      </c>
      <c r="I1237" s="46">
        <v>147010500</v>
      </c>
      <c r="J1237" s="46">
        <v>0</v>
      </c>
      <c r="K1237" s="46">
        <v>0</v>
      </c>
      <c r="L1237" s="46">
        <v>0</v>
      </c>
      <c r="M1237" s="46">
        <v>122235704.65000001</v>
      </c>
      <c r="N1237" s="46">
        <v>121772921.16</v>
      </c>
      <c r="O1237" s="46">
        <v>73778295.349999994</v>
      </c>
      <c r="P1237" s="86">
        <f t="shared" si="40"/>
        <v>0.62360701097880766</v>
      </c>
      <c r="Q1237" s="65"/>
      <c r="R1237" s="65"/>
      <c r="S1237" s="66"/>
      <c r="T1237" s="66"/>
      <c r="U1237" s="66"/>
      <c r="V1237" s="66"/>
      <c r="W1237" s="66"/>
      <c r="X1237" s="67"/>
    </row>
    <row r="1238" spans="1:24" ht="14.4" x14ac:dyDescent="0.2">
      <c r="A1238" s="47" t="s">
        <v>714</v>
      </c>
      <c r="B1238" s="47" t="s">
        <v>715</v>
      </c>
      <c r="C1238" s="82" t="str">
        <f t="shared" si="39"/>
        <v>21375803 TEATRO NACIONAL</v>
      </c>
      <c r="D1238" s="47" t="s">
        <v>686</v>
      </c>
      <c r="E1238" s="47" t="s">
        <v>222</v>
      </c>
      <c r="F1238" s="47" t="s">
        <v>223</v>
      </c>
      <c r="G1238" s="46">
        <v>703753552</v>
      </c>
      <c r="H1238" s="46">
        <v>719753552</v>
      </c>
      <c r="I1238" s="46">
        <v>634243440.49000001</v>
      </c>
      <c r="J1238" s="46">
        <v>0</v>
      </c>
      <c r="K1238" s="46">
        <v>0</v>
      </c>
      <c r="L1238" s="46">
        <v>0</v>
      </c>
      <c r="M1238" s="46">
        <v>521528948.98000002</v>
      </c>
      <c r="N1238" s="46">
        <v>519837640.5</v>
      </c>
      <c r="O1238" s="46">
        <v>198224603.02000001</v>
      </c>
      <c r="P1238" s="86">
        <f t="shared" si="40"/>
        <v>0.72459378287305765</v>
      </c>
      <c r="Q1238" s="65"/>
      <c r="R1238" s="65"/>
      <c r="S1238" s="66"/>
      <c r="T1238" s="66"/>
      <c r="U1238" s="66"/>
      <c r="V1238" s="66"/>
      <c r="W1238" s="66"/>
      <c r="X1238" s="67"/>
    </row>
    <row r="1239" spans="1:24" ht="14.4" x14ac:dyDescent="0.2">
      <c r="A1239" s="47" t="s">
        <v>714</v>
      </c>
      <c r="B1239" s="47" t="s">
        <v>715</v>
      </c>
      <c r="C1239" s="82" t="str">
        <f t="shared" si="39"/>
        <v>21375803 TEATRO NACIONAL</v>
      </c>
      <c r="D1239" s="47" t="s">
        <v>686</v>
      </c>
      <c r="E1239" s="47" t="s">
        <v>224</v>
      </c>
      <c r="F1239" s="47" t="s">
        <v>225</v>
      </c>
      <c r="G1239" s="46">
        <v>8100000</v>
      </c>
      <c r="H1239" s="46">
        <v>8100000</v>
      </c>
      <c r="I1239" s="46">
        <v>6075000</v>
      </c>
      <c r="J1239" s="46">
        <v>0</v>
      </c>
      <c r="K1239" s="46">
        <v>0</v>
      </c>
      <c r="L1239" s="46">
        <v>0</v>
      </c>
      <c r="M1239" s="46">
        <v>4953852.08</v>
      </c>
      <c r="N1239" s="46">
        <v>4953852.08</v>
      </c>
      <c r="O1239" s="46">
        <v>3146147.92</v>
      </c>
      <c r="P1239" s="86">
        <f t="shared" si="40"/>
        <v>0.61158667654320986</v>
      </c>
      <c r="Q1239" s="65"/>
      <c r="R1239" s="65"/>
      <c r="S1239" s="66"/>
      <c r="T1239" s="66"/>
      <c r="U1239" s="66"/>
      <c r="V1239" s="66"/>
      <c r="W1239" s="66"/>
      <c r="X1239" s="67"/>
    </row>
    <row r="1240" spans="1:24" ht="14.4" x14ac:dyDescent="0.2">
      <c r="A1240" s="47" t="s">
        <v>714</v>
      </c>
      <c r="B1240" s="47" t="s">
        <v>715</v>
      </c>
      <c r="C1240" s="82" t="str">
        <f t="shared" si="39"/>
        <v>21375803 TEATRO NACIONAL</v>
      </c>
      <c r="D1240" s="47" t="s">
        <v>686</v>
      </c>
      <c r="E1240" s="47" t="s">
        <v>226</v>
      </c>
      <c r="F1240" s="47" t="s">
        <v>227</v>
      </c>
      <c r="G1240" s="46">
        <v>600000</v>
      </c>
      <c r="H1240" s="46">
        <v>600000</v>
      </c>
      <c r="I1240" s="46">
        <v>450000</v>
      </c>
      <c r="J1240" s="46">
        <v>0</v>
      </c>
      <c r="K1240" s="46">
        <v>0</v>
      </c>
      <c r="L1240" s="46">
        <v>0</v>
      </c>
      <c r="M1240" s="46">
        <v>410372.88</v>
      </c>
      <c r="N1240" s="46">
        <v>410372.88</v>
      </c>
      <c r="O1240" s="46">
        <v>189627.12</v>
      </c>
      <c r="P1240" s="86">
        <f t="shared" si="40"/>
        <v>0.68395479999999997</v>
      </c>
      <c r="Q1240" s="65"/>
      <c r="R1240" s="65"/>
      <c r="S1240" s="66"/>
      <c r="T1240" s="66"/>
      <c r="U1240" s="66"/>
      <c r="V1240" s="66"/>
      <c r="W1240" s="66"/>
      <c r="X1240" s="67"/>
    </row>
    <row r="1241" spans="1:24" ht="14.4" x14ac:dyDescent="0.2">
      <c r="A1241" s="47" t="s">
        <v>714</v>
      </c>
      <c r="B1241" s="47" t="s">
        <v>715</v>
      </c>
      <c r="C1241" s="82" t="str">
        <f t="shared" si="39"/>
        <v>21375803 TEATRO NACIONAL</v>
      </c>
      <c r="D1241" s="47" t="s">
        <v>686</v>
      </c>
      <c r="E1241" s="47" t="s">
        <v>228</v>
      </c>
      <c r="F1241" s="47" t="s">
        <v>229</v>
      </c>
      <c r="G1241" s="46">
        <v>7500000</v>
      </c>
      <c r="H1241" s="46">
        <v>7500000</v>
      </c>
      <c r="I1241" s="46">
        <v>5625000</v>
      </c>
      <c r="J1241" s="46">
        <v>0</v>
      </c>
      <c r="K1241" s="46">
        <v>0</v>
      </c>
      <c r="L1241" s="46">
        <v>0</v>
      </c>
      <c r="M1241" s="46">
        <v>4543479.2</v>
      </c>
      <c r="N1241" s="46">
        <v>4543479.2</v>
      </c>
      <c r="O1241" s="46">
        <v>2956520.8</v>
      </c>
      <c r="P1241" s="86">
        <f t="shared" si="40"/>
        <v>0.60579722666666669</v>
      </c>
      <c r="Q1241" s="65"/>
      <c r="R1241" s="65"/>
      <c r="S1241" s="66"/>
      <c r="T1241" s="66"/>
      <c r="U1241" s="66"/>
      <c r="V1241" s="66"/>
      <c r="W1241" s="66"/>
      <c r="X1241" s="67"/>
    </row>
    <row r="1242" spans="1:24" ht="14.4" x14ac:dyDescent="0.2">
      <c r="A1242" s="47" t="s">
        <v>714</v>
      </c>
      <c r="B1242" s="47" t="s">
        <v>715</v>
      </c>
      <c r="C1242" s="82" t="str">
        <f t="shared" si="39"/>
        <v>21375803 TEATRO NACIONAL</v>
      </c>
      <c r="D1242" s="47" t="s">
        <v>686</v>
      </c>
      <c r="E1242" s="47" t="s">
        <v>234</v>
      </c>
      <c r="F1242" s="47" t="s">
        <v>235</v>
      </c>
      <c r="G1242" s="46">
        <v>168000000</v>
      </c>
      <c r="H1242" s="46">
        <v>161100000</v>
      </c>
      <c r="I1242" s="46">
        <v>122550000</v>
      </c>
      <c r="J1242" s="46">
        <v>0</v>
      </c>
      <c r="K1242" s="46">
        <v>0</v>
      </c>
      <c r="L1242" s="46">
        <v>0</v>
      </c>
      <c r="M1242" s="46">
        <v>74723470.540000007</v>
      </c>
      <c r="N1242" s="46">
        <v>74723470.540000007</v>
      </c>
      <c r="O1242" s="46">
        <v>86376529.459999993</v>
      </c>
      <c r="P1242" s="86">
        <f t="shared" si="40"/>
        <v>0.46383284009931725</v>
      </c>
      <c r="Q1242" s="65"/>
      <c r="R1242" s="65"/>
      <c r="S1242" s="66"/>
      <c r="T1242" s="66"/>
      <c r="U1242" s="66"/>
      <c r="V1242" s="66"/>
      <c r="W1242" s="66"/>
      <c r="X1242" s="67"/>
    </row>
    <row r="1243" spans="1:24" ht="14.4" x14ac:dyDescent="0.2">
      <c r="A1243" s="47" t="s">
        <v>714</v>
      </c>
      <c r="B1243" s="47" t="s">
        <v>715</v>
      </c>
      <c r="C1243" s="82" t="str">
        <f t="shared" si="39"/>
        <v>21375803 TEATRO NACIONAL</v>
      </c>
      <c r="D1243" s="47" t="s">
        <v>686</v>
      </c>
      <c r="E1243" s="47" t="s">
        <v>236</v>
      </c>
      <c r="F1243" s="47" t="s">
        <v>237</v>
      </c>
      <c r="G1243" s="46">
        <v>168000000</v>
      </c>
      <c r="H1243" s="46">
        <v>161100000</v>
      </c>
      <c r="I1243" s="46">
        <v>122550000</v>
      </c>
      <c r="J1243" s="46">
        <v>0</v>
      </c>
      <c r="K1243" s="46">
        <v>0</v>
      </c>
      <c r="L1243" s="46">
        <v>0</v>
      </c>
      <c r="M1243" s="46">
        <v>74723470.540000007</v>
      </c>
      <c r="N1243" s="46">
        <v>74723470.540000007</v>
      </c>
      <c r="O1243" s="46">
        <v>86376529.459999993</v>
      </c>
      <c r="P1243" s="86">
        <f t="shared" si="40"/>
        <v>0.46383284009931725</v>
      </c>
      <c r="Q1243" s="65"/>
      <c r="R1243" s="65"/>
      <c r="S1243" s="66"/>
      <c r="T1243" s="66"/>
      <c r="U1243" s="66"/>
      <c r="V1243" s="66"/>
      <c r="W1243" s="66"/>
      <c r="X1243" s="67"/>
    </row>
    <row r="1244" spans="1:24" ht="14.4" x14ac:dyDescent="0.2">
      <c r="A1244" s="47" t="s">
        <v>714</v>
      </c>
      <c r="B1244" s="47" t="s">
        <v>715</v>
      </c>
      <c r="C1244" s="82" t="str">
        <f t="shared" si="39"/>
        <v>21375803 TEATRO NACIONAL</v>
      </c>
      <c r="D1244" s="47" t="s">
        <v>686</v>
      </c>
      <c r="E1244" s="47" t="s">
        <v>238</v>
      </c>
      <c r="F1244" s="47" t="s">
        <v>239</v>
      </c>
      <c r="G1244" s="46">
        <v>4900000</v>
      </c>
      <c r="H1244" s="46">
        <v>4900000</v>
      </c>
      <c r="I1244" s="46">
        <v>3675000</v>
      </c>
      <c r="J1244" s="46">
        <v>0</v>
      </c>
      <c r="K1244" s="46">
        <v>0</v>
      </c>
      <c r="L1244" s="46">
        <v>0</v>
      </c>
      <c r="M1244" s="46">
        <v>2451542.58</v>
      </c>
      <c r="N1244" s="46">
        <v>2445667</v>
      </c>
      <c r="O1244" s="46">
        <v>2448457.42</v>
      </c>
      <c r="P1244" s="86">
        <f t="shared" si="40"/>
        <v>0.50031481224489793</v>
      </c>
      <c r="Q1244" s="65"/>
      <c r="R1244" s="65"/>
      <c r="S1244" s="66"/>
      <c r="T1244" s="66"/>
      <c r="U1244" s="66"/>
      <c r="V1244" s="66"/>
      <c r="W1244" s="66"/>
      <c r="X1244" s="67"/>
    </row>
    <row r="1245" spans="1:24" ht="14.4" x14ac:dyDescent="0.2">
      <c r="A1245" s="47" t="s">
        <v>714</v>
      </c>
      <c r="B1245" s="47" t="s">
        <v>715</v>
      </c>
      <c r="C1245" s="82" t="str">
        <f t="shared" si="39"/>
        <v>21375803 TEATRO NACIONAL</v>
      </c>
      <c r="D1245" s="47" t="s">
        <v>686</v>
      </c>
      <c r="E1245" s="47" t="s">
        <v>240</v>
      </c>
      <c r="F1245" s="47" t="s">
        <v>241</v>
      </c>
      <c r="G1245" s="46">
        <v>2900000</v>
      </c>
      <c r="H1245" s="46">
        <v>2900000</v>
      </c>
      <c r="I1245" s="46">
        <v>2175000</v>
      </c>
      <c r="J1245" s="46">
        <v>0</v>
      </c>
      <c r="K1245" s="46">
        <v>0</v>
      </c>
      <c r="L1245" s="46">
        <v>0</v>
      </c>
      <c r="M1245" s="46">
        <v>960854.58</v>
      </c>
      <c r="N1245" s="46">
        <v>954979</v>
      </c>
      <c r="O1245" s="46">
        <v>1939145.42</v>
      </c>
      <c r="P1245" s="86">
        <f t="shared" si="40"/>
        <v>0.33132916551724134</v>
      </c>
      <c r="Q1245" s="65"/>
      <c r="R1245" s="65"/>
      <c r="S1245" s="66"/>
      <c r="T1245" s="66"/>
      <c r="U1245" s="66"/>
      <c r="V1245" s="66"/>
      <c r="W1245" s="66"/>
      <c r="X1245" s="67"/>
    </row>
    <row r="1246" spans="1:24" ht="14.4" x14ac:dyDescent="0.2">
      <c r="A1246" s="47" t="s">
        <v>714</v>
      </c>
      <c r="B1246" s="47" t="s">
        <v>715</v>
      </c>
      <c r="C1246" s="82" t="str">
        <f t="shared" si="39"/>
        <v>21375803 TEATRO NACIONAL</v>
      </c>
      <c r="D1246" s="47" t="s">
        <v>686</v>
      </c>
      <c r="E1246" s="47" t="s">
        <v>242</v>
      </c>
      <c r="F1246" s="47" t="s">
        <v>243</v>
      </c>
      <c r="G1246" s="46">
        <v>2000000</v>
      </c>
      <c r="H1246" s="46">
        <v>2000000</v>
      </c>
      <c r="I1246" s="46">
        <v>1500000</v>
      </c>
      <c r="J1246" s="46">
        <v>0</v>
      </c>
      <c r="K1246" s="46">
        <v>0</v>
      </c>
      <c r="L1246" s="46">
        <v>0</v>
      </c>
      <c r="M1246" s="46">
        <v>1490688</v>
      </c>
      <c r="N1246" s="46">
        <v>1490688</v>
      </c>
      <c r="O1246" s="46">
        <v>509312</v>
      </c>
      <c r="P1246" s="86">
        <f t="shared" si="40"/>
        <v>0.74534400000000001</v>
      </c>
      <c r="Q1246" s="65"/>
      <c r="R1246" s="65"/>
      <c r="S1246" s="66"/>
      <c r="T1246" s="66"/>
      <c r="U1246" s="66"/>
      <c r="V1246" s="66"/>
      <c r="W1246" s="66"/>
      <c r="X1246" s="67"/>
    </row>
    <row r="1247" spans="1:24" ht="14.4" x14ac:dyDescent="0.2">
      <c r="A1247" s="47" t="s">
        <v>714</v>
      </c>
      <c r="B1247" s="47" t="s">
        <v>715</v>
      </c>
      <c r="C1247" s="82" t="str">
        <f t="shared" si="39"/>
        <v>21375803 TEATRO NACIONAL</v>
      </c>
      <c r="D1247" s="47" t="s">
        <v>686</v>
      </c>
      <c r="E1247" s="47" t="s">
        <v>246</v>
      </c>
      <c r="F1247" s="47" t="s">
        <v>247</v>
      </c>
      <c r="G1247" s="46">
        <v>106375251</v>
      </c>
      <c r="H1247" s="46">
        <v>111375251</v>
      </c>
      <c r="I1247" s="46">
        <v>74631438.25</v>
      </c>
      <c r="J1247" s="46">
        <v>0</v>
      </c>
      <c r="K1247" s="46">
        <v>0</v>
      </c>
      <c r="L1247" s="46">
        <v>0</v>
      </c>
      <c r="M1247" s="46">
        <v>27095042.140000001</v>
      </c>
      <c r="N1247" s="46">
        <v>27058798.210000001</v>
      </c>
      <c r="O1247" s="46">
        <v>84280208.859999999</v>
      </c>
      <c r="P1247" s="86">
        <f t="shared" si="40"/>
        <v>0.24327704671121236</v>
      </c>
      <c r="Q1247" s="65"/>
      <c r="R1247" s="65"/>
      <c r="S1247" s="66"/>
      <c r="T1247" s="66"/>
      <c r="U1247" s="66"/>
      <c r="V1247" s="66"/>
      <c r="W1247" s="66"/>
      <c r="X1247" s="67"/>
    </row>
    <row r="1248" spans="1:24" ht="14.4" x14ac:dyDescent="0.2">
      <c r="A1248" s="47" t="s">
        <v>714</v>
      </c>
      <c r="B1248" s="47" t="s">
        <v>715</v>
      </c>
      <c r="C1248" s="82" t="str">
        <f t="shared" si="39"/>
        <v>21375803 TEATRO NACIONAL</v>
      </c>
      <c r="D1248" s="47" t="s">
        <v>686</v>
      </c>
      <c r="E1248" s="47" t="s">
        <v>248</v>
      </c>
      <c r="F1248" s="47" t="s">
        <v>249</v>
      </c>
      <c r="G1248" s="46">
        <v>28496400</v>
      </c>
      <c r="H1248" s="46">
        <v>28496400</v>
      </c>
      <c r="I1248" s="46">
        <v>21372300</v>
      </c>
      <c r="J1248" s="46">
        <v>0</v>
      </c>
      <c r="K1248" s="46">
        <v>0</v>
      </c>
      <c r="L1248" s="46">
        <v>0</v>
      </c>
      <c r="M1248" s="46">
        <v>1940165.14</v>
      </c>
      <c r="N1248" s="46">
        <v>1936453.93</v>
      </c>
      <c r="O1248" s="46">
        <v>26556234.859999999</v>
      </c>
      <c r="P1248" s="86">
        <f t="shared" si="40"/>
        <v>6.8084569980769491E-2</v>
      </c>
      <c r="Q1248" s="65"/>
      <c r="R1248" s="65"/>
      <c r="S1248" s="66"/>
      <c r="T1248" s="66"/>
      <c r="U1248" s="66"/>
      <c r="V1248" s="66"/>
      <c r="W1248" s="66"/>
      <c r="X1248" s="67"/>
    </row>
    <row r="1249" spans="1:24" ht="14.4" x14ac:dyDescent="0.2">
      <c r="A1249" s="47" t="s">
        <v>714</v>
      </c>
      <c r="B1249" s="47" t="s">
        <v>715</v>
      </c>
      <c r="C1249" s="82" t="str">
        <f t="shared" si="39"/>
        <v>21375803 TEATRO NACIONAL</v>
      </c>
      <c r="D1249" s="47" t="s">
        <v>686</v>
      </c>
      <c r="E1249" s="47" t="s">
        <v>252</v>
      </c>
      <c r="F1249" s="47" t="s">
        <v>253</v>
      </c>
      <c r="G1249" s="46">
        <v>9060000</v>
      </c>
      <c r="H1249" s="46">
        <v>5210000</v>
      </c>
      <c r="I1249" s="46">
        <v>4870000</v>
      </c>
      <c r="J1249" s="46">
        <v>0</v>
      </c>
      <c r="K1249" s="46">
        <v>0</v>
      </c>
      <c r="L1249" s="46">
        <v>0</v>
      </c>
      <c r="M1249" s="46">
        <v>2445428.58</v>
      </c>
      <c r="N1249" s="46">
        <v>2445428.58</v>
      </c>
      <c r="O1249" s="46">
        <v>2764571.42</v>
      </c>
      <c r="P1249" s="86">
        <f t="shared" si="40"/>
        <v>0.46937208829174665</v>
      </c>
      <c r="Q1249" s="65"/>
      <c r="R1249" s="65"/>
      <c r="S1249" s="66"/>
      <c r="T1249" s="66"/>
      <c r="U1249" s="66"/>
      <c r="V1249" s="66"/>
      <c r="W1249" s="66"/>
      <c r="X1249" s="67"/>
    </row>
    <row r="1250" spans="1:24" ht="14.4" x14ac:dyDescent="0.2">
      <c r="A1250" s="47" t="s">
        <v>714</v>
      </c>
      <c r="B1250" s="47" t="s">
        <v>715</v>
      </c>
      <c r="C1250" s="82" t="str">
        <f t="shared" si="39"/>
        <v>21375803 TEATRO NACIONAL</v>
      </c>
      <c r="D1250" s="47" t="s">
        <v>686</v>
      </c>
      <c r="E1250" s="47" t="s">
        <v>254</v>
      </c>
      <c r="F1250" s="47" t="s">
        <v>255</v>
      </c>
      <c r="G1250" s="46">
        <v>8000000</v>
      </c>
      <c r="H1250" s="46">
        <v>4000000</v>
      </c>
      <c r="I1250" s="46">
        <v>4000000</v>
      </c>
      <c r="J1250" s="46">
        <v>0</v>
      </c>
      <c r="K1250" s="46">
        <v>0</v>
      </c>
      <c r="L1250" s="46">
        <v>0</v>
      </c>
      <c r="M1250" s="46">
        <v>910966.45</v>
      </c>
      <c r="N1250" s="46">
        <v>910966.45</v>
      </c>
      <c r="O1250" s="46">
        <v>3089033.55</v>
      </c>
      <c r="P1250" s="86">
        <f t="shared" si="40"/>
        <v>0.2277416125</v>
      </c>
      <c r="Q1250" s="65"/>
      <c r="R1250" s="65"/>
      <c r="S1250" s="66"/>
      <c r="T1250" s="66"/>
      <c r="U1250" s="66"/>
      <c r="V1250" s="66"/>
      <c r="W1250" s="66"/>
      <c r="X1250" s="67"/>
    </row>
    <row r="1251" spans="1:24" ht="14.4" x14ac:dyDescent="0.2">
      <c r="A1251" s="47" t="s">
        <v>714</v>
      </c>
      <c r="B1251" s="47" t="s">
        <v>715</v>
      </c>
      <c r="C1251" s="82" t="str">
        <f t="shared" si="39"/>
        <v>21375803 TEATRO NACIONAL</v>
      </c>
      <c r="D1251" s="47" t="s">
        <v>686</v>
      </c>
      <c r="E1251" s="47" t="s">
        <v>256</v>
      </c>
      <c r="F1251" s="47" t="s">
        <v>257</v>
      </c>
      <c r="G1251" s="46">
        <v>20799180</v>
      </c>
      <c r="H1251" s="46">
        <v>19349180</v>
      </c>
      <c r="I1251" s="46">
        <v>14874385</v>
      </c>
      <c r="J1251" s="46">
        <v>0</v>
      </c>
      <c r="K1251" s="46">
        <v>0</v>
      </c>
      <c r="L1251" s="46">
        <v>0</v>
      </c>
      <c r="M1251" s="46">
        <v>3003683.01</v>
      </c>
      <c r="N1251" s="46">
        <v>3003683.01</v>
      </c>
      <c r="O1251" s="46">
        <v>16345496.99</v>
      </c>
      <c r="P1251" s="86">
        <f t="shared" si="40"/>
        <v>0.15523567458672666</v>
      </c>
      <c r="Q1251" s="65"/>
      <c r="R1251" s="65"/>
      <c r="S1251" s="66"/>
      <c r="T1251" s="66"/>
      <c r="U1251" s="66"/>
      <c r="V1251" s="66"/>
      <c r="W1251" s="66"/>
      <c r="X1251" s="67"/>
    </row>
    <row r="1252" spans="1:24" ht="14.4" x14ac:dyDescent="0.2">
      <c r="A1252" s="47" t="s">
        <v>714</v>
      </c>
      <c r="B1252" s="47" t="s">
        <v>715</v>
      </c>
      <c r="C1252" s="82" t="str">
        <f t="shared" si="39"/>
        <v>21375803 TEATRO NACIONAL</v>
      </c>
      <c r="D1252" s="47" t="s">
        <v>686</v>
      </c>
      <c r="E1252" s="47" t="s">
        <v>258</v>
      </c>
      <c r="F1252" s="47" t="s">
        <v>259</v>
      </c>
      <c r="G1252" s="46">
        <v>13068690</v>
      </c>
      <c r="H1252" s="46">
        <v>11068690</v>
      </c>
      <c r="I1252" s="46">
        <v>9301517.5</v>
      </c>
      <c r="J1252" s="46">
        <v>0</v>
      </c>
      <c r="K1252" s="46">
        <v>0</v>
      </c>
      <c r="L1252" s="46">
        <v>0</v>
      </c>
      <c r="M1252" s="46">
        <v>2541769.1</v>
      </c>
      <c r="N1252" s="46">
        <v>2527969.09</v>
      </c>
      <c r="O1252" s="46">
        <v>8526920.9000000004</v>
      </c>
      <c r="P1252" s="86">
        <f t="shared" si="40"/>
        <v>0.22963594607853324</v>
      </c>
      <c r="Q1252" s="65"/>
      <c r="R1252" s="65"/>
      <c r="S1252" s="66"/>
      <c r="T1252" s="66"/>
      <c r="U1252" s="66"/>
      <c r="V1252" s="66"/>
      <c r="W1252" s="66"/>
      <c r="X1252" s="67"/>
    </row>
    <row r="1253" spans="1:24" ht="14.4" x14ac:dyDescent="0.2">
      <c r="A1253" s="47" t="s">
        <v>714</v>
      </c>
      <c r="B1253" s="47" t="s">
        <v>715</v>
      </c>
      <c r="C1253" s="82" t="str">
        <f t="shared" si="39"/>
        <v>21375803 TEATRO NACIONAL</v>
      </c>
      <c r="D1253" s="47" t="s">
        <v>686</v>
      </c>
      <c r="E1253" s="47" t="s">
        <v>260</v>
      </c>
      <c r="F1253" s="47" t="s">
        <v>261</v>
      </c>
      <c r="G1253" s="46">
        <v>8550981</v>
      </c>
      <c r="H1253" s="46">
        <v>8550981</v>
      </c>
      <c r="I1253" s="46">
        <v>6413235.75</v>
      </c>
      <c r="J1253" s="46">
        <v>0</v>
      </c>
      <c r="K1253" s="46">
        <v>0</v>
      </c>
      <c r="L1253" s="46">
        <v>0</v>
      </c>
      <c r="M1253" s="46">
        <v>2997703.72</v>
      </c>
      <c r="N1253" s="46">
        <v>2986971.01</v>
      </c>
      <c r="O1253" s="46">
        <v>5553277.2800000003</v>
      </c>
      <c r="P1253" s="86">
        <f t="shared" si="40"/>
        <v>0.35056839911116633</v>
      </c>
      <c r="Q1253" s="65"/>
      <c r="R1253" s="65"/>
      <c r="S1253" s="66"/>
      <c r="T1253" s="66"/>
      <c r="U1253" s="66"/>
      <c r="V1253" s="66"/>
      <c r="W1253" s="66"/>
      <c r="X1253" s="67"/>
    </row>
    <row r="1254" spans="1:24" ht="14.4" x14ac:dyDescent="0.2">
      <c r="A1254" s="47" t="s">
        <v>714</v>
      </c>
      <c r="B1254" s="47" t="s">
        <v>715</v>
      </c>
      <c r="C1254" s="82" t="str">
        <f t="shared" si="39"/>
        <v>21375803 TEATRO NACIONAL</v>
      </c>
      <c r="D1254" s="47" t="s">
        <v>686</v>
      </c>
      <c r="E1254" s="47" t="s">
        <v>262</v>
      </c>
      <c r="F1254" s="47" t="s">
        <v>263</v>
      </c>
      <c r="G1254" s="46">
        <v>18400000</v>
      </c>
      <c r="H1254" s="46">
        <v>34700000</v>
      </c>
      <c r="I1254" s="46">
        <v>13800000</v>
      </c>
      <c r="J1254" s="46">
        <v>0</v>
      </c>
      <c r="K1254" s="46">
        <v>0</v>
      </c>
      <c r="L1254" s="46">
        <v>0</v>
      </c>
      <c r="M1254" s="46">
        <v>13255326.140000001</v>
      </c>
      <c r="N1254" s="46">
        <v>13247326.140000001</v>
      </c>
      <c r="O1254" s="46">
        <v>21444673.859999999</v>
      </c>
      <c r="P1254" s="86">
        <f t="shared" si="40"/>
        <v>0.38199787146974062</v>
      </c>
      <c r="Q1254" s="65"/>
      <c r="R1254" s="65"/>
      <c r="S1254" s="66"/>
      <c r="T1254" s="66"/>
      <c r="U1254" s="66"/>
      <c r="V1254" s="66"/>
      <c r="W1254" s="66"/>
      <c r="X1254" s="67"/>
    </row>
    <row r="1255" spans="1:24" ht="14.4" x14ac:dyDescent="0.2">
      <c r="A1255" s="47" t="s">
        <v>714</v>
      </c>
      <c r="B1255" s="47" t="s">
        <v>715</v>
      </c>
      <c r="C1255" s="82" t="str">
        <f t="shared" si="39"/>
        <v>21375803 TEATRO NACIONAL</v>
      </c>
      <c r="D1255" s="47" t="s">
        <v>686</v>
      </c>
      <c r="E1255" s="47" t="s">
        <v>278</v>
      </c>
      <c r="F1255" s="47" t="s">
        <v>279</v>
      </c>
      <c r="G1255" s="46">
        <v>140915053</v>
      </c>
      <c r="H1255" s="46">
        <v>140915053</v>
      </c>
      <c r="I1255" s="46">
        <v>104038821.25</v>
      </c>
      <c r="J1255" s="46">
        <v>0</v>
      </c>
      <c r="K1255" s="46">
        <v>0</v>
      </c>
      <c r="L1255" s="46">
        <v>0</v>
      </c>
      <c r="M1255" s="46">
        <v>47747612.130000003</v>
      </c>
      <c r="N1255" s="46">
        <v>47510624.609999999</v>
      </c>
      <c r="O1255" s="46">
        <v>93167440.870000005</v>
      </c>
      <c r="P1255" s="86">
        <f t="shared" si="40"/>
        <v>0.33883968471416609</v>
      </c>
      <c r="Q1255" s="65"/>
      <c r="R1255" s="65"/>
      <c r="S1255" s="66"/>
      <c r="T1255" s="66"/>
      <c r="U1255" s="66"/>
      <c r="V1255" s="66"/>
      <c r="W1255" s="66"/>
      <c r="X1255" s="67"/>
    </row>
    <row r="1256" spans="1:24" ht="14.4" x14ac:dyDescent="0.2">
      <c r="A1256" s="47" t="s">
        <v>714</v>
      </c>
      <c r="B1256" s="47" t="s">
        <v>715</v>
      </c>
      <c r="C1256" s="82" t="str">
        <f t="shared" si="39"/>
        <v>21375803 TEATRO NACIONAL</v>
      </c>
      <c r="D1256" s="47" t="s">
        <v>686</v>
      </c>
      <c r="E1256" s="47" t="s">
        <v>280</v>
      </c>
      <c r="F1256" s="47" t="s">
        <v>281</v>
      </c>
      <c r="G1256" s="46">
        <v>36039874</v>
      </c>
      <c r="H1256" s="46">
        <v>23450000</v>
      </c>
      <c r="I1256" s="46">
        <v>20637500</v>
      </c>
      <c r="J1256" s="46">
        <v>0</v>
      </c>
      <c r="K1256" s="46">
        <v>0</v>
      </c>
      <c r="L1256" s="46">
        <v>0</v>
      </c>
      <c r="M1256" s="46">
        <v>4892598.54</v>
      </c>
      <c r="N1256" s="46">
        <v>4876873.91</v>
      </c>
      <c r="O1256" s="46">
        <v>18557401.460000001</v>
      </c>
      <c r="P1256" s="86">
        <f t="shared" si="40"/>
        <v>0.20863959658848613</v>
      </c>
      <c r="Q1256" s="65"/>
      <c r="R1256" s="65"/>
      <c r="S1256" s="66"/>
      <c r="T1256" s="66"/>
      <c r="U1256" s="66"/>
      <c r="V1256" s="66"/>
      <c r="W1256" s="66"/>
      <c r="X1256" s="67"/>
    </row>
    <row r="1257" spans="1:24" ht="14.4" x14ac:dyDescent="0.2">
      <c r="A1257" s="47" t="s">
        <v>714</v>
      </c>
      <c r="B1257" s="47" t="s">
        <v>715</v>
      </c>
      <c r="C1257" s="82" t="str">
        <f t="shared" si="39"/>
        <v>21375803 TEATRO NACIONAL</v>
      </c>
      <c r="D1257" s="47" t="s">
        <v>686</v>
      </c>
      <c r="E1257" s="47" t="s">
        <v>282</v>
      </c>
      <c r="F1257" s="47" t="s">
        <v>283</v>
      </c>
      <c r="G1257" s="46">
        <v>3750000</v>
      </c>
      <c r="H1257" s="46">
        <v>3750000</v>
      </c>
      <c r="I1257" s="46">
        <v>2812500</v>
      </c>
      <c r="J1257" s="46">
        <v>0</v>
      </c>
      <c r="K1257" s="46">
        <v>0</v>
      </c>
      <c r="L1257" s="46">
        <v>0</v>
      </c>
      <c r="M1257" s="46">
        <v>1365701.28</v>
      </c>
      <c r="N1257" s="46">
        <v>1365701.28</v>
      </c>
      <c r="O1257" s="46">
        <v>2384298.7200000002</v>
      </c>
      <c r="P1257" s="86">
        <f t="shared" si="40"/>
        <v>0.36418700800000003</v>
      </c>
      <c r="Q1257" s="65"/>
      <c r="R1257" s="65"/>
      <c r="S1257" s="66"/>
      <c r="T1257" s="66"/>
      <c r="U1257" s="66"/>
      <c r="V1257" s="66"/>
      <c r="W1257" s="66"/>
      <c r="X1257" s="67"/>
    </row>
    <row r="1258" spans="1:24" ht="14.4" x14ac:dyDescent="0.2">
      <c r="A1258" s="47" t="s">
        <v>714</v>
      </c>
      <c r="B1258" s="47" t="s">
        <v>715</v>
      </c>
      <c r="C1258" s="82" t="str">
        <f t="shared" si="39"/>
        <v>21375803 TEATRO NACIONAL</v>
      </c>
      <c r="D1258" s="47" t="s">
        <v>686</v>
      </c>
      <c r="E1258" s="47" t="s">
        <v>286</v>
      </c>
      <c r="F1258" s="47" t="s">
        <v>287</v>
      </c>
      <c r="G1258" s="46">
        <v>24789874</v>
      </c>
      <c r="H1258" s="46">
        <v>12200000</v>
      </c>
      <c r="I1258" s="46">
        <v>12200000</v>
      </c>
      <c r="J1258" s="46">
        <v>0</v>
      </c>
      <c r="K1258" s="46">
        <v>0</v>
      </c>
      <c r="L1258" s="46">
        <v>0</v>
      </c>
      <c r="M1258" s="46">
        <v>1245661.6100000001</v>
      </c>
      <c r="N1258" s="46">
        <v>1245661.6100000001</v>
      </c>
      <c r="O1258" s="46">
        <v>10954338.390000001</v>
      </c>
      <c r="P1258" s="86">
        <f t="shared" si="40"/>
        <v>0.10210341065573772</v>
      </c>
      <c r="Q1258" s="65"/>
      <c r="R1258" s="65"/>
      <c r="S1258" s="66"/>
      <c r="T1258" s="66"/>
      <c r="U1258" s="66"/>
      <c r="V1258" s="66"/>
      <c r="W1258" s="66"/>
      <c r="X1258" s="67"/>
    </row>
    <row r="1259" spans="1:24" ht="14.4" x14ac:dyDescent="0.2">
      <c r="A1259" s="47" t="s">
        <v>714</v>
      </c>
      <c r="B1259" s="47" t="s">
        <v>715</v>
      </c>
      <c r="C1259" s="82" t="str">
        <f t="shared" si="39"/>
        <v>21375803 TEATRO NACIONAL</v>
      </c>
      <c r="D1259" s="47" t="s">
        <v>686</v>
      </c>
      <c r="E1259" s="47" t="s">
        <v>288</v>
      </c>
      <c r="F1259" s="47" t="s">
        <v>289</v>
      </c>
      <c r="G1259" s="46">
        <v>7500000</v>
      </c>
      <c r="H1259" s="46">
        <v>7500000</v>
      </c>
      <c r="I1259" s="46">
        <v>5625000</v>
      </c>
      <c r="J1259" s="46">
        <v>0</v>
      </c>
      <c r="K1259" s="46">
        <v>0</v>
      </c>
      <c r="L1259" s="46">
        <v>0</v>
      </c>
      <c r="M1259" s="46">
        <v>2281235.65</v>
      </c>
      <c r="N1259" s="46">
        <v>2265511.02</v>
      </c>
      <c r="O1259" s="46">
        <v>5218764.3499999996</v>
      </c>
      <c r="P1259" s="86">
        <f t="shared" si="40"/>
        <v>0.30416475333333332</v>
      </c>
      <c r="Q1259" s="65"/>
      <c r="R1259" s="65"/>
      <c r="S1259" s="66"/>
      <c r="T1259" s="66"/>
      <c r="U1259" s="66"/>
      <c r="V1259" s="66"/>
      <c r="W1259" s="66"/>
      <c r="X1259" s="67"/>
    </row>
    <row r="1260" spans="1:24" ht="14.4" x14ac:dyDescent="0.2">
      <c r="A1260" s="47" t="s">
        <v>714</v>
      </c>
      <c r="B1260" s="47" t="s">
        <v>715</v>
      </c>
      <c r="C1260" s="82" t="str">
        <f t="shared" si="39"/>
        <v>21375803 TEATRO NACIONAL</v>
      </c>
      <c r="D1260" s="47" t="s">
        <v>686</v>
      </c>
      <c r="E1260" s="47" t="s">
        <v>290</v>
      </c>
      <c r="F1260" s="47" t="s">
        <v>291</v>
      </c>
      <c r="G1260" s="46">
        <v>800000</v>
      </c>
      <c r="H1260" s="46">
        <v>800000</v>
      </c>
      <c r="I1260" s="46">
        <v>800000</v>
      </c>
      <c r="J1260" s="46">
        <v>0</v>
      </c>
      <c r="K1260" s="46">
        <v>0</v>
      </c>
      <c r="L1260" s="46">
        <v>0</v>
      </c>
      <c r="M1260" s="46">
        <v>743638.08</v>
      </c>
      <c r="N1260" s="46">
        <v>743638.07</v>
      </c>
      <c r="O1260" s="46">
        <v>56361.919999999998</v>
      </c>
      <c r="P1260" s="86">
        <f t="shared" si="40"/>
        <v>0.92954759999999992</v>
      </c>
      <c r="Q1260" s="65"/>
      <c r="R1260" s="65"/>
      <c r="S1260" s="66"/>
      <c r="T1260" s="66"/>
      <c r="U1260" s="66"/>
      <c r="V1260" s="66"/>
      <c r="W1260" s="66"/>
      <c r="X1260" s="67"/>
    </row>
    <row r="1261" spans="1:24" ht="14.4" x14ac:dyDescent="0.2">
      <c r="A1261" s="47" t="s">
        <v>714</v>
      </c>
      <c r="B1261" s="47" t="s">
        <v>715</v>
      </c>
      <c r="C1261" s="82" t="str">
        <f t="shared" si="39"/>
        <v>21375803 TEATRO NACIONAL</v>
      </c>
      <c r="D1261" s="47" t="s">
        <v>686</v>
      </c>
      <c r="E1261" s="47" t="s">
        <v>292</v>
      </c>
      <c r="F1261" s="47" t="s">
        <v>293</v>
      </c>
      <c r="G1261" s="46">
        <v>800000</v>
      </c>
      <c r="H1261" s="46">
        <v>800000</v>
      </c>
      <c r="I1261" s="46">
        <v>800000</v>
      </c>
      <c r="J1261" s="46">
        <v>0</v>
      </c>
      <c r="K1261" s="46">
        <v>0</v>
      </c>
      <c r="L1261" s="46">
        <v>0</v>
      </c>
      <c r="M1261" s="46">
        <v>743638.08</v>
      </c>
      <c r="N1261" s="46">
        <v>743638.07</v>
      </c>
      <c r="O1261" s="46">
        <v>56361.919999999998</v>
      </c>
      <c r="P1261" s="86">
        <f t="shared" si="40"/>
        <v>0.92954759999999992</v>
      </c>
      <c r="Q1261" s="65"/>
      <c r="R1261" s="65"/>
      <c r="S1261" s="66"/>
      <c r="T1261" s="66"/>
      <c r="U1261" s="66"/>
      <c r="V1261" s="66"/>
      <c r="W1261" s="66"/>
      <c r="X1261" s="67"/>
    </row>
    <row r="1262" spans="1:24" ht="14.4" x14ac:dyDescent="0.2">
      <c r="A1262" s="47" t="s">
        <v>714</v>
      </c>
      <c r="B1262" s="47" t="s">
        <v>715</v>
      </c>
      <c r="C1262" s="82" t="str">
        <f t="shared" si="39"/>
        <v>21375803 TEATRO NACIONAL</v>
      </c>
      <c r="D1262" s="47" t="s">
        <v>686</v>
      </c>
      <c r="E1262" s="47" t="s">
        <v>296</v>
      </c>
      <c r="F1262" s="47" t="s">
        <v>297</v>
      </c>
      <c r="G1262" s="46">
        <v>37765941</v>
      </c>
      <c r="H1262" s="46">
        <v>51155815</v>
      </c>
      <c r="I1262" s="46">
        <v>33269392.75</v>
      </c>
      <c r="J1262" s="46">
        <v>0</v>
      </c>
      <c r="K1262" s="46">
        <v>0</v>
      </c>
      <c r="L1262" s="46">
        <v>0</v>
      </c>
      <c r="M1262" s="46">
        <v>24286500.879999999</v>
      </c>
      <c r="N1262" s="46">
        <v>24084136.609999999</v>
      </c>
      <c r="O1262" s="46">
        <v>26869314.120000001</v>
      </c>
      <c r="P1262" s="86">
        <f t="shared" si="40"/>
        <v>0.47475542868391402</v>
      </c>
      <c r="Q1262" s="65"/>
      <c r="R1262" s="65"/>
      <c r="S1262" s="66"/>
      <c r="T1262" s="66"/>
      <c r="U1262" s="66"/>
      <c r="V1262" s="66"/>
      <c r="W1262" s="66"/>
      <c r="X1262" s="67"/>
    </row>
    <row r="1263" spans="1:24" ht="14.4" x14ac:dyDescent="0.2">
      <c r="A1263" s="47" t="s">
        <v>714</v>
      </c>
      <c r="B1263" s="47" t="s">
        <v>715</v>
      </c>
      <c r="C1263" s="82" t="str">
        <f t="shared" si="39"/>
        <v>21375803 TEATRO NACIONAL</v>
      </c>
      <c r="D1263" s="47" t="s">
        <v>686</v>
      </c>
      <c r="E1263" s="47" t="s">
        <v>298</v>
      </c>
      <c r="F1263" s="47" t="s">
        <v>299</v>
      </c>
      <c r="G1263" s="46">
        <v>8770786</v>
      </c>
      <c r="H1263" s="46">
        <v>12270786</v>
      </c>
      <c r="I1263" s="46">
        <v>5278089.5</v>
      </c>
      <c r="J1263" s="46">
        <v>0</v>
      </c>
      <c r="K1263" s="46">
        <v>0</v>
      </c>
      <c r="L1263" s="46">
        <v>0</v>
      </c>
      <c r="M1263" s="46">
        <v>2464039.0099999998</v>
      </c>
      <c r="N1263" s="46">
        <v>2443754.0699999998</v>
      </c>
      <c r="O1263" s="46">
        <v>9806746.9900000002</v>
      </c>
      <c r="P1263" s="86">
        <f t="shared" si="40"/>
        <v>0.2008053119009654</v>
      </c>
      <c r="Q1263" s="65"/>
      <c r="R1263" s="65"/>
      <c r="S1263" s="66"/>
      <c r="T1263" s="66"/>
      <c r="U1263" s="66"/>
      <c r="V1263" s="66"/>
      <c r="W1263" s="66"/>
      <c r="X1263" s="67"/>
    </row>
    <row r="1264" spans="1:24" ht="14.4" x14ac:dyDescent="0.2">
      <c r="A1264" s="47" t="s">
        <v>714</v>
      </c>
      <c r="B1264" s="47" t="s">
        <v>715</v>
      </c>
      <c r="C1264" s="82" t="str">
        <f t="shared" si="39"/>
        <v>21375803 TEATRO NACIONAL</v>
      </c>
      <c r="D1264" s="47" t="s">
        <v>686</v>
      </c>
      <c r="E1264" s="47" t="s">
        <v>300</v>
      </c>
      <c r="F1264" s="47" t="s">
        <v>301</v>
      </c>
      <c r="G1264" s="46">
        <v>1000000</v>
      </c>
      <c r="H1264" s="46">
        <v>1000000</v>
      </c>
      <c r="I1264" s="46">
        <v>750000</v>
      </c>
      <c r="J1264" s="46">
        <v>0</v>
      </c>
      <c r="K1264" s="46">
        <v>0</v>
      </c>
      <c r="L1264" s="46">
        <v>0</v>
      </c>
      <c r="M1264" s="46">
        <v>0</v>
      </c>
      <c r="N1264" s="46">
        <v>0</v>
      </c>
      <c r="O1264" s="46">
        <v>1000000</v>
      </c>
      <c r="P1264" s="86">
        <f t="shared" si="40"/>
        <v>0</v>
      </c>
      <c r="Q1264" s="65"/>
      <c r="R1264" s="65"/>
      <c r="S1264" s="66"/>
      <c r="T1264" s="66"/>
      <c r="U1264" s="66"/>
      <c r="V1264" s="66"/>
      <c r="W1264" s="66"/>
      <c r="X1264" s="67"/>
    </row>
    <row r="1265" spans="1:24" ht="14.4" x14ac:dyDescent="0.2">
      <c r="A1265" s="47" t="s">
        <v>714</v>
      </c>
      <c r="B1265" s="47" t="s">
        <v>715</v>
      </c>
      <c r="C1265" s="82" t="str">
        <f t="shared" si="39"/>
        <v>21375803 TEATRO NACIONAL</v>
      </c>
      <c r="D1265" s="47" t="s">
        <v>686</v>
      </c>
      <c r="E1265" s="47" t="s">
        <v>302</v>
      </c>
      <c r="F1265" s="47" t="s">
        <v>303</v>
      </c>
      <c r="G1265" s="46">
        <v>2500000</v>
      </c>
      <c r="H1265" s="46">
        <v>2500000</v>
      </c>
      <c r="I1265" s="46">
        <v>2500000</v>
      </c>
      <c r="J1265" s="46">
        <v>0</v>
      </c>
      <c r="K1265" s="46">
        <v>0</v>
      </c>
      <c r="L1265" s="46">
        <v>0</v>
      </c>
      <c r="M1265" s="46">
        <v>2490193.4300000002</v>
      </c>
      <c r="N1265" s="46">
        <v>2446119.21</v>
      </c>
      <c r="O1265" s="46">
        <v>9806.57</v>
      </c>
      <c r="P1265" s="86">
        <f t="shared" si="40"/>
        <v>0.99607737200000002</v>
      </c>
      <c r="Q1265" s="65"/>
      <c r="R1265" s="65"/>
      <c r="S1265" s="66"/>
      <c r="T1265" s="66"/>
      <c r="U1265" s="66"/>
      <c r="V1265" s="66"/>
      <c r="W1265" s="66"/>
      <c r="X1265" s="67"/>
    </row>
    <row r="1266" spans="1:24" ht="14.4" x14ac:dyDescent="0.2">
      <c r="A1266" s="47" t="s">
        <v>714</v>
      </c>
      <c r="B1266" s="47" t="s">
        <v>715</v>
      </c>
      <c r="C1266" s="82" t="str">
        <f t="shared" si="39"/>
        <v>21375803 TEATRO NACIONAL</v>
      </c>
      <c r="D1266" s="47" t="s">
        <v>686</v>
      </c>
      <c r="E1266" s="47" t="s">
        <v>304</v>
      </c>
      <c r="F1266" s="47" t="s">
        <v>305</v>
      </c>
      <c r="G1266" s="46">
        <v>16295155</v>
      </c>
      <c r="H1266" s="46">
        <v>26185029</v>
      </c>
      <c r="I1266" s="46">
        <v>17841303.25</v>
      </c>
      <c r="J1266" s="46">
        <v>0</v>
      </c>
      <c r="K1266" s="46">
        <v>0</v>
      </c>
      <c r="L1266" s="46">
        <v>0</v>
      </c>
      <c r="M1266" s="46">
        <v>17841303.25</v>
      </c>
      <c r="N1266" s="46">
        <v>17703298.140000001</v>
      </c>
      <c r="O1266" s="46">
        <v>8343725.75</v>
      </c>
      <c r="P1266" s="86">
        <f t="shared" si="40"/>
        <v>0.68135510753110107</v>
      </c>
      <c r="Q1266" s="65"/>
      <c r="R1266" s="65"/>
      <c r="S1266" s="66"/>
      <c r="T1266" s="66"/>
      <c r="U1266" s="66"/>
      <c r="V1266" s="66"/>
      <c r="W1266" s="66"/>
      <c r="X1266" s="67"/>
    </row>
    <row r="1267" spans="1:24" ht="14.4" x14ac:dyDescent="0.2">
      <c r="A1267" s="47" t="s">
        <v>714</v>
      </c>
      <c r="B1267" s="47" t="s">
        <v>715</v>
      </c>
      <c r="C1267" s="82" t="str">
        <f t="shared" si="39"/>
        <v>21375803 TEATRO NACIONAL</v>
      </c>
      <c r="D1267" s="47" t="s">
        <v>686</v>
      </c>
      <c r="E1267" s="47" t="s">
        <v>306</v>
      </c>
      <c r="F1267" s="47" t="s">
        <v>307</v>
      </c>
      <c r="G1267" s="46">
        <v>500000</v>
      </c>
      <c r="H1267" s="46">
        <v>500000</v>
      </c>
      <c r="I1267" s="46">
        <v>375000</v>
      </c>
      <c r="J1267" s="46">
        <v>0</v>
      </c>
      <c r="K1267" s="46">
        <v>0</v>
      </c>
      <c r="L1267" s="46">
        <v>0</v>
      </c>
      <c r="M1267" s="46">
        <v>0</v>
      </c>
      <c r="N1267" s="46">
        <v>0</v>
      </c>
      <c r="O1267" s="46">
        <v>500000</v>
      </c>
      <c r="P1267" s="86">
        <f t="shared" si="40"/>
        <v>0</v>
      </c>
      <c r="Q1267" s="65"/>
      <c r="R1267" s="65"/>
      <c r="S1267" s="66"/>
      <c r="T1267" s="66"/>
      <c r="U1267" s="66"/>
      <c r="V1267" s="66"/>
      <c r="W1267" s="66"/>
      <c r="X1267" s="67"/>
    </row>
    <row r="1268" spans="1:24" ht="14.4" x14ac:dyDescent="0.2">
      <c r="A1268" s="47" t="s">
        <v>714</v>
      </c>
      <c r="B1268" s="47" t="s">
        <v>715</v>
      </c>
      <c r="C1268" s="82" t="str">
        <f t="shared" si="39"/>
        <v>21375803 TEATRO NACIONAL</v>
      </c>
      <c r="D1268" s="47" t="s">
        <v>686</v>
      </c>
      <c r="E1268" s="47" t="s">
        <v>308</v>
      </c>
      <c r="F1268" s="47" t="s">
        <v>309</v>
      </c>
      <c r="G1268" s="46">
        <v>3000000</v>
      </c>
      <c r="H1268" s="46">
        <v>3000000</v>
      </c>
      <c r="I1268" s="46">
        <v>2250000</v>
      </c>
      <c r="J1268" s="46">
        <v>0</v>
      </c>
      <c r="K1268" s="46">
        <v>0</v>
      </c>
      <c r="L1268" s="46">
        <v>0</v>
      </c>
      <c r="M1268" s="46">
        <v>967210.19</v>
      </c>
      <c r="N1268" s="46">
        <v>967210.19</v>
      </c>
      <c r="O1268" s="46">
        <v>2032789.81</v>
      </c>
      <c r="P1268" s="86">
        <f t="shared" si="40"/>
        <v>0.32240339666666668</v>
      </c>
      <c r="Q1268" s="65"/>
      <c r="R1268" s="65"/>
      <c r="S1268" s="66"/>
      <c r="T1268" s="66"/>
      <c r="U1268" s="66"/>
      <c r="V1268" s="66"/>
      <c r="W1268" s="66"/>
      <c r="X1268" s="67"/>
    </row>
    <row r="1269" spans="1:24" ht="14.4" x14ac:dyDescent="0.2">
      <c r="A1269" s="47" t="s">
        <v>714</v>
      </c>
      <c r="B1269" s="47" t="s">
        <v>715</v>
      </c>
      <c r="C1269" s="82" t="str">
        <f t="shared" si="39"/>
        <v>21375803 TEATRO NACIONAL</v>
      </c>
      <c r="D1269" s="47" t="s">
        <v>686</v>
      </c>
      <c r="E1269" s="47" t="s">
        <v>310</v>
      </c>
      <c r="F1269" s="47" t="s">
        <v>311</v>
      </c>
      <c r="G1269" s="46">
        <v>5700000</v>
      </c>
      <c r="H1269" s="46">
        <v>5700000</v>
      </c>
      <c r="I1269" s="46">
        <v>4275000</v>
      </c>
      <c r="J1269" s="46">
        <v>0</v>
      </c>
      <c r="K1269" s="46">
        <v>0</v>
      </c>
      <c r="L1269" s="46">
        <v>0</v>
      </c>
      <c r="M1269" s="46">
        <v>523755</v>
      </c>
      <c r="N1269" s="46">
        <v>523755</v>
      </c>
      <c r="O1269" s="46">
        <v>5176245</v>
      </c>
      <c r="P1269" s="86">
        <f t="shared" si="40"/>
        <v>9.1886842105263156E-2</v>
      </c>
      <c r="Q1269" s="65"/>
      <c r="R1269" s="65"/>
      <c r="S1269" s="66"/>
      <c r="T1269" s="66"/>
      <c r="U1269" s="66"/>
      <c r="V1269" s="66"/>
      <c r="W1269" s="66"/>
      <c r="X1269" s="67"/>
    </row>
    <row r="1270" spans="1:24" ht="14.4" x14ac:dyDescent="0.2">
      <c r="A1270" s="47" t="s">
        <v>714</v>
      </c>
      <c r="B1270" s="47" t="s">
        <v>715</v>
      </c>
      <c r="C1270" s="82" t="str">
        <f t="shared" si="39"/>
        <v>21375803 TEATRO NACIONAL</v>
      </c>
      <c r="D1270" s="47" t="s">
        <v>686</v>
      </c>
      <c r="E1270" s="47" t="s">
        <v>312</v>
      </c>
      <c r="F1270" s="47" t="s">
        <v>313</v>
      </c>
      <c r="G1270" s="46">
        <v>20444216</v>
      </c>
      <c r="H1270" s="46">
        <v>19644216</v>
      </c>
      <c r="I1270" s="46">
        <v>14933162</v>
      </c>
      <c r="J1270" s="46">
        <v>0</v>
      </c>
      <c r="K1270" s="46">
        <v>0</v>
      </c>
      <c r="L1270" s="46">
        <v>0</v>
      </c>
      <c r="M1270" s="46">
        <v>6018246.96</v>
      </c>
      <c r="N1270" s="46">
        <v>6012727.0499999998</v>
      </c>
      <c r="O1270" s="46">
        <v>13625969.039999999</v>
      </c>
      <c r="P1270" s="86">
        <f t="shared" si="40"/>
        <v>0.30636228801393756</v>
      </c>
      <c r="Q1270" s="65"/>
      <c r="R1270" s="65"/>
      <c r="S1270" s="66"/>
      <c r="T1270" s="66"/>
      <c r="U1270" s="66"/>
      <c r="V1270" s="66"/>
      <c r="W1270" s="66"/>
      <c r="X1270" s="67"/>
    </row>
    <row r="1271" spans="1:24" ht="14.4" x14ac:dyDescent="0.2">
      <c r="A1271" s="47" t="s">
        <v>714</v>
      </c>
      <c r="B1271" s="47" t="s">
        <v>715</v>
      </c>
      <c r="C1271" s="82" t="str">
        <f t="shared" si="39"/>
        <v>21375803 TEATRO NACIONAL</v>
      </c>
      <c r="D1271" s="47" t="s">
        <v>686</v>
      </c>
      <c r="E1271" s="47" t="s">
        <v>314</v>
      </c>
      <c r="F1271" s="47" t="s">
        <v>315</v>
      </c>
      <c r="G1271" s="46">
        <v>3712000</v>
      </c>
      <c r="H1271" s="46">
        <v>4912000</v>
      </c>
      <c r="I1271" s="46">
        <v>3384000</v>
      </c>
      <c r="J1271" s="46">
        <v>0</v>
      </c>
      <c r="K1271" s="46">
        <v>0</v>
      </c>
      <c r="L1271" s="46">
        <v>0</v>
      </c>
      <c r="M1271" s="46">
        <v>0</v>
      </c>
      <c r="N1271" s="46">
        <v>0</v>
      </c>
      <c r="O1271" s="46">
        <v>4912000</v>
      </c>
      <c r="P1271" s="86">
        <f t="shared" si="40"/>
        <v>0</v>
      </c>
      <c r="Q1271" s="65"/>
      <c r="R1271" s="65"/>
      <c r="S1271" s="66"/>
      <c r="T1271" s="66"/>
      <c r="U1271" s="66"/>
      <c r="V1271" s="66"/>
      <c r="W1271" s="66"/>
      <c r="X1271" s="67"/>
    </row>
    <row r="1272" spans="1:24" ht="14.4" x14ac:dyDescent="0.2">
      <c r="A1272" s="47" t="s">
        <v>714</v>
      </c>
      <c r="B1272" s="47" t="s">
        <v>715</v>
      </c>
      <c r="C1272" s="82" t="str">
        <f t="shared" si="39"/>
        <v>21375803 TEATRO NACIONAL</v>
      </c>
      <c r="D1272" s="47" t="s">
        <v>686</v>
      </c>
      <c r="E1272" s="47" t="s">
        <v>316</v>
      </c>
      <c r="F1272" s="47" t="s">
        <v>317</v>
      </c>
      <c r="G1272" s="46">
        <v>16732216</v>
      </c>
      <c r="H1272" s="46">
        <v>14732216</v>
      </c>
      <c r="I1272" s="46">
        <v>11549162</v>
      </c>
      <c r="J1272" s="46">
        <v>0</v>
      </c>
      <c r="K1272" s="46">
        <v>0</v>
      </c>
      <c r="L1272" s="46">
        <v>0</v>
      </c>
      <c r="M1272" s="46">
        <v>6018246.96</v>
      </c>
      <c r="N1272" s="46">
        <v>6012727.0499999998</v>
      </c>
      <c r="O1272" s="46">
        <v>8713969.0399999991</v>
      </c>
      <c r="P1272" s="86">
        <f t="shared" si="40"/>
        <v>0.40850928061331709</v>
      </c>
      <c r="Q1272" s="65"/>
      <c r="R1272" s="65"/>
      <c r="S1272" s="66"/>
      <c r="T1272" s="66"/>
      <c r="U1272" s="66"/>
      <c r="V1272" s="66"/>
      <c r="W1272" s="66"/>
      <c r="X1272" s="67"/>
    </row>
    <row r="1273" spans="1:24" ht="14.4" x14ac:dyDescent="0.2">
      <c r="A1273" s="47" t="s">
        <v>714</v>
      </c>
      <c r="B1273" s="47" t="s">
        <v>715</v>
      </c>
      <c r="C1273" s="83" t="str">
        <f t="shared" si="39"/>
        <v>21375803 TEATRO NACIONAL</v>
      </c>
      <c r="D1273" s="47" t="s">
        <v>686</v>
      </c>
      <c r="E1273" s="47" t="s">
        <v>318</v>
      </c>
      <c r="F1273" s="47" t="s">
        <v>319</v>
      </c>
      <c r="G1273" s="46">
        <v>45865022</v>
      </c>
      <c r="H1273" s="46">
        <v>45865022</v>
      </c>
      <c r="I1273" s="46">
        <v>34398766.5</v>
      </c>
      <c r="J1273" s="46">
        <v>0</v>
      </c>
      <c r="K1273" s="46">
        <v>0</v>
      </c>
      <c r="L1273" s="46">
        <v>0</v>
      </c>
      <c r="M1273" s="46">
        <v>11806627.67</v>
      </c>
      <c r="N1273" s="46">
        <v>11793248.970000001</v>
      </c>
      <c r="O1273" s="46">
        <v>34058394.329999998</v>
      </c>
      <c r="P1273" s="86">
        <f t="shared" si="40"/>
        <v>0.25742117097425571</v>
      </c>
      <c r="Q1273" s="65"/>
      <c r="R1273" s="65"/>
      <c r="S1273" s="66"/>
      <c r="T1273" s="66"/>
      <c r="U1273" s="66"/>
      <c r="V1273" s="66"/>
      <c r="W1273" s="66"/>
      <c r="X1273" s="67"/>
    </row>
    <row r="1274" spans="1:24" ht="14.4" x14ac:dyDescent="0.2">
      <c r="A1274" s="47" t="s">
        <v>714</v>
      </c>
      <c r="B1274" s="47" t="s">
        <v>715</v>
      </c>
      <c r="C1274" s="82" t="str">
        <f t="shared" si="39"/>
        <v>21375803 TEATRO NACIONAL</v>
      </c>
      <c r="D1274" s="47" t="s">
        <v>686</v>
      </c>
      <c r="E1274" s="47" t="s">
        <v>320</v>
      </c>
      <c r="F1274" s="47" t="s">
        <v>321</v>
      </c>
      <c r="G1274" s="46">
        <v>5396608</v>
      </c>
      <c r="H1274" s="46">
        <v>5396608</v>
      </c>
      <c r="I1274" s="46">
        <v>4047456</v>
      </c>
      <c r="J1274" s="46">
        <v>0</v>
      </c>
      <c r="K1274" s="46">
        <v>0</v>
      </c>
      <c r="L1274" s="46">
        <v>0</v>
      </c>
      <c r="M1274" s="46">
        <v>2547574.2799999998</v>
      </c>
      <c r="N1274" s="46">
        <v>2541202.59</v>
      </c>
      <c r="O1274" s="46">
        <v>2849033.72</v>
      </c>
      <c r="P1274" s="86">
        <f t="shared" si="40"/>
        <v>0.47206954442494242</v>
      </c>
      <c r="Q1274" s="65"/>
      <c r="R1274" s="65"/>
      <c r="S1274" s="66"/>
      <c r="T1274" s="66"/>
      <c r="U1274" s="66"/>
      <c r="V1274" s="66"/>
      <c r="W1274" s="66"/>
      <c r="X1274" s="67"/>
    </row>
    <row r="1275" spans="1:24" ht="14.4" x14ac:dyDescent="0.2">
      <c r="A1275" s="47" t="s">
        <v>714</v>
      </c>
      <c r="B1275" s="47" t="s">
        <v>715</v>
      </c>
      <c r="C1275" s="82" t="str">
        <f t="shared" si="39"/>
        <v>21375803 TEATRO NACIONAL</v>
      </c>
      <c r="D1275" s="47" t="s">
        <v>686</v>
      </c>
      <c r="E1275" s="47" t="s">
        <v>322</v>
      </c>
      <c r="F1275" s="47" t="s">
        <v>323</v>
      </c>
      <c r="G1275" s="46">
        <v>750000</v>
      </c>
      <c r="H1275" s="46">
        <v>750000</v>
      </c>
      <c r="I1275" s="46">
        <v>562500</v>
      </c>
      <c r="J1275" s="46">
        <v>0</v>
      </c>
      <c r="K1275" s="46">
        <v>0</v>
      </c>
      <c r="L1275" s="46">
        <v>0</v>
      </c>
      <c r="M1275" s="46">
        <v>0</v>
      </c>
      <c r="N1275" s="46">
        <v>0</v>
      </c>
      <c r="O1275" s="46">
        <v>750000</v>
      </c>
      <c r="P1275" s="86">
        <f t="shared" si="40"/>
        <v>0</v>
      </c>
      <c r="Q1275" s="65"/>
      <c r="R1275" s="65"/>
      <c r="S1275" s="66"/>
      <c r="T1275" s="66"/>
      <c r="U1275" s="66"/>
      <c r="V1275" s="66"/>
      <c r="W1275" s="66"/>
      <c r="X1275" s="67"/>
    </row>
    <row r="1276" spans="1:24" ht="14.4" x14ac:dyDescent="0.2">
      <c r="A1276" s="47" t="s">
        <v>714</v>
      </c>
      <c r="B1276" s="47" t="s">
        <v>715</v>
      </c>
      <c r="C1276" s="82" t="str">
        <f t="shared" si="39"/>
        <v>21375803 TEATRO NACIONAL</v>
      </c>
      <c r="D1276" s="47" t="s">
        <v>686</v>
      </c>
      <c r="E1276" s="47" t="s">
        <v>324</v>
      </c>
      <c r="F1276" s="47" t="s">
        <v>325</v>
      </c>
      <c r="G1276" s="46">
        <v>5820000</v>
      </c>
      <c r="H1276" s="46">
        <v>5820000</v>
      </c>
      <c r="I1276" s="46">
        <v>4365000</v>
      </c>
      <c r="J1276" s="46">
        <v>0</v>
      </c>
      <c r="K1276" s="46">
        <v>0</v>
      </c>
      <c r="L1276" s="46">
        <v>0</v>
      </c>
      <c r="M1276" s="46">
        <v>2889902.5</v>
      </c>
      <c r="N1276" s="46">
        <v>2889902.5</v>
      </c>
      <c r="O1276" s="46">
        <v>2930097.5</v>
      </c>
      <c r="P1276" s="86">
        <f t="shared" si="40"/>
        <v>0.49654682130584193</v>
      </c>
      <c r="Q1276" s="65"/>
      <c r="R1276" s="65"/>
      <c r="S1276" s="66"/>
      <c r="T1276" s="66"/>
      <c r="U1276" s="66"/>
      <c r="V1276" s="66"/>
      <c r="W1276" s="66"/>
      <c r="X1276" s="67"/>
    </row>
    <row r="1277" spans="1:24" ht="14.4" x14ac:dyDescent="0.2">
      <c r="A1277" s="47" t="s">
        <v>714</v>
      </c>
      <c r="B1277" s="47" t="s">
        <v>715</v>
      </c>
      <c r="C1277" s="82" t="str">
        <f t="shared" si="39"/>
        <v>21375803 TEATRO NACIONAL</v>
      </c>
      <c r="D1277" s="47" t="s">
        <v>686</v>
      </c>
      <c r="E1277" s="47" t="s">
        <v>326</v>
      </c>
      <c r="F1277" s="47" t="s">
        <v>327</v>
      </c>
      <c r="G1277" s="46">
        <v>6540000</v>
      </c>
      <c r="H1277" s="46">
        <v>6540000</v>
      </c>
      <c r="I1277" s="46">
        <v>4905000</v>
      </c>
      <c r="J1277" s="46">
        <v>0</v>
      </c>
      <c r="K1277" s="46">
        <v>0</v>
      </c>
      <c r="L1277" s="46">
        <v>0</v>
      </c>
      <c r="M1277" s="46">
        <v>322050</v>
      </c>
      <c r="N1277" s="46">
        <v>322050</v>
      </c>
      <c r="O1277" s="46">
        <v>6217950</v>
      </c>
      <c r="P1277" s="86">
        <f t="shared" si="40"/>
        <v>4.9243119266055048E-2</v>
      </c>
      <c r="Q1277" s="65"/>
      <c r="R1277" s="65"/>
      <c r="S1277" s="66"/>
      <c r="T1277" s="66"/>
      <c r="U1277" s="66"/>
      <c r="V1277" s="66"/>
      <c r="W1277" s="66"/>
      <c r="X1277" s="67"/>
    </row>
    <row r="1278" spans="1:24" ht="14.4" x14ac:dyDescent="0.2">
      <c r="A1278" s="47" t="s">
        <v>714</v>
      </c>
      <c r="B1278" s="47" t="s">
        <v>715</v>
      </c>
      <c r="C1278" s="82" t="str">
        <f t="shared" si="39"/>
        <v>21375803 TEATRO NACIONAL</v>
      </c>
      <c r="D1278" s="47" t="s">
        <v>686</v>
      </c>
      <c r="E1278" s="47" t="s">
        <v>328</v>
      </c>
      <c r="F1278" s="47" t="s">
        <v>329</v>
      </c>
      <c r="G1278" s="46">
        <v>14000000</v>
      </c>
      <c r="H1278" s="46">
        <v>14000000</v>
      </c>
      <c r="I1278" s="46">
        <v>10500000</v>
      </c>
      <c r="J1278" s="46">
        <v>0</v>
      </c>
      <c r="K1278" s="46">
        <v>0</v>
      </c>
      <c r="L1278" s="46">
        <v>0</v>
      </c>
      <c r="M1278" s="46">
        <v>4722202.6399999997</v>
      </c>
      <c r="N1278" s="46">
        <v>4715432.63</v>
      </c>
      <c r="O1278" s="46">
        <v>9277797.3599999994</v>
      </c>
      <c r="P1278" s="86">
        <f t="shared" si="40"/>
        <v>0.33730018857142857</v>
      </c>
      <c r="Q1278" s="65"/>
      <c r="R1278" s="65"/>
      <c r="S1278" s="66"/>
      <c r="T1278" s="66"/>
      <c r="U1278" s="66"/>
      <c r="V1278" s="66"/>
      <c r="W1278" s="66"/>
      <c r="X1278" s="67"/>
    </row>
    <row r="1279" spans="1:24" ht="14.4" x14ac:dyDescent="0.2">
      <c r="A1279" s="47" t="s">
        <v>714</v>
      </c>
      <c r="B1279" s="47" t="s">
        <v>715</v>
      </c>
      <c r="C1279" s="82" t="str">
        <f t="shared" si="39"/>
        <v>21375803 TEATRO NACIONAL</v>
      </c>
      <c r="D1279" s="47" t="s">
        <v>686</v>
      </c>
      <c r="E1279" s="47" t="s">
        <v>330</v>
      </c>
      <c r="F1279" s="47" t="s">
        <v>331</v>
      </c>
      <c r="G1279" s="46">
        <v>6000000</v>
      </c>
      <c r="H1279" s="46">
        <v>6000000</v>
      </c>
      <c r="I1279" s="46">
        <v>4500000</v>
      </c>
      <c r="J1279" s="46">
        <v>0</v>
      </c>
      <c r="K1279" s="46">
        <v>0</v>
      </c>
      <c r="L1279" s="46">
        <v>0</v>
      </c>
      <c r="M1279" s="46">
        <v>0</v>
      </c>
      <c r="N1279" s="46">
        <v>0</v>
      </c>
      <c r="O1279" s="46">
        <v>6000000</v>
      </c>
      <c r="P1279" s="86">
        <f t="shared" si="40"/>
        <v>0</v>
      </c>
      <c r="Q1279" s="65"/>
      <c r="R1279" s="65"/>
      <c r="S1279" s="66"/>
      <c r="T1279" s="66"/>
      <c r="U1279" s="66"/>
      <c r="V1279" s="66"/>
      <c r="W1279" s="66"/>
      <c r="X1279" s="67"/>
    </row>
    <row r="1280" spans="1:24" ht="14.4" x14ac:dyDescent="0.2">
      <c r="A1280" s="47" t="s">
        <v>714</v>
      </c>
      <c r="B1280" s="47" t="s">
        <v>715</v>
      </c>
      <c r="C1280" s="82" t="str">
        <f t="shared" si="39"/>
        <v>21375803 TEATRO NACIONAL</v>
      </c>
      <c r="D1280" s="47" t="s">
        <v>686</v>
      </c>
      <c r="E1280" s="47" t="s">
        <v>334</v>
      </c>
      <c r="F1280" s="47" t="s">
        <v>335</v>
      </c>
      <c r="G1280" s="46">
        <v>7358414</v>
      </c>
      <c r="H1280" s="46">
        <v>7358414</v>
      </c>
      <c r="I1280" s="46">
        <v>5518810.5</v>
      </c>
      <c r="J1280" s="46">
        <v>0</v>
      </c>
      <c r="K1280" s="46">
        <v>0</v>
      </c>
      <c r="L1280" s="46">
        <v>0</v>
      </c>
      <c r="M1280" s="46">
        <v>1324898.25</v>
      </c>
      <c r="N1280" s="46">
        <v>1324661.25</v>
      </c>
      <c r="O1280" s="46">
        <v>6033515.75</v>
      </c>
      <c r="P1280" s="86">
        <f t="shared" si="40"/>
        <v>0.1800521484656884</v>
      </c>
      <c r="Q1280" s="65"/>
      <c r="R1280" s="65"/>
      <c r="S1280" s="66"/>
      <c r="T1280" s="66"/>
      <c r="U1280" s="66"/>
      <c r="V1280" s="66"/>
      <c r="W1280" s="66"/>
      <c r="X1280" s="67"/>
    </row>
    <row r="1281" spans="1:24" ht="14.4" x14ac:dyDescent="0.2">
      <c r="A1281" s="47" t="s">
        <v>714</v>
      </c>
      <c r="B1281" s="47" t="s">
        <v>715</v>
      </c>
      <c r="C1281" s="82" t="str">
        <f t="shared" si="39"/>
        <v>21375803 TEATRO NACIONAL</v>
      </c>
      <c r="D1281" s="47" t="s">
        <v>686</v>
      </c>
      <c r="E1281" s="47" t="s">
        <v>372</v>
      </c>
      <c r="F1281" s="47" t="s">
        <v>373</v>
      </c>
      <c r="G1281" s="46">
        <v>48628418</v>
      </c>
      <c r="H1281" s="46">
        <v>48628418</v>
      </c>
      <c r="I1281" s="46">
        <v>39223367</v>
      </c>
      <c r="J1281" s="46">
        <v>0</v>
      </c>
      <c r="K1281" s="46">
        <v>0</v>
      </c>
      <c r="L1281" s="46">
        <v>0</v>
      </c>
      <c r="M1281" s="46">
        <v>25802399.789999999</v>
      </c>
      <c r="N1281" s="46">
        <v>24775451.289999999</v>
      </c>
      <c r="O1281" s="46">
        <v>22826018.210000001</v>
      </c>
      <c r="P1281" s="86">
        <f t="shared" si="40"/>
        <v>0.53060331491762691</v>
      </c>
      <c r="Q1281" s="65"/>
      <c r="R1281" s="65"/>
      <c r="S1281" s="66"/>
      <c r="T1281" s="66"/>
      <c r="U1281" s="66"/>
      <c r="V1281" s="66"/>
      <c r="W1281" s="66"/>
      <c r="X1281" s="67"/>
    </row>
    <row r="1282" spans="1:24" ht="14.4" x14ac:dyDescent="0.2">
      <c r="A1282" s="47" t="s">
        <v>714</v>
      </c>
      <c r="B1282" s="47" t="s">
        <v>715</v>
      </c>
      <c r="C1282" s="82" t="str">
        <f t="shared" si="39"/>
        <v>21375803 TEATRO NACIONAL</v>
      </c>
      <c r="D1282" s="47" t="s">
        <v>686</v>
      </c>
      <c r="E1282" s="47" t="s">
        <v>374</v>
      </c>
      <c r="F1282" s="47" t="s">
        <v>375</v>
      </c>
      <c r="G1282" s="46">
        <v>20628418</v>
      </c>
      <c r="H1282" s="46">
        <v>20628418</v>
      </c>
      <c r="I1282" s="46">
        <v>20498367</v>
      </c>
      <c r="J1282" s="46">
        <v>0</v>
      </c>
      <c r="K1282" s="46">
        <v>0</v>
      </c>
      <c r="L1282" s="46">
        <v>0</v>
      </c>
      <c r="M1282" s="46">
        <v>14924086.84</v>
      </c>
      <c r="N1282" s="46">
        <v>13897138.34</v>
      </c>
      <c r="O1282" s="46">
        <v>5704331.1600000001</v>
      </c>
      <c r="P1282" s="86">
        <f t="shared" si="40"/>
        <v>0.72347219452310885</v>
      </c>
      <c r="Q1282" s="65"/>
      <c r="R1282" s="65"/>
      <c r="S1282" s="66"/>
      <c r="T1282" s="66"/>
      <c r="U1282" s="66"/>
      <c r="V1282" s="66"/>
      <c r="W1282" s="66"/>
      <c r="X1282" s="67"/>
    </row>
    <row r="1283" spans="1:24" ht="14.4" x14ac:dyDescent="0.2">
      <c r="A1283" s="47" t="s">
        <v>714</v>
      </c>
      <c r="B1283" s="47" t="s">
        <v>715</v>
      </c>
      <c r="C1283" s="82" t="str">
        <f t="shared" si="39"/>
        <v>21375803 TEATRO NACIONAL</v>
      </c>
      <c r="D1283" s="47" t="s">
        <v>686</v>
      </c>
      <c r="E1283" s="47" t="s">
        <v>391</v>
      </c>
      <c r="F1283" s="47" t="s">
        <v>377</v>
      </c>
      <c r="G1283" s="46">
        <v>17794844</v>
      </c>
      <c r="H1283" s="46">
        <v>17794844</v>
      </c>
      <c r="I1283" s="46">
        <v>17682657</v>
      </c>
      <c r="J1283" s="46">
        <v>0</v>
      </c>
      <c r="K1283" s="46">
        <v>0</v>
      </c>
      <c r="L1283" s="46">
        <v>0</v>
      </c>
      <c r="M1283" s="46">
        <v>12875729.119999999</v>
      </c>
      <c r="N1283" s="46">
        <v>12075924.060000001</v>
      </c>
      <c r="O1283" s="46">
        <v>4919114.88</v>
      </c>
      <c r="P1283" s="86">
        <f t="shared" si="40"/>
        <v>0.72356515853693348</v>
      </c>
      <c r="Q1283" s="65"/>
      <c r="R1283" s="65"/>
      <c r="S1283" s="66"/>
      <c r="T1283" s="66"/>
      <c r="U1283" s="66"/>
      <c r="V1283" s="66"/>
      <c r="W1283" s="66"/>
      <c r="X1283" s="67"/>
    </row>
    <row r="1284" spans="1:24" ht="14.4" x14ac:dyDescent="0.2">
      <c r="A1284" s="47" t="s">
        <v>714</v>
      </c>
      <c r="B1284" s="47" t="s">
        <v>715</v>
      </c>
      <c r="C1284" s="82" t="str">
        <f t="shared" si="39"/>
        <v>21375803 TEATRO NACIONAL</v>
      </c>
      <c r="D1284" s="47" t="s">
        <v>686</v>
      </c>
      <c r="E1284" s="47" t="s">
        <v>412</v>
      </c>
      <c r="F1284" s="47" t="s">
        <v>398</v>
      </c>
      <c r="G1284" s="46">
        <v>2833574</v>
      </c>
      <c r="H1284" s="46">
        <v>2833574</v>
      </c>
      <c r="I1284" s="46">
        <v>2815710</v>
      </c>
      <c r="J1284" s="46">
        <v>0</v>
      </c>
      <c r="K1284" s="46">
        <v>0</v>
      </c>
      <c r="L1284" s="46">
        <v>0</v>
      </c>
      <c r="M1284" s="46">
        <v>2048357.72</v>
      </c>
      <c r="N1284" s="46">
        <v>1821214.28</v>
      </c>
      <c r="O1284" s="46">
        <v>785216.28</v>
      </c>
      <c r="P1284" s="86">
        <f t="shared" si="40"/>
        <v>0.72288838053991178</v>
      </c>
      <c r="Q1284" s="65"/>
      <c r="R1284" s="65"/>
      <c r="S1284" s="66"/>
      <c r="T1284" s="66"/>
      <c r="U1284" s="66"/>
      <c r="V1284" s="66"/>
      <c r="W1284" s="66"/>
      <c r="X1284" s="67"/>
    </row>
    <row r="1285" spans="1:24" ht="14.4" x14ac:dyDescent="0.2">
      <c r="A1285" s="47" t="s">
        <v>714</v>
      </c>
      <c r="B1285" s="47" t="s">
        <v>715</v>
      </c>
      <c r="C1285" s="82" t="str">
        <f t="shared" si="39"/>
        <v>21375803 TEATRO NACIONAL</v>
      </c>
      <c r="D1285" s="47" t="s">
        <v>686</v>
      </c>
      <c r="E1285" s="47" t="s">
        <v>602</v>
      </c>
      <c r="F1285" s="47" t="s">
        <v>603</v>
      </c>
      <c r="G1285" s="46">
        <v>4100000</v>
      </c>
      <c r="H1285" s="46">
        <v>4100000</v>
      </c>
      <c r="I1285" s="46">
        <v>3200000</v>
      </c>
      <c r="J1285" s="46">
        <v>0</v>
      </c>
      <c r="K1285" s="46">
        <v>0</v>
      </c>
      <c r="L1285" s="46">
        <v>0</v>
      </c>
      <c r="M1285" s="46">
        <v>3200000</v>
      </c>
      <c r="N1285" s="46">
        <v>3200000</v>
      </c>
      <c r="O1285" s="46">
        <v>900000</v>
      </c>
      <c r="P1285" s="86">
        <f t="shared" si="40"/>
        <v>0.78048780487804881</v>
      </c>
      <c r="Q1285" s="65"/>
      <c r="R1285" s="65"/>
      <c r="S1285" s="66"/>
      <c r="T1285" s="66"/>
      <c r="U1285" s="66"/>
      <c r="V1285" s="66"/>
      <c r="W1285" s="66"/>
      <c r="X1285" s="67"/>
    </row>
    <row r="1286" spans="1:24" ht="14.4" x14ac:dyDescent="0.2">
      <c r="A1286" s="47" t="s">
        <v>714</v>
      </c>
      <c r="B1286" s="47" t="s">
        <v>715</v>
      </c>
      <c r="C1286" s="82" t="str">
        <f t="shared" ref="C1286:C1349" si="41">+CONCATENATE(A1286," ",B1286)</f>
        <v>21375803 TEATRO NACIONAL</v>
      </c>
      <c r="D1286" s="47" t="s">
        <v>686</v>
      </c>
      <c r="E1286" s="47" t="s">
        <v>606</v>
      </c>
      <c r="F1286" s="47" t="s">
        <v>607</v>
      </c>
      <c r="G1286" s="46">
        <v>4100000</v>
      </c>
      <c r="H1286" s="46">
        <v>4100000</v>
      </c>
      <c r="I1286" s="46">
        <v>3200000</v>
      </c>
      <c r="J1286" s="46">
        <v>0</v>
      </c>
      <c r="K1286" s="46">
        <v>0</v>
      </c>
      <c r="L1286" s="46">
        <v>0</v>
      </c>
      <c r="M1286" s="46">
        <v>3200000</v>
      </c>
      <c r="N1286" s="46">
        <v>3200000</v>
      </c>
      <c r="O1286" s="46">
        <v>900000</v>
      </c>
      <c r="P1286" s="86">
        <f t="shared" ref="P1286:P1349" si="42">+IFERROR(M1286/H1286,0)</f>
        <v>0.78048780487804881</v>
      </c>
      <c r="Q1286" s="65"/>
      <c r="R1286" s="65"/>
      <c r="S1286" s="66"/>
      <c r="T1286" s="66"/>
      <c r="U1286" s="66"/>
      <c r="V1286" s="66"/>
      <c r="W1286" s="66"/>
      <c r="X1286" s="67"/>
    </row>
    <row r="1287" spans="1:24" ht="14.4" x14ac:dyDescent="0.2">
      <c r="A1287" s="47" t="s">
        <v>714</v>
      </c>
      <c r="B1287" s="47" t="s">
        <v>715</v>
      </c>
      <c r="C1287" s="82" t="str">
        <f t="shared" si="41"/>
        <v>21375803 TEATRO NACIONAL</v>
      </c>
      <c r="D1287" s="47" t="s">
        <v>686</v>
      </c>
      <c r="E1287" s="47" t="s">
        <v>608</v>
      </c>
      <c r="F1287" s="47" t="s">
        <v>609</v>
      </c>
      <c r="G1287" s="46">
        <v>18900000</v>
      </c>
      <c r="H1287" s="46">
        <v>18900000</v>
      </c>
      <c r="I1287" s="46">
        <v>11900000</v>
      </c>
      <c r="J1287" s="46">
        <v>0</v>
      </c>
      <c r="K1287" s="46">
        <v>0</v>
      </c>
      <c r="L1287" s="46">
        <v>0</v>
      </c>
      <c r="M1287" s="46">
        <v>7031503.9500000002</v>
      </c>
      <c r="N1287" s="46">
        <v>7031503.9500000002</v>
      </c>
      <c r="O1287" s="46">
        <v>11868496.050000001</v>
      </c>
      <c r="P1287" s="86">
        <f t="shared" si="42"/>
        <v>0.37203724603174604</v>
      </c>
      <c r="Q1287" s="65"/>
      <c r="R1287" s="65"/>
      <c r="S1287" s="66"/>
      <c r="T1287" s="66"/>
      <c r="U1287" s="66"/>
      <c r="V1287" s="66"/>
      <c r="W1287" s="66"/>
      <c r="X1287" s="67"/>
    </row>
    <row r="1288" spans="1:24" ht="14.4" x14ac:dyDescent="0.2">
      <c r="A1288" s="47" t="s">
        <v>714</v>
      </c>
      <c r="B1288" s="47" t="s">
        <v>715</v>
      </c>
      <c r="C1288" s="82" t="str">
        <f t="shared" si="41"/>
        <v>21375803 TEATRO NACIONAL</v>
      </c>
      <c r="D1288" s="47" t="s">
        <v>686</v>
      </c>
      <c r="E1288" s="47" t="s">
        <v>610</v>
      </c>
      <c r="F1288" s="47" t="s">
        <v>611</v>
      </c>
      <c r="G1288" s="46">
        <v>11900000</v>
      </c>
      <c r="H1288" s="46">
        <v>11900000</v>
      </c>
      <c r="I1288" s="46">
        <v>4900000</v>
      </c>
      <c r="J1288" s="46">
        <v>0</v>
      </c>
      <c r="K1288" s="46">
        <v>0</v>
      </c>
      <c r="L1288" s="46">
        <v>0</v>
      </c>
      <c r="M1288" s="46">
        <v>166190.38</v>
      </c>
      <c r="N1288" s="46">
        <v>166190.38</v>
      </c>
      <c r="O1288" s="46">
        <v>11733809.619999999</v>
      </c>
      <c r="P1288" s="86">
        <f t="shared" si="42"/>
        <v>1.3965578151260505E-2</v>
      </c>
      <c r="Q1288" s="65"/>
      <c r="R1288" s="65"/>
      <c r="S1288" s="66"/>
      <c r="T1288" s="66"/>
      <c r="U1288" s="66"/>
      <c r="V1288" s="66"/>
      <c r="W1288" s="66"/>
      <c r="X1288" s="67"/>
    </row>
    <row r="1289" spans="1:24" ht="14.4" x14ac:dyDescent="0.2">
      <c r="A1289" s="47" t="s">
        <v>714</v>
      </c>
      <c r="B1289" s="47" t="s">
        <v>715</v>
      </c>
      <c r="C1289" s="83" t="str">
        <f t="shared" si="41"/>
        <v>21375803 TEATRO NACIONAL</v>
      </c>
      <c r="D1289" s="47" t="s">
        <v>686</v>
      </c>
      <c r="E1289" s="47" t="s">
        <v>612</v>
      </c>
      <c r="F1289" s="47" t="s">
        <v>613</v>
      </c>
      <c r="G1289" s="46">
        <v>7000000</v>
      </c>
      <c r="H1289" s="46">
        <v>7000000</v>
      </c>
      <c r="I1289" s="46">
        <v>7000000</v>
      </c>
      <c r="J1289" s="46">
        <v>0</v>
      </c>
      <c r="K1289" s="46">
        <v>0</v>
      </c>
      <c r="L1289" s="46">
        <v>0</v>
      </c>
      <c r="M1289" s="46">
        <v>6865313.5700000003</v>
      </c>
      <c r="N1289" s="46">
        <v>6865313.5700000003</v>
      </c>
      <c r="O1289" s="46">
        <v>134686.43</v>
      </c>
      <c r="P1289" s="88">
        <f t="shared" si="42"/>
        <v>0.98075908142857149</v>
      </c>
      <c r="Q1289" s="65"/>
      <c r="R1289" s="65"/>
      <c r="S1289" s="66"/>
      <c r="T1289" s="66"/>
      <c r="U1289" s="66"/>
      <c r="V1289" s="66"/>
      <c r="W1289" s="66"/>
      <c r="X1289" s="67"/>
    </row>
    <row r="1290" spans="1:24" ht="14.4" x14ac:dyDescent="0.2">
      <c r="A1290" s="47" t="s">
        <v>714</v>
      </c>
      <c r="B1290" s="47" t="s">
        <v>715</v>
      </c>
      <c r="C1290" s="82" t="str">
        <f t="shared" si="41"/>
        <v>21375803 TEATRO NACIONAL</v>
      </c>
      <c r="D1290" s="47" t="s">
        <v>686</v>
      </c>
      <c r="E1290" s="47" t="s">
        <v>632</v>
      </c>
      <c r="F1290" s="47" t="s">
        <v>633</v>
      </c>
      <c r="G1290" s="46">
        <v>5000000</v>
      </c>
      <c r="H1290" s="46">
        <v>5000000</v>
      </c>
      <c r="I1290" s="46">
        <v>3625000</v>
      </c>
      <c r="J1290" s="46">
        <v>0</v>
      </c>
      <c r="K1290" s="46">
        <v>0</v>
      </c>
      <c r="L1290" s="46">
        <v>0</v>
      </c>
      <c r="M1290" s="46">
        <v>646809</v>
      </c>
      <c r="N1290" s="46">
        <v>646809</v>
      </c>
      <c r="O1290" s="46">
        <v>4353191</v>
      </c>
      <c r="P1290" s="86">
        <f t="shared" si="42"/>
        <v>0.1293618</v>
      </c>
      <c r="Q1290" s="65"/>
      <c r="R1290" s="65"/>
      <c r="S1290" s="66"/>
      <c r="T1290" s="66"/>
      <c r="U1290" s="66"/>
      <c r="V1290" s="66"/>
      <c r="W1290" s="66"/>
      <c r="X1290" s="67"/>
    </row>
    <row r="1291" spans="1:24" ht="14.4" x14ac:dyDescent="0.2">
      <c r="A1291" s="47" t="s">
        <v>714</v>
      </c>
      <c r="B1291" s="47" t="s">
        <v>715</v>
      </c>
      <c r="C1291" s="82" t="str">
        <f t="shared" si="41"/>
        <v>21375803 TEATRO NACIONAL</v>
      </c>
      <c r="D1291" s="47" t="s">
        <v>686</v>
      </c>
      <c r="E1291" s="47" t="s">
        <v>634</v>
      </c>
      <c r="F1291" s="47" t="s">
        <v>635</v>
      </c>
      <c r="G1291" s="46">
        <v>5000000</v>
      </c>
      <c r="H1291" s="46">
        <v>5000000</v>
      </c>
      <c r="I1291" s="46">
        <v>3625000</v>
      </c>
      <c r="J1291" s="46">
        <v>0</v>
      </c>
      <c r="K1291" s="46">
        <v>0</v>
      </c>
      <c r="L1291" s="46">
        <v>0</v>
      </c>
      <c r="M1291" s="46">
        <v>646809</v>
      </c>
      <c r="N1291" s="46">
        <v>646809</v>
      </c>
      <c r="O1291" s="46">
        <v>4353191</v>
      </c>
      <c r="P1291" s="86">
        <f t="shared" si="42"/>
        <v>0.1293618</v>
      </c>
      <c r="Q1291" s="65"/>
      <c r="R1291" s="65"/>
      <c r="S1291" s="66"/>
      <c r="T1291" s="66"/>
      <c r="U1291" s="66"/>
      <c r="V1291" s="66"/>
      <c r="W1291" s="66"/>
      <c r="X1291" s="67"/>
    </row>
    <row r="1292" spans="1:24" ht="14.4" x14ac:dyDescent="0.2">
      <c r="A1292" s="47" t="s">
        <v>714</v>
      </c>
      <c r="B1292" s="47" t="s">
        <v>715</v>
      </c>
      <c r="C1292" s="82" t="str">
        <f t="shared" si="41"/>
        <v>21375803 TEATRO NACIONAL</v>
      </c>
      <c r="D1292" s="47" t="s">
        <v>690</v>
      </c>
      <c r="E1292" s="47" t="s">
        <v>336</v>
      </c>
      <c r="F1292" s="47" t="s">
        <v>337</v>
      </c>
      <c r="G1292" s="46">
        <v>334256000</v>
      </c>
      <c r="H1292" s="46">
        <v>334256000</v>
      </c>
      <c r="I1292" s="46">
        <v>334256000</v>
      </c>
      <c r="J1292" s="46">
        <v>0</v>
      </c>
      <c r="K1292" s="46">
        <v>0</v>
      </c>
      <c r="L1292" s="46">
        <v>0</v>
      </c>
      <c r="M1292" s="46">
        <v>49892954.759999998</v>
      </c>
      <c r="N1292" s="46">
        <v>49530553.490000002</v>
      </c>
      <c r="O1292" s="46">
        <v>284363045.24000001</v>
      </c>
      <c r="P1292" s="86">
        <f t="shared" si="42"/>
        <v>0.1492656968311713</v>
      </c>
      <c r="Q1292" s="65"/>
      <c r="R1292" s="65"/>
      <c r="S1292" s="66"/>
      <c r="T1292" s="66"/>
      <c r="U1292" s="66"/>
      <c r="V1292" s="66"/>
      <c r="W1292" s="66"/>
      <c r="X1292" s="67"/>
    </row>
    <row r="1293" spans="1:24" ht="14.4" x14ac:dyDescent="0.2">
      <c r="A1293" s="47" t="s">
        <v>714</v>
      </c>
      <c r="B1293" s="47" t="s">
        <v>715</v>
      </c>
      <c r="C1293" s="82" t="str">
        <f t="shared" si="41"/>
        <v>21375803 TEATRO NACIONAL</v>
      </c>
      <c r="D1293" s="47" t="s">
        <v>690</v>
      </c>
      <c r="E1293" s="47" t="s">
        <v>338</v>
      </c>
      <c r="F1293" s="47" t="s">
        <v>339</v>
      </c>
      <c r="G1293" s="46">
        <v>106300000</v>
      </c>
      <c r="H1293" s="46">
        <v>106300000</v>
      </c>
      <c r="I1293" s="46">
        <v>106300000</v>
      </c>
      <c r="J1293" s="46">
        <v>0</v>
      </c>
      <c r="K1293" s="46">
        <v>0</v>
      </c>
      <c r="L1293" s="46">
        <v>0</v>
      </c>
      <c r="M1293" s="46">
        <v>24431809.609999999</v>
      </c>
      <c r="N1293" s="46">
        <v>24430871.289999999</v>
      </c>
      <c r="O1293" s="46">
        <v>81868190.390000001</v>
      </c>
      <c r="P1293" s="86">
        <f t="shared" si="42"/>
        <v>0.22983828419567262</v>
      </c>
      <c r="Q1293" s="65"/>
      <c r="R1293" s="65"/>
      <c r="S1293" s="66"/>
      <c r="T1293" s="66"/>
      <c r="U1293" s="66"/>
      <c r="V1293" s="66"/>
      <c r="W1293" s="66"/>
      <c r="X1293" s="67"/>
    </row>
    <row r="1294" spans="1:24" ht="14.4" x14ac:dyDescent="0.2">
      <c r="A1294" s="47" t="s">
        <v>714</v>
      </c>
      <c r="B1294" s="47" t="s">
        <v>715</v>
      </c>
      <c r="C1294" s="82" t="str">
        <f t="shared" si="41"/>
        <v>21375803 TEATRO NACIONAL</v>
      </c>
      <c r="D1294" s="47" t="s">
        <v>690</v>
      </c>
      <c r="E1294" s="47" t="s">
        <v>344</v>
      </c>
      <c r="F1294" s="47" t="s">
        <v>345</v>
      </c>
      <c r="G1294" s="46">
        <v>27743109</v>
      </c>
      <c r="H1294" s="46">
        <v>27743109</v>
      </c>
      <c r="I1294" s="46">
        <v>27743109</v>
      </c>
      <c r="J1294" s="46">
        <v>0</v>
      </c>
      <c r="K1294" s="46">
        <v>0</v>
      </c>
      <c r="L1294" s="46">
        <v>0</v>
      </c>
      <c r="M1294" s="46">
        <v>5325147.8</v>
      </c>
      <c r="N1294" s="46">
        <v>5325147.8</v>
      </c>
      <c r="O1294" s="46">
        <v>22417961.199999999</v>
      </c>
      <c r="P1294" s="86">
        <f t="shared" si="42"/>
        <v>0.1919448826012975</v>
      </c>
      <c r="Q1294" s="65"/>
      <c r="R1294" s="65"/>
      <c r="S1294" s="66"/>
      <c r="T1294" s="66"/>
      <c r="U1294" s="66"/>
      <c r="V1294" s="66"/>
      <c r="W1294" s="66"/>
      <c r="X1294" s="67"/>
    </row>
    <row r="1295" spans="1:24" ht="14.4" x14ac:dyDescent="0.2">
      <c r="A1295" s="47" t="s">
        <v>714</v>
      </c>
      <c r="B1295" s="47" t="s">
        <v>715</v>
      </c>
      <c r="C1295" s="82" t="str">
        <f t="shared" si="41"/>
        <v>21375803 TEATRO NACIONAL</v>
      </c>
      <c r="D1295" s="47" t="s">
        <v>690</v>
      </c>
      <c r="E1295" s="47" t="s">
        <v>346</v>
      </c>
      <c r="F1295" s="47" t="s">
        <v>347</v>
      </c>
      <c r="G1295" s="46">
        <v>1421275</v>
      </c>
      <c r="H1295" s="46">
        <v>1421275</v>
      </c>
      <c r="I1295" s="46">
        <v>1421275</v>
      </c>
      <c r="J1295" s="46">
        <v>0</v>
      </c>
      <c r="K1295" s="46">
        <v>0</v>
      </c>
      <c r="L1295" s="46">
        <v>0</v>
      </c>
      <c r="M1295" s="46">
        <v>53014.62</v>
      </c>
      <c r="N1295" s="46">
        <v>52076.3</v>
      </c>
      <c r="O1295" s="46">
        <v>1368260.38</v>
      </c>
      <c r="P1295" s="87">
        <f t="shared" si="42"/>
        <v>3.7300747568204604E-2</v>
      </c>
      <c r="Q1295" s="65"/>
      <c r="R1295" s="65"/>
      <c r="S1295" s="66"/>
      <c r="T1295" s="66"/>
      <c r="U1295" s="66"/>
      <c r="V1295" s="66"/>
      <c r="W1295" s="66"/>
      <c r="X1295" s="67"/>
    </row>
    <row r="1296" spans="1:24" ht="14.4" x14ac:dyDescent="0.2">
      <c r="A1296" s="47" t="s">
        <v>714</v>
      </c>
      <c r="B1296" s="47" t="s">
        <v>715</v>
      </c>
      <c r="C1296" s="82" t="str">
        <f t="shared" si="41"/>
        <v>21375803 TEATRO NACIONAL</v>
      </c>
      <c r="D1296" s="47" t="s">
        <v>690</v>
      </c>
      <c r="E1296" s="47" t="s">
        <v>348</v>
      </c>
      <c r="F1296" s="47" t="s">
        <v>349</v>
      </c>
      <c r="G1296" s="46">
        <v>56135616</v>
      </c>
      <c r="H1296" s="46">
        <v>56135616</v>
      </c>
      <c r="I1296" s="46">
        <v>56135616</v>
      </c>
      <c r="J1296" s="46">
        <v>0</v>
      </c>
      <c r="K1296" s="46">
        <v>0</v>
      </c>
      <c r="L1296" s="46">
        <v>0</v>
      </c>
      <c r="M1296" s="46">
        <v>19053647.190000001</v>
      </c>
      <c r="N1296" s="46">
        <v>19053647.190000001</v>
      </c>
      <c r="O1296" s="46">
        <v>37081968.810000002</v>
      </c>
      <c r="P1296" s="86">
        <f t="shared" si="42"/>
        <v>0.33942171739952048</v>
      </c>
      <c r="Q1296" s="65"/>
      <c r="R1296" s="65"/>
      <c r="S1296" s="66"/>
      <c r="T1296" s="66"/>
      <c r="U1296" s="66"/>
      <c r="V1296" s="66"/>
      <c r="W1296" s="66"/>
      <c r="X1296" s="67"/>
    </row>
    <row r="1297" spans="1:24" ht="14.4" x14ac:dyDescent="0.2">
      <c r="A1297" s="47" t="s">
        <v>714</v>
      </c>
      <c r="B1297" s="47" t="s">
        <v>715</v>
      </c>
      <c r="C1297" s="82" t="str">
        <f t="shared" si="41"/>
        <v>21375803 TEATRO NACIONAL</v>
      </c>
      <c r="D1297" s="47" t="s">
        <v>690</v>
      </c>
      <c r="E1297" s="47" t="s">
        <v>350</v>
      </c>
      <c r="F1297" s="47" t="s">
        <v>351</v>
      </c>
      <c r="G1297" s="46">
        <v>5000000</v>
      </c>
      <c r="H1297" s="46">
        <v>5000000</v>
      </c>
      <c r="I1297" s="46">
        <v>5000000</v>
      </c>
      <c r="J1297" s="46">
        <v>0</v>
      </c>
      <c r="K1297" s="46">
        <v>0</v>
      </c>
      <c r="L1297" s="46">
        <v>0</v>
      </c>
      <c r="M1297" s="46">
        <v>0</v>
      </c>
      <c r="N1297" s="46">
        <v>0</v>
      </c>
      <c r="O1297" s="46">
        <v>5000000</v>
      </c>
      <c r="P1297" s="86">
        <f t="shared" si="42"/>
        <v>0</v>
      </c>
      <c r="Q1297" s="65"/>
      <c r="R1297" s="65"/>
      <c r="S1297" s="66"/>
      <c r="T1297" s="66"/>
      <c r="U1297" s="66"/>
      <c r="V1297" s="66"/>
      <c r="W1297" s="66"/>
      <c r="X1297" s="67"/>
    </row>
    <row r="1298" spans="1:24" ht="14.4" x14ac:dyDescent="0.2">
      <c r="A1298" s="47" t="s">
        <v>714</v>
      </c>
      <c r="B1298" s="47" t="s">
        <v>715</v>
      </c>
      <c r="C1298" s="82" t="str">
        <f t="shared" si="41"/>
        <v>21375803 TEATRO NACIONAL</v>
      </c>
      <c r="D1298" s="47" t="s">
        <v>690</v>
      </c>
      <c r="E1298" s="47" t="s">
        <v>354</v>
      </c>
      <c r="F1298" s="47" t="s">
        <v>355</v>
      </c>
      <c r="G1298" s="46">
        <v>16000000</v>
      </c>
      <c r="H1298" s="46">
        <v>16000000</v>
      </c>
      <c r="I1298" s="46">
        <v>16000000</v>
      </c>
      <c r="J1298" s="46">
        <v>0</v>
      </c>
      <c r="K1298" s="46">
        <v>0</v>
      </c>
      <c r="L1298" s="46">
        <v>0</v>
      </c>
      <c r="M1298" s="46">
        <v>0</v>
      </c>
      <c r="N1298" s="46">
        <v>0</v>
      </c>
      <c r="O1298" s="46">
        <v>16000000</v>
      </c>
      <c r="P1298" s="86">
        <f t="shared" si="42"/>
        <v>0</v>
      </c>
      <c r="Q1298" s="65"/>
      <c r="R1298" s="65"/>
      <c r="S1298" s="66"/>
      <c r="T1298" s="66"/>
      <c r="U1298" s="66"/>
      <c r="V1298" s="66"/>
      <c r="W1298" s="66"/>
      <c r="X1298" s="67"/>
    </row>
    <row r="1299" spans="1:24" ht="14.4" x14ac:dyDescent="0.2">
      <c r="A1299" s="47" t="s">
        <v>714</v>
      </c>
      <c r="B1299" s="47" t="s">
        <v>715</v>
      </c>
      <c r="C1299" s="82" t="str">
        <f t="shared" si="41"/>
        <v>21375803 TEATRO NACIONAL</v>
      </c>
      <c r="D1299" s="47" t="s">
        <v>690</v>
      </c>
      <c r="E1299" s="47" t="s">
        <v>356</v>
      </c>
      <c r="F1299" s="47" t="s">
        <v>357</v>
      </c>
      <c r="G1299" s="46">
        <v>211956000</v>
      </c>
      <c r="H1299" s="46">
        <v>211956000</v>
      </c>
      <c r="I1299" s="46">
        <v>211956000</v>
      </c>
      <c r="J1299" s="46">
        <v>0</v>
      </c>
      <c r="K1299" s="46">
        <v>0</v>
      </c>
      <c r="L1299" s="46">
        <v>0</v>
      </c>
      <c r="M1299" s="46">
        <v>19231061.100000001</v>
      </c>
      <c r="N1299" s="46">
        <v>19231061.100000001</v>
      </c>
      <c r="O1299" s="46">
        <v>192724938.90000001</v>
      </c>
      <c r="P1299" s="86">
        <f t="shared" si="42"/>
        <v>9.073138340032838E-2</v>
      </c>
      <c r="Q1299" s="65"/>
      <c r="R1299" s="65"/>
      <c r="S1299" s="66"/>
      <c r="T1299" s="66"/>
      <c r="U1299" s="66"/>
      <c r="V1299" s="66"/>
      <c r="W1299" s="66"/>
      <c r="X1299" s="67"/>
    </row>
    <row r="1300" spans="1:24" ht="14.4" x14ac:dyDescent="0.2">
      <c r="A1300" s="47" t="s">
        <v>714</v>
      </c>
      <c r="B1300" s="47" t="s">
        <v>715</v>
      </c>
      <c r="C1300" s="82" t="str">
        <f t="shared" si="41"/>
        <v>21375803 TEATRO NACIONAL</v>
      </c>
      <c r="D1300" s="47" t="s">
        <v>690</v>
      </c>
      <c r="E1300" s="47" t="s">
        <v>358</v>
      </c>
      <c r="F1300" s="47" t="s">
        <v>359</v>
      </c>
      <c r="G1300" s="46">
        <v>211956000</v>
      </c>
      <c r="H1300" s="46">
        <v>211956000</v>
      </c>
      <c r="I1300" s="46">
        <v>211956000</v>
      </c>
      <c r="J1300" s="46">
        <v>0</v>
      </c>
      <c r="K1300" s="46">
        <v>0</v>
      </c>
      <c r="L1300" s="46">
        <v>0</v>
      </c>
      <c r="M1300" s="46">
        <v>19231061.100000001</v>
      </c>
      <c r="N1300" s="46">
        <v>19231061.100000001</v>
      </c>
      <c r="O1300" s="46">
        <v>192724938.90000001</v>
      </c>
      <c r="P1300" s="86">
        <f t="shared" si="42"/>
        <v>9.073138340032838E-2</v>
      </c>
      <c r="Q1300" s="65"/>
      <c r="R1300" s="65"/>
      <c r="S1300" s="66"/>
      <c r="T1300" s="66"/>
      <c r="U1300" s="66"/>
      <c r="V1300" s="66"/>
      <c r="W1300" s="66"/>
      <c r="X1300" s="67"/>
    </row>
    <row r="1301" spans="1:24" ht="14.4" x14ac:dyDescent="0.2">
      <c r="A1301" s="47" t="s">
        <v>714</v>
      </c>
      <c r="B1301" s="47" t="s">
        <v>715</v>
      </c>
      <c r="C1301" s="82" t="str">
        <f t="shared" si="41"/>
        <v>21375803 TEATRO NACIONAL</v>
      </c>
      <c r="D1301" s="47" t="s">
        <v>690</v>
      </c>
      <c r="E1301" s="47" t="s">
        <v>364</v>
      </c>
      <c r="F1301" s="47" t="s">
        <v>365</v>
      </c>
      <c r="G1301" s="46">
        <v>16000000</v>
      </c>
      <c r="H1301" s="46">
        <v>16000000</v>
      </c>
      <c r="I1301" s="46">
        <v>16000000</v>
      </c>
      <c r="J1301" s="46">
        <v>0</v>
      </c>
      <c r="K1301" s="46">
        <v>0</v>
      </c>
      <c r="L1301" s="46">
        <v>0</v>
      </c>
      <c r="M1301" s="46">
        <v>6230084.0499999998</v>
      </c>
      <c r="N1301" s="46">
        <v>5868621.0999999996</v>
      </c>
      <c r="O1301" s="46">
        <v>9769915.9499999993</v>
      </c>
      <c r="P1301" s="86">
        <f t="shared" si="42"/>
        <v>0.38938025312499996</v>
      </c>
      <c r="Q1301" s="65"/>
      <c r="R1301" s="65"/>
      <c r="S1301" s="66"/>
      <c r="T1301" s="66"/>
      <c r="U1301" s="66"/>
      <c r="V1301" s="66"/>
      <c r="W1301" s="66"/>
      <c r="X1301" s="67"/>
    </row>
    <row r="1302" spans="1:24" ht="14.4" x14ac:dyDescent="0.2">
      <c r="A1302" s="47" t="s">
        <v>714</v>
      </c>
      <c r="B1302" s="47" t="s">
        <v>715</v>
      </c>
      <c r="C1302" s="107" t="str">
        <f t="shared" si="41"/>
        <v>21375803 TEATRO NACIONAL</v>
      </c>
      <c r="D1302" s="47" t="s">
        <v>690</v>
      </c>
      <c r="E1302" s="47" t="s">
        <v>368</v>
      </c>
      <c r="F1302" s="47" t="s">
        <v>369</v>
      </c>
      <c r="G1302" s="46">
        <v>16000000</v>
      </c>
      <c r="H1302" s="46">
        <v>16000000</v>
      </c>
      <c r="I1302" s="46">
        <v>16000000</v>
      </c>
      <c r="J1302" s="46">
        <v>0</v>
      </c>
      <c r="K1302" s="46">
        <v>0</v>
      </c>
      <c r="L1302" s="46">
        <v>0</v>
      </c>
      <c r="M1302" s="46">
        <v>6230084.0499999998</v>
      </c>
      <c r="N1302" s="46">
        <v>5868621.0999999996</v>
      </c>
      <c r="O1302" s="46">
        <v>9769915.9499999993</v>
      </c>
      <c r="P1302" s="108">
        <f t="shared" si="42"/>
        <v>0.38938025312499996</v>
      </c>
      <c r="Q1302" s="65"/>
      <c r="R1302" s="65"/>
      <c r="S1302" s="66"/>
      <c r="T1302" s="66"/>
      <c r="U1302" s="66"/>
      <c r="V1302" s="66"/>
      <c r="W1302" s="66"/>
      <c r="X1302" s="67"/>
    </row>
    <row r="1303" spans="1:24" ht="14.4" x14ac:dyDescent="0.2">
      <c r="A1303" s="99" t="s">
        <v>716</v>
      </c>
      <c r="B1303" s="99" t="s">
        <v>717</v>
      </c>
      <c r="C1303" s="98" t="str">
        <f t="shared" si="41"/>
        <v>21375804 TEATRO POPULAR MELICO SALAZAR</v>
      </c>
      <c r="D1303" s="99" t="s">
        <v>686</v>
      </c>
      <c r="E1303" s="99" t="s">
        <v>687</v>
      </c>
      <c r="F1303" s="99" t="s">
        <v>687</v>
      </c>
      <c r="G1303" s="100">
        <v>3290536313</v>
      </c>
      <c r="H1303" s="100">
        <v>3335075414</v>
      </c>
      <c r="I1303" s="46">
        <v>2947877921.8299999</v>
      </c>
      <c r="J1303" s="46">
        <v>0</v>
      </c>
      <c r="K1303" s="46">
        <v>0</v>
      </c>
      <c r="L1303" s="46">
        <v>0</v>
      </c>
      <c r="M1303" s="100">
        <v>2131308345.71</v>
      </c>
      <c r="N1303" s="100">
        <v>2085940683.8199999</v>
      </c>
      <c r="O1303" s="100">
        <v>1203767068.29</v>
      </c>
      <c r="P1303" s="115">
        <f t="shared" si="42"/>
        <v>0.63905851626718269</v>
      </c>
      <c r="Q1303" s="65"/>
      <c r="R1303" s="65"/>
      <c r="S1303" s="66"/>
      <c r="T1303" s="66"/>
      <c r="U1303" s="66"/>
      <c r="V1303" s="66"/>
      <c r="W1303" s="66"/>
      <c r="X1303" s="67"/>
    </row>
    <row r="1304" spans="1:24" ht="14.4" x14ac:dyDescent="0.2">
      <c r="A1304" s="47" t="s">
        <v>716</v>
      </c>
      <c r="B1304" s="47" t="s">
        <v>717</v>
      </c>
      <c r="C1304" s="112" t="str">
        <f t="shared" si="41"/>
        <v>21375804 TEATRO POPULAR MELICO SALAZAR</v>
      </c>
      <c r="D1304" s="47" t="s">
        <v>686</v>
      </c>
      <c r="E1304" s="47" t="s">
        <v>10</v>
      </c>
      <c r="F1304" s="47" t="s">
        <v>11</v>
      </c>
      <c r="G1304" s="46">
        <v>1992356412</v>
      </c>
      <c r="H1304" s="46">
        <v>2005058113</v>
      </c>
      <c r="I1304" s="46">
        <v>1970188746.5</v>
      </c>
      <c r="J1304" s="46">
        <v>0</v>
      </c>
      <c r="K1304" s="46">
        <v>0</v>
      </c>
      <c r="L1304" s="46">
        <v>0</v>
      </c>
      <c r="M1304" s="46">
        <v>1375835038.3099999</v>
      </c>
      <c r="N1304" s="46">
        <v>1335557029.4300001</v>
      </c>
      <c r="O1304" s="46">
        <v>629223074.69000006</v>
      </c>
      <c r="P1304" s="113">
        <f t="shared" si="42"/>
        <v>0.68618212578958804</v>
      </c>
      <c r="Q1304" s="65"/>
      <c r="R1304" s="65"/>
      <c r="S1304" s="66"/>
      <c r="T1304" s="66"/>
      <c r="U1304" s="66"/>
      <c r="V1304" s="66"/>
      <c r="W1304" s="66"/>
      <c r="X1304" s="67"/>
    </row>
    <row r="1305" spans="1:24" ht="14.4" x14ac:dyDescent="0.2">
      <c r="A1305" s="47" t="s">
        <v>716</v>
      </c>
      <c r="B1305" s="47" t="s">
        <v>717</v>
      </c>
      <c r="C1305" s="82" t="str">
        <f t="shared" si="41"/>
        <v>21375804 TEATRO POPULAR MELICO SALAZAR</v>
      </c>
      <c r="D1305" s="47" t="s">
        <v>686</v>
      </c>
      <c r="E1305" s="47" t="s">
        <v>12</v>
      </c>
      <c r="F1305" s="47" t="s">
        <v>13</v>
      </c>
      <c r="G1305" s="46">
        <v>920110672</v>
      </c>
      <c r="H1305" s="46">
        <v>987014259</v>
      </c>
      <c r="I1305" s="46">
        <v>952144892.5</v>
      </c>
      <c r="J1305" s="46">
        <v>0</v>
      </c>
      <c r="K1305" s="46">
        <v>0</v>
      </c>
      <c r="L1305" s="46">
        <v>0</v>
      </c>
      <c r="M1305" s="46">
        <v>676075560.45000005</v>
      </c>
      <c r="N1305" s="46">
        <v>659525108.57000005</v>
      </c>
      <c r="O1305" s="46">
        <v>310938698.55000001</v>
      </c>
      <c r="P1305" s="86">
        <f t="shared" si="42"/>
        <v>0.68497040877096393</v>
      </c>
      <c r="Q1305" s="65"/>
      <c r="R1305" s="65"/>
      <c r="S1305" s="66"/>
      <c r="T1305" s="66"/>
      <c r="U1305" s="66"/>
      <c r="V1305" s="66"/>
      <c r="W1305" s="66"/>
      <c r="X1305" s="67"/>
    </row>
    <row r="1306" spans="1:24" ht="14.4" x14ac:dyDescent="0.2">
      <c r="A1306" s="47" t="s">
        <v>716</v>
      </c>
      <c r="B1306" s="47" t="s">
        <v>717</v>
      </c>
      <c r="C1306" s="82" t="str">
        <f t="shared" si="41"/>
        <v>21375804 TEATRO POPULAR MELICO SALAZAR</v>
      </c>
      <c r="D1306" s="47" t="s">
        <v>686</v>
      </c>
      <c r="E1306" s="47" t="s">
        <v>14</v>
      </c>
      <c r="F1306" s="47" t="s">
        <v>15</v>
      </c>
      <c r="G1306" s="46">
        <v>920110672</v>
      </c>
      <c r="H1306" s="46">
        <v>987014259</v>
      </c>
      <c r="I1306" s="46">
        <v>952144892.5</v>
      </c>
      <c r="J1306" s="46">
        <v>0</v>
      </c>
      <c r="K1306" s="46">
        <v>0</v>
      </c>
      <c r="L1306" s="46">
        <v>0</v>
      </c>
      <c r="M1306" s="46">
        <v>676075560.45000005</v>
      </c>
      <c r="N1306" s="46">
        <v>659525108.57000005</v>
      </c>
      <c r="O1306" s="46">
        <v>310938698.55000001</v>
      </c>
      <c r="P1306" s="86">
        <f t="shared" si="42"/>
        <v>0.68497040877096393</v>
      </c>
      <c r="Q1306" s="65"/>
      <c r="R1306" s="65"/>
      <c r="S1306" s="66"/>
      <c r="T1306" s="66"/>
      <c r="U1306" s="66"/>
      <c r="V1306" s="66"/>
      <c r="W1306" s="66"/>
      <c r="X1306" s="67"/>
    </row>
    <row r="1307" spans="1:24" ht="14.4" x14ac:dyDescent="0.2">
      <c r="A1307" s="47" t="s">
        <v>716</v>
      </c>
      <c r="B1307" s="47" t="s">
        <v>717</v>
      </c>
      <c r="C1307" s="82" t="str">
        <f t="shared" si="41"/>
        <v>21375804 TEATRO POPULAR MELICO SALAZAR</v>
      </c>
      <c r="D1307" s="47" t="s">
        <v>686</v>
      </c>
      <c r="E1307" s="47" t="s">
        <v>20</v>
      </c>
      <c r="F1307" s="47" t="s">
        <v>21</v>
      </c>
      <c r="G1307" s="46">
        <v>128200000</v>
      </c>
      <c r="H1307" s="46">
        <v>128200000</v>
      </c>
      <c r="I1307" s="46">
        <v>128200000</v>
      </c>
      <c r="J1307" s="46">
        <v>0</v>
      </c>
      <c r="K1307" s="46">
        <v>0</v>
      </c>
      <c r="L1307" s="46">
        <v>0</v>
      </c>
      <c r="M1307" s="46">
        <v>94108357.090000004</v>
      </c>
      <c r="N1307" s="46">
        <v>94108357.090000004</v>
      </c>
      <c r="O1307" s="46">
        <v>34091642.909999996</v>
      </c>
      <c r="P1307" s="86">
        <f t="shared" si="42"/>
        <v>0.73407454828393137</v>
      </c>
      <c r="Q1307" s="65"/>
      <c r="R1307" s="65"/>
      <c r="S1307" s="66"/>
      <c r="T1307" s="66"/>
      <c r="U1307" s="66"/>
      <c r="V1307" s="66"/>
      <c r="W1307" s="66"/>
      <c r="X1307" s="67"/>
    </row>
    <row r="1308" spans="1:24" ht="14.4" x14ac:dyDescent="0.2">
      <c r="A1308" s="47" t="s">
        <v>716</v>
      </c>
      <c r="B1308" s="47" t="s">
        <v>717</v>
      </c>
      <c r="C1308" s="82" t="str">
        <f t="shared" si="41"/>
        <v>21375804 TEATRO POPULAR MELICO SALAZAR</v>
      </c>
      <c r="D1308" s="47" t="s">
        <v>686</v>
      </c>
      <c r="E1308" s="47" t="s">
        <v>22</v>
      </c>
      <c r="F1308" s="47" t="s">
        <v>23</v>
      </c>
      <c r="G1308" s="46">
        <v>128200000</v>
      </c>
      <c r="H1308" s="46">
        <v>128200000</v>
      </c>
      <c r="I1308" s="46">
        <v>128200000</v>
      </c>
      <c r="J1308" s="46">
        <v>0</v>
      </c>
      <c r="K1308" s="46">
        <v>0</v>
      </c>
      <c r="L1308" s="46">
        <v>0</v>
      </c>
      <c r="M1308" s="46">
        <v>94108357.090000004</v>
      </c>
      <c r="N1308" s="46">
        <v>94108357.090000004</v>
      </c>
      <c r="O1308" s="46">
        <v>34091642.909999996</v>
      </c>
      <c r="P1308" s="86">
        <f t="shared" si="42"/>
        <v>0.73407454828393137</v>
      </c>
      <c r="Q1308" s="65"/>
      <c r="R1308" s="65"/>
      <c r="S1308" s="66"/>
      <c r="T1308" s="66"/>
      <c r="U1308" s="66"/>
      <c r="V1308" s="66"/>
      <c r="W1308" s="66"/>
      <c r="X1308" s="67"/>
    </row>
    <row r="1309" spans="1:24" ht="14.4" x14ac:dyDescent="0.2">
      <c r="A1309" s="47" t="s">
        <v>716</v>
      </c>
      <c r="B1309" s="47" t="s">
        <v>717</v>
      </c>
      <c r="C1309" s="82" t="str">
        <f t="shared" si="41"/>
        <v>21375804 TEATRO POPULAR MELICO SALAZAR</v>
      </c>
      <c r="D1309" s="47" t="s">
        <v>686</v>
      </c>
      <c r="E1309" s="47" t="s">
        <v>26</v>
      </c>
      <c r="F1309" s="47" t="s">
        <v>27</v>
      </c>
      <c r="G1309" s="46">
        <v>621433920</v>
      </c>
      <c r="H1309" s="46">
        <v>565005534</v>
      </c>
      <c r="I1309" s="46">
        <v>565005534</v>
      </c>
      <c r="J1309" s="46">
        <v>0</v>
      </c>
      <c r="K1309" s="46">
        <v>0</v>
      </c>
      <c r="L1309" s="46">
        <v>0</v>
      </c>
      <c r="M1309" s="46">
        <v>353825369.63</v>
      </c>
      <c r="N1309" s="46">
        <v>353825369.63</v>
      </c>
      <c r="O1309" s="46">
        <v>211180164.37</v>
      </c>
      <c r="P1309" s="86">
        <f t="shared" si="42"/>
        <v>0.62623345850272683</v>
      </c>
      <c r="Q1309" s="65"/>
      <c r="R1309" s="65"/>
      <c r="S1309" s="66"/>
      <c r="T1309" s="66"/>
      <c r="U1309" s="66"/>
      <c r="V1309" s="66"/>
      <c r="W1309" s="66"/>
      <c r="X1309" s="67"/>
    </row>
    <row r="1310" spans="1:24" ht="14.4" x14ac:dyDescent="0.2">
      <c r="A1310" s="47" t="s">
        <v>716</v>
      </c>
      <c r="B1310" s="47" t="s">
        <v>717</v>
      </c>
      <c r="C1310" s="82" t="str">
        <f t="shared" si="41"/>
        <v>21375804 TEATRO POPULAR MELICO SALAZAR</v>
      </c>
      <c r="D1310" s="47" t="s">
        <v>686</v>
      </c>
      <c r="E1310" s="47" t="s">
        <v>28</v>
      </c>
      <c r="F1310" s="47" t="s">
        <v>29</v>
      </c>
      <c r="G1310" s="46">
        <v>232104000</v>
      </c>
      <c r="H1310" s="46">
        <v>203766466</v>
      </c>
      <c r="I1310" s="46">
        <v>203766466</v>
      </c>
      <c r="J1310" s="46">
        <v>0</v>
      </c>
      <c r="K1310" s="46">
        <v>0</v>
      </c>
      <c r="L1310" s="46">
        <v>0</v>
      </c>
      <c r="M1310" s="46">
        <v>152553074.49000001</v>
      </c>
      <c r="N1310" s="46">
        <v>152553074.49000001</v>
      </c>
      <c r="O1310" s="46">
        <v>51213391.509999998</v>
      </c>
      <c r="P1310" s="86">
        <f t="shared" si="42"/>
        <v>0.74866624270747284</v>
      </c>
      <c r="Q1310" s="65"/>
      <c r="R1310" s="65"/>
      <c r="S1310" s="66"/>
      <c r="T1310" s="66"/>
      <c r="U1310" s="66"/>
      <c r="V1310" s="66"/>
      <c r="W1310" s="66"/>
      <c r="X1310" s="67"/>
    </row>
    <row r="1311" spans="1:24" ht="14.4" x14ac:dyDescent="0.2">
      <c r="A1311" s="47" t="s">
        <v>716</v>
      </c>
      <c r="B1311" s="47" t="s">
        <v>717</v>
      </c>
      <c r="C1311" s="82" t="str">
        <f t="shared" si="41"/>
        <v>21375804 TEATRO POPULAR MELICO SALAZAR</v>
      </c>
      <c r="D1311" s="47" t="s">
        <v>686</v>
      </c>
      <c r="E1311" s="47" t="s">
        <v>30</v>
      </c>
      <c r="F1311" s="47" t="s">
        <v>31</v>
      </c>
      <c r="G1311" s="46">
        <v>114618210</v>
      </c>
      <c r="H1311" s="46">
        <v>100571894</v>
      </c>
      <c r="I1311" s="46">
        <v>100571894</v>
      </c>
      <c r="J1311" s="46">
        <v>0</v>
      </c>
      <c r="K1311" s="46">
        <v>0</v>
      </c>
      <c r="L1311" s="46">
        <v>0</v>
      </c>
      <c r="M1311" s="46">
        <v>77089628.340000004</v>
      </c>
      <c r="N1311" s="46">
        <v>77089628.340000004</v>
      </c>
      <c r="O1311" s="46">
        <v>23482265.66</v>
      </c>
      <c r="P1311" s="86">
        <f t="shared" si="42"/>
        <v>0.76651264358211257</v>
      </c>
      <c r="Q1311" s="65"/>
      <c r="R1311" s="65"/>
      <c r="S1311" s="66"/>
      <c r="T1311" s="66"/>
      <c r="U1311" s="66"/>
      <c r="V1311" s="66"/>
      <c r="W1311" s="66"/>
      <c r="X1311" s="67"/>
    </row>
    <row r="1312" spans="1:24" ht="14.4" x14ac:dyDescent="0.2">
      <c r="A1312" s="47" t="s">
        <v>716</v>
      </c>
      <c r="B1312" s="47" t="s">
        <v>717</v>
      </c>
      <c r="C1312" s="82" t="str">
        <f t="shared" si="41"/>
        <v>21375804 TEATRO POPULAR MELICO SALAZAR</v>
      </c>
      <c r="D1312" s="47" t="s">
        <v>686</v>
      </c>
      <c r="E1312" s="47" t="s">
        <v>32</v>
      </c>
      <c r="F1312" s="47" t="s">
        <v>33</v>
      </c>
      <c r="G1312" s="46">
        <v>129776033</v>
      </c>
      <c r="H1312" s="46">
        <v>130692333</v>
      </c>
      <c r="I1312" s="46">
        <v>130692333</v>
      </c>
      <c r="J1312" s="46">
        <v>0</v>
      </c>
      <c r="K1312" s="46">
        <v>0</v>
      </c>
      <c r="L1312" s="46">
        <v>0</v>
      </c>
      <c r="M1312" s="46">
        <v>938968.3</v>
      </c>
      <c r="N1312" s="46">
        <v>938968.3</v>
      </c>
      <c r="O1312" s="46">
        <v>129753364.7</v>
      </c>
      <c r="P1312" s="86">
        <f t="shared" si="42"/>
        <v>7.1845706511337593E-3</v>
      </c>
      <c r="Q1312" s="65"/>
      <c r="R1312" s="65"/>
      <c r="S1312" s="66"/>
      <c r="T1312" s="66"/>
      <c r="U1312" s="66"/>
      <c r="V1312" s="66"/>
      <c r="W1312" s="66"/>
      <c r="X1312" s="67"/>
    </row>
    <row r="1313" spans="1:24" ht="14.4" x14ac:dyDescent="0.2">
      <c r="A1313" s="47" t="s">
        <v>716</v>
      </c>
      <c r="B1313" s="47" t="s">
        <v>717</v>
      </c>
      <c r="C1313" s="82" t="str">
        <f t="shared" si="41"/>
        <v>21375804 TEATRO POPULAR MELICO SALAZAR</v>
      </c>
      <c r="D1313" s="47" t="s">
        <v>686</v>
      </c>
      <c r="E1313" s="47" t="s">
        <v>34</v>
      </c>
      <c r="F1313" s="47" t="s">
        <v>35</v>
      </c>
      <c r="G1313" s="46">
        <v>112035677</v>
      </c>
      <c r="H1313" s="46">
        <v>101962277</v>
      </c>
      <c r="I1313" s="46">
        <v>101962277</v>
      </c>
      <c r="J1313" s="46">
        <v>0</v>
      </c>
      <c r="K1313" s="46">
        <v>0</v>
      </c>
      <c r="L1313" s="46">
        <v>0</v>
      </c>
      <c r="M1313" s="46">
        <v>101795836.38</v>
      </c>
      <c r="N1313" s="46">
        <v>101795836.38</v>
      </c>
      <c r="O1313" s="46">
        <v>166440.62</v>
      </c>
      <c r="P1313" s="86">
        <f t="shared" si="42"/>
        <v>0.99836762550918701</v>
      </c>
      <c r="Q1313" s="65"/>
      <c r="R1313" s="65"/>
      <c r="S1313" s="66"/>
      <c r="T1313" s="66"/>
      <c r="U1313" s="66"/>
      <c r="V1313" s="66"/>
      <c r="W1313" s="66"/>
      <c r="X1313" s="67"/>
    </row>
    <row r="1314" spans="1:24" ht="14.4" x14ac:dyDescent="0.2">
      <c r="A1314" s="47" t="s">
        <v>716</v>
      </c>
      <c r="B1314" s="47" t="s">
        <v>717</v>
      </c>
      <c r="C1314" s="82" t="str">
        <f t="shared" si="41"/>
        <v>21375804 TEATRO POPULAR MELICO SALAZAR</v>
      </c>
      <c r="D1314" s="47" t="s">
        <v>686</v>
      </c>
      <c r="E1314" s="47" t="s">
        <v>36</v>
      </c>
      <c r="F1314" s="47" t="s">
        <v>37</v>
      </c>
      <c r="G1314" s="46">
        <v>32900000</v>
      </c>
      <c r="H1314" s="46">
        <v>28012564</v>
      </c>
      <c r="I1314" s="46">
        <v>28012564</v>
      </c>
      <c r="J1314" s="46">
        <v>0</v>
      </c>
      <c r="K1314" s="46">
        <v>0</v>
      </c>
      <c r="L1314" s="46">
        <v>0</v>
      </c>
      <c r="M1314" s="46">
        <v>21447862.120000001</v>
      </c>
      <c r="N1314" s="46">
        <v>21447862.120000001</v>
      </c>
      <c r="O1314" s="46">
        <v>6564701.8799999999</v>
      </c>
      <c r="P1314" s="86">
        <f t="shared" si="42"/>
        <v>0.76565151694075562</v>
      </c>
      <c r="Q1314" s="65"/>
      <c r="R1314" s="65"/>
      <c r="S1314" s="66"/>
      <c r="T1314" s="66"/>
      <c r="U1314" s="66"/>
      <c r="V1314" s="66"/>
      <c r="W1314" s="66"/>
      <c r="X1314" s="67"/>
    </row>
    <row r="1315" spans="1:24" ht="14.4" x14ac:dyDescent="0.2">
      <c r="A1315" s="47" t="s">
        <v>716</v>
      </c>
      <c r="B1315" s="47" t="s">
        <v>717</v>
      </c>
      <c r="C1315" s="82" t="str">
        <f t="shared" si="41"/>
        <v>21375804 TEATRO POPULAR MELICO SALAZAR</v>
      </c>
      <c r="D1315" s="47" t="s">
        <v>686</v>
      </c>
      <c r="E1315" s="47" t="s">
        <v>38</v>
      </c>
      <c r="F1315" s="47" t="s">
        <v>39</v>
      </c>
      <c r="G1315" s="46">
        <v>150146936</v>
      </c>
      <c r="H1315" s="46">
        <v>151282236</v>
      </c>
      <c r="I1315" s="46">
        <v>151282236</v>
      </c>
      <c r="J1315" s="46">
        <v>0</v>
      </c>
      <c r="K1315" s="46">
        <v>0</v>
      </c>
      <c r="L1315" s="46">
        <v>0</v>
      </c>
      <c r="M1315" s="46">
        <v>117786742</v>
      </c>
      <c r="N1315" s="46">
        <v>106023343</v>
      </c>
      <c r="O1315" s="46">
        <v>33495494</v>
      </c>
      <c r="P1315" s="86">
        <f t="shared" si="42"/>
        <v>0.77858937780374959</v>
      </c>
      <c r="Q1315" s="65"/>
      <c r="R1315" s="65"/>
      <c r="S1315" s="66"/>
      <c r="T1315" s="66"/>
      <c r="U1315" s="66"/>
      <c r="V1315" s="66"/>
      <c r="W1315" s="66"/>
      <c r="X1315" s="67"/>
    </row>
    <row r="1316" spans="1:24" ht="14.4" x14ac:dyDescent="0.2">
      <c r="A1316" s="47" t="s">
        <v>716</v>
      </c>
      <c r="B1316" s="47" t="s">
        <v>717</v>
      </c>
      <c r="C1316" s="82" t="str">
        <f t="shared" si="41"/>
        <v>21375804 TEATRO POPULAR MELICO SALAZAR</v>
      </c>
      <c r="D1316" s="47" t="s">
        <v>686</v>
      </c>
      <c r="E1316" s="47" t="s">
        <v>56</v>
      </c>
      <c r="F1316" s="47" t="s">
        <v>41</v>
      </c>
      <c r="G1316" s="46">
        <v>142447093</v>
      </c>
      <c r="H1316" s="46">
        <v>143527393</v>
      </c>
      <c r="I1316" s="46">
        <v>143527393</v>
      </c>
      <c r="J1316" s="46">
        <v>0</v>
      </c>
      <c r="K1316" s="46">
        <v>0</v>
      </c>
      <c r="L1316" s="46">
        <v>0</v>
      </c>
      <c r="M1316" s="46">
        <v>111877720.56</v>
      </c>
      <c r="N1316" s="46">
        <v>100717324.56</v>
      </c>
      <c r="O1316" s="46">
        <v>31649672.440000001</v>
      </c>
      <c r="P1316" s="86">
        <f t="shared" si="42"/>
        <v>0.77948688554525614</v>
      </c>
      <c r="Q1316" s="65"/>
      <c r="R1316" s="65"/>
      <c r="S1316" s="66"/>
      <c r="T1316" s="66"/>
      <c r="U1316" s="66"/>
      <c r="V1316" s="66"/>
      <c r="W1316" s="66"/>
      <c r="X1316" s="67"/>
    </row>
    <row r="1317" spans="1:24" ht="14.4" x14ac:dyDescent="0.2">
      <c r="A1317" s="47" t="s">
        <v>716</v>
      </c>
      <c r="B1317" s="47" t="s">
        <v>717</v>
      </c>
      <c r="C1317" s="82" t="str">
        <f t="shared" si="41"/>
        <v>21375804 TEATRO POPULAR MELICO SALAZAR</v>
      </c>
      <c r="D1317" s="47" t="s">
        <v>686</v>
      </c>
      <c r="E1317" s="47" t="s">
        <v>77</v>
      </c>
      <c r="F1317" s="47" t="s">
        <v>78</v>
      </c>
      <c r="G1317" s="46">
        <v>7699843</v>
      </c>
      <c r="H1317" s="46">
        <v>7754843</v>
      </c>
      <c r="I1317" s="46">
        <v>7754843</v>
      </c>
      <c r="J1317" s="46">
        <v>0</v>
      </c>
      <c r="K1317" s="46">
        <v>0</v>
      </c>
      <c r="L1317" s="46">
        <v>0</v>
      </c>
      <c r="M1317" s="46">
        <v>5909021.4400000004</v>
      </c>
      <c r="N1317" s="46">
        <v>5306018.4400000004</v>
      </c>
      <c r="O1317" s="46">
        <v>1845821.56</v>
      </c>
      <c r="P1317" s="86">
        <f t="shared" si="42"/>
        <v>0.76197821670922294</v>
      </c>
      <c r="Q1317" s="65"/>
      <c r="R1317" s="65"/>
      <c r="S1317" s="66"/>
      <c r="T1317" s="66"/>
      <c r="U1317" s="66"/>
      <c r="V1317" s="66"/>
      <c r="W1317" s="66"/>
      <c r="X1317" s="67"/>
    </row>
    <row r="1318" spans="1:24" ht="14.4" x14ac:dyDescent="0.2">
      <c r="A1318" s="47" t="s">
        <v>716</v>
      </c>
      <c r="B1318" s="47" t="s">
        <v>717</v>
      </c>
      <c r="C1318" s="82" t="str">
        <f t="shared" si="41"/>
        <v>21375804 TEATRO POPULAR MELICO SALAZAR</v>
      </c>
      <c r="D1318" s="47" t="s">
        <v>686</v>
      </c>
      <c r="E1318" s="47" t="s">
        <v>83</v>
      </c>
      <c r="F1318" s="47" t="s">
        <v>84</v>
      </c>
      <c r="G1318" s="46">
        <v>172464884</v>
      </c>
      <c r="H1318" s="46">
        <v>173556084</v>
      </c>
      <c r="I1318" s="46">
        <v>173556084</v>
      </c>
      <c r="J1318" s="46">
        <v>0</v>
      </c>
      <c r="K1318" s="46">
        <v>0</v>
      </c>
      <c r="L1318" s="46">
        <v>0</v>
      </c>
      <c r="M1318" s="46">
        <v>134039009.14</v>
      </c>
      <c r="N1318" s="46">
        <v>122074851.14</v>
      </c>
      <c r="O1318" s="46">
        <v>39517074.859999999</v>
      </c>
      <c r="P1318" s="86">
        <f t="shared" si="42"/>
        <v>0.7723094808937957</v>
      </c>
      <c r="Q1318" s="65"/>
      <c r="R1318" s="65"/>
      <c r="S1318" s="66"/>
      <c r="T1318" s="66"/>
      <c r="U1318" s="66"/>
      <c r="V1318" s="66"/>
      <c r="W1318" s="66"/>
      <c r="X1318" s="67"/>
    </row>
    <row r="1319" spans="1:24" ht="14.4" x14ac:dyDescent="0.2">
      <c r="A1319" s="47" t="s">
        <v>716</v>
      </c>
      <c r="B1319" s="47" t="s">
        <v>717</v>
      </c>
      <c r="C1319" s="82" t="str">
        <f t="shared" si="41"/>
        <v>21375804 TEATRO POPULAR MELICO SALAZAR</v>
      </c>
      <c r="D1319" s="47" t="s">
        <v>686</v>
      </c>
      <c r="E1319" s="47" t="s">
        <v>101</v>
      </c>
      <c r="F1319" s="47" t="s">
        <v>86</v>
      </c>
      <c r="G1319" s="46">
        <v>83466297</v>
      </c>
      <c r="H1319" s="46">
        <v>84062497</v>
      </c>
      <c r="I1319" s="46">
        <v>84062497</v>
      </c>
      <c r="J1319" s="46">
        <v>0</v>
      </c>
      <c r="K1319" s="46">
        <v>0</v>
      </c>
      <c r="L1319" s="46">
        <v>0</v>
      </c>
      <c r="M1319" s="46">
        <v>64655083</v>
      </c>
      <c r="N1319" s="46">
        <v>58117922</v>
      </c>
      <c r="O1319" s="46">
        <v>19407414</v>
      </c>
      <c r="P1319" s="86">
        <f t="shared" si="42"/>
        <v>0.76913112633330416</v>
      </c>
      <c r="Q1319" s="65"/>
      <c r="R1319" s="65"/>
      <c r="S1319" s="66"/>
      <c r="T1319" s="66"/>
      <c r="U1319" s="66"/>
      <c r="V1319" s="66"/>
      <c r="W1319" s="66"/>
      <c r="X1319" s="67"/>
    </row>
    <row r="1320" spans="1:24" ht="14.4" x14ac:dyDescent="0.2">
      <c r="A1320" s="47" t="s">
        <v>716</v>
      </c>
      <c r="B1320" s="47" t="s">
        <v>717</v>
      </c>
      <c r="C1320" s="82" t="str">
        <f t="shared" si="41"/>
        <v>21375804 TEATRO POPULAR MELICO SALAZAR</v>
      </c>
      <c r="D1320" s="47" t="s">
        <v>686</v>
      </c>
      <c r="E1320" s="47" t="s">
        <v>122</v>
      </c>
      <c r="F1320" s="47" t="s">
        <v>107</v>
      </c>
      <c r="G1320" s="46">
        <v>46199058</v>
      </c>
      <c r="H1320" s="46">
        <v>46529058</v>
      </c>
      <c r="I1320" s="46">
        <v>46529058</v>
      </c>
      <c r="J1320" s="46">
        <v>0</v>
      </c>
      <c r="K1320" s="46">
        <v>0</v>
      </c>
      <c r="L1320" s="46">
        <v>0</v>
      </c>
      <c r="M1320" s="46">
        <v>35454148.609999999</v>
      </c>
      <c r="N1320" s="46">
        <v>31836144.609999999</v>
      </c>
      <c r="O1320" s="46">
        <v>11074909.390000001</v>
      </c>
      <c r="P1320" s="86">
        <f t="shared" si="42"/>
        <v>0.7619786459033836</v>
      </c>
      <c r="Q1320" s="65"/>
      <c r="R1320" s="65"/>
      <c r="S1320" s="66"/>
      <c r="T1320" s="66"/>
      <c r="U1320" s="66"/>
      <c r="V1320" s="66"/>
      <c r="W1320" s="66"/>
      <c r="X1320" s="67"/>
    </row>
    <row r="1321" spans="1:24" ht="14.4" x14ac:dyDescent="0.2">
      <c r="A1321" s="47" t="s">
        <v>716</v>
      </c>
      <c r="B1321" s="47" t="s">
        <v>717</v>
      </c>
      <c r="C1321" s="82" t="str">
        <f t="shared" si="41"/>
        <v>21375804 TEATRO POPULAR MELICO SALAZAR</v>
      </c>
      <c r="D1321" s="47" t="s">
        <v>686</v>
      </c>
      <c r="E1321" s="47" t="s">
        <v>143</v>
      </c>
      <c r="F1321" s="47" t="s">
        <v>128</v>
      </c>
      <c r="G1321" s="46">
        <v>23099529</v>
      </c>
      <c r="H1321" s="46">
        <v>23264529</v>
      </c>
      <c r="I1321" s="46">
        <v>23264529</v>
      </c>
      <c r="J1321" s="46">
        <v>0</v>
      </c>
      <c r="K1321" s="46">
        <v>0</v>
      </c>
      <c r="L1321" s="46">
        <v>0</v>
      </c>
      <c r="M1321" s="46">
        <v>17726816.260000002</v>
      </c>
      <c r="N1321" s="46">
        <v>15917823.26</v>
      </c>
      <c r="O1321" s="46">
        <v>5537712.7400000002</v>
      </c>
      <c r="P1321" s="86">
        <f t="shared" si="42"/>
        <v>0.7619675541249944</v>
      </c>
      <c r="Q1321" s="65"/>
      <c r="R1321" s="65"/>
      <c r="S1321" s="66"/>
      <c r="T1321" s="66"/>
      <c r="U1321" s="66"/>
      <c r="V1321" s="66"/>
      <c r="W1321" s="66"/>
      <c r="X1321" s="67"/>
    </row>
    <row r="1322" spans="1:24" ht="14.4" x14ac:dyDescent="0.2">
      <c r="A1322" s="47" t="s">
        <v>716</v>
      </c>
      <c r="B1322" s="47" t="s">
        <v>717</v>
      </c>
      <c r="C1322" s="82" t="str">
        <f t="shared" si="41"/>
        <v>21375804 TEATRO POPULAR MELICO SALAZAR</v>
      </c>
      <c r="D1322" s="47" t="s">
        <v>686</v>
      </c>
      <c r="E1322" s="47" t="s">
        <v>160</v>
      </c>
      <c r="F1322" s="47" t="s">
        <v>149</v>
      </c>
      <c r="G1322" s="46">
        <v>19700000</v>
      </c>
      <c r="H1322" s="46">
        <v>19700000</v>
      </c>
      <c r="I1322" s="46">
        <v>19700000</v>
      </c>
      <c r="J1322" s="46">
        <v>0</v>
      </c>
      <c r="K1322" s="46">
        <v>0</v>
      </c>
      <c r="L1322" s="46">
        <v>0</v>
      </c>
      <c r="M1322" s="46">
        <v>16202961.27</v>
      </c>
      <c r="N1322" s="46">
        <v>16202961.27</v>
      </c>
      <c r="O1322" s="46">
        <v>3497038.73</v>
      </c>
      <c r="P1322" s="86">
        <f t="shared" si="42"/>
        <v>0.82248534365482229</v>
      </c>
      <c r="Q1322" s="65"/>
      <c r="R1322" s="65"/>
      <c r="S1322" s="66"/>
      <c r="T1322" s="66"/>
      <c r="U1322" s="66"/>
      <c r="V1322" s="66"/>
      <c r="W1322" s="66"/>
      <c r="X1322" s="67"/>
    </row>
    <row r="1323" spans="1:24" ht="14.4" x14ac:dyDescent="0.2">
      <c r="A1323" s="47" t="s">
        <v>716</v>
      </c>
      <c r="B1323" s="47" t="s">
        <v>717</v>
      </c>
      <c r="C1323" s="82" t="str">
        <f t="shared" si="41"/>
        <v>21375804 TEATRO POPULAR MELICO SALAZAR</v>
      </c>
      <c r="D1323" s="47" t="s">
        <v>686</v>
      </c>
      <c r="E1323" s="47" t="s">
        <v>166</v>
      </c>
      <c r="F1323" s="47" t="s">
        <v>167</v>
      </c>
      <c r="G1323" s="46">
        <v>949137106</v>
      </c>
      <c r="H1323" s="46">
        <v>949137106</v>
      </c>
      <c r="I1323" s="46">
        <v>654294141.08000004</v>
      </c>
      <c r="J1323" s="46">
        <v>0</v>
      </c>
      <c r="K1323" s="46">
        <v>0</v>
      </c>
      <c r="L1323" s="46">
        <v>0</v>
      </c>
      <c r="M1323" s="46">
        <v>532262108.44</v>
      </c>
      <c r="N1323" s="46">
        <v>531479023.25</v>
      </c>
      <c r="O1323" s="46">
        <v>416874997.56</v>
      </c>
      <c r="P1323" s="86">
        <f t="shared" si="42"/>
        <v>0.56078527019467306</v>
      </c>
      <c r="Q1323" s="65"/>
      <c r="R1323" s="65"/>
      <c r="S1323" s="66"/>
      <c r="T1323" s="66"/>
      <c r="U1323" s="66"/>
      <c r="V1323" s="66"/>
      <c r="W1323" s="66"/>
      <c r="X1323" s="67"/>
    </row>
    <row r="1324" spans="1:24" ht="14.4" x14ac:dyDescent="0.2">
      <c r="A1324" s="47" t="s">
        <v>716</v>
      </c>
      <c r="B1324" s="47" t="s">
        <v>717</v>
      </c>
      <c r="C1324" s="82" t="str">
        <f t="shared" si="41"/>
        <v>21375804 TEATRO POPULAR MELICO SALAZAR</v>
      </c>
      <c r="D1324" s="47" t="s">
        <v>686</v>
      </c>
      <c r="E1324" s="47" t="s">
        <v>168</v>
      </c>
      <c r="F1324" s="47" t="s">
        <v>169</v>
      </c>
      <c r="G1324" s="46">
        <v>85531321</v>
      </c>
      <c r="H1324" s="46">
        <v>86712571</v>
      </c>
      <c r="I1324" s="46">
        <v>64148657.409999996</v>
      </c>
      <c r="J1324" s="46">
        <v>0</v>
      </c>
      <c r="K1324" s="46">
        <v>0</v>
      </c>
      <c r="L1324" s="46">
        <v>0</v>
      </c>
      <c r="M1324" s="46">
        <v>60853960.729999997</v>
      </c>
      <c r="N1324" s="46">
        <v>60626208.520000003</v>
      </c>
      <c r="O1324" s="46">
        <v>25858610.27</v>
      </c>
      <c r="P1324" s="86">
        <f t="shared" si="42"/>
        <v>0.70178937180861578</v>
      </c>
      <c r="Q1324" s="65"/>
      <c r="R1324" s="65"/>
      <c r="S1324" s="66"/>
      <c r="T1324" s="66"/>
      <c r="U1324" s="66"/>
      <c r="V1324" s="66"/>
      <c r="W1324" s="66"/>
      <c r="X1324" s="67"/>
    </row>
    <row r="1325" spans="1:24" ht="14.4" x14ac:dyDescent="0.2">
      <c r="A1325" s="47" t="s">
        <v>716</v>
      </c>
      <c r="B1325" s="47" t="s">
        <v>717</v>
      </c>
      <c r="C1325" s="82" t="str">
        <f t="shared" si="41"/>
        <v>21375804 TEATRO POPULAR MELICO SALAZAR</v>
      </c>
      <c r="D1325" s="47" t="s">
        <v>686</v>
      </c>
      <c r="E1325" s="47" t="s">
        <v>170</v>
      </c>
      <c r="F1325" s="47" t="s">
        <v>171</v>
      </c>
      <c r="G1325" s="46">
        <v>51540000</v>
      </c>
      <c r="H1325" s="46">
        <v>52721250</v>
      </c>
      <c r="I1325" s="46">
        <v>38655166.670000002</v>
      </c>
      <c r="J1325" s="46">
        <v>0</v>
      </c>
      <c r="K1325" s="46">
        <v>0</v>
      </c>
      <c r="L1325" s="46">
        <v>0</v>
      </c>
      <c r="M1325" s="46">
        <v>38654949.600000001</v>
      </c>
      <c r="N1325" s="46">
        <v>38578932</v>
      </c>
      <c r="O1325" s="46">
        <v>14066300.4</v>
      </c>
      <c r="P1325" s="86">
        <f t="shared" si="42"/>
        <v>0.73319486165445624</v>
      </c>
      <c r="Q1325" s="65"/>
      <c r="R1325" s="65"/>
      <c r="S1325" s="66"/>
      <c r="T1325" s="66"/>
      <c r="U1325" s="66"/>
      <c r="V1325" s="66"/>
      <c r="W1325" s="66"/>
      <c r="X1325" s="67"/>
    </row>
    <row r="1326" spans="1:24" ht="14.4" x14ac:dyDescent="0.2">
      <c r="A1326" s="47" t="s">
        <v>716</v>
      </c>
      <c r="B1326" s="47" t="s">
        <v>717</v>
      </c>
      <c r="C1326" s="82" t="str">
        <f t="shared" si="41"/>
        <v>21375804 TEATRO POPULAR MELICO SALAZAR</v>
      </c>
      <c r="D1326" s="47" t="s">
        <v>686</v>
      </c>
      <c r="E1326" s="47" t="s">
        <v>174</v>
      </c>
      <c r="F1326" s="47" t="s">
        <v>175</v>
      </c>
      <c r="G1326" s="46">
        <v>33991321</v>
      </c>
      <c r="H1326" s="46">
        <v>33991321</v>
      </c>
      <c r="I1326" s="46">
        <v>25493490.739999998</v>
      </c>
      <c r="J1326" s="46">
        <v>0</v>
      </c>
      <c r="K1326" s="46">
        <v>0</v>
      </c>
      <c r="L1326" s="46">
        <v>0</v>
      </c>
      <c r="M1326" s="46">
        <v>22199011.129999999</v>
      </c>
      <c r="N1326" s="46">
        <v>22047276.52</v>
      </c>
      <c r="O1326" s="46">
        <v>11792309.869999999</v>
      </c>
      <c r="P1326" s="86">
        <f t="shared" si="42"/>
        <v>0.65307880002663032</v>
      </c>
      <c r="Q1326" s="65"/>
      <c r="R1326" s="65"/>
      <c r="S1326" s="66"/>
      <c r="T1326" s="66"/>
      <c r="U1326" s="66"/>
      <c r="V1326" s="66"/>
      <c r="W1326" s="66"/>
      <c r="X1326" s="67"/>
    </row>
    <row r="1327" spans="1:24" ht="14.4" x14ac:dyDescent="0.2">
      <c r="A1327" s="47" t="s">
        <v>716</v>
      </c>
      <c r="B1327" s="47" t="s">
        <v>717</v>
      </c>
      <c r="C1327" s="82" t="str">
        <f t="shared" si="41"/>
        <v>21375804 TEATRO POPULAR MELICO SALAZAR</v>
      </c>
      <c r="D1327" s="47" t="s">
        <v>686</v>
      </c>
      <c r="E1327" s="47" t="s">
        <v>180</v>
      </c>
      <c r="F1327" s="47" t="s">
        <v>181</v>
      </c>
      <c r="G1327" s="46">
        <v>74707988</v>
      </c>
      <c r="H1327" s="46">
        <v>74858988</v>
      </c>
      <c r="I1327" s="46">
        <v>59064657.670000002</v>
      </c>
      <c r="J1327" s="46">
        <v>0</v>
      </c>
      <c r="K1327" s="46">
        <v>0</v>
      </c>
      <c r="L1327" s="46">
        <v>0</v>
      </c>
      <c r="M1327" s="46">
        <v>56128514.530000001</v>
      </c>
      <c r="N1327" s="46">
        <v>56128514.530000001</v>
      </c>
      <c r="O1327" s="46">
        <v>18730473.469999999</v>
      </c>
      <c r="P1327" s="86">
        <f t="shared" si="42"/>
        <v>0.74978991874696466</v>
      </c>
      <c r="Q1327" s="65"/>
      <c r="R1327" s="65"/>
      <c r="S1327" s="66"/>
      <c r="T1327" s="66"/>
      <c r="U1327" s="66"/>
      <c r="V1327" s="66"/>
      <c r="W1327" s="66"/>
      <c r="X1327" s="67"/>
    </row>
    <row r="1328" spans="1:24" ht="14.4" x14ac:dyDescent="0.2">
      <c r="A1328" s="47" t="s">
        <v>716</v>
      </c>
      <c r="B1328" s="47" t="s">
        <v>717</v>
      </c>
      <c r="C1328" s="82" t="str">
        <f t="shared" si="41"/>
        <v>21375804 TEATRO POPULAR MELICO SALAZAR</v>
      </c>
      <c r="D1328" s="47" t="s">
        <v>686</v>
      </c>
      <c r="E1328" s="47" t="s">
        <v>182</v>
      </c>
      <c r="F1328" s="47" t="s">
        <v>183</v>
      </c>
      <c r="G1328" s="46">
        <v>9745552</v>
      </c>
      <c r="H1328" s="46">
        <v>9745552</v>
      </c>
      <c r="I1328" s="46">
        <v>7309164</v>
      </c>
      <c r="J1328" s="46">
        <v>0</v>
      </c>
      <c r="K1328" s="46">
        <v>0</v>
      </c>
      <c r="L1328" s="46">
        <v>0</v>
      </c>
      <c r="M1328" s="46">
        <v>6208914</v>
      </c>
      <c r="N1328" s="46">
        <v>6208914</v>
      </c>
      <c r="O1328" s="46">
        <v>3536638</v>
      </c>
      <c r="P1328" s="86">
        <f t="shared" si="42"/>
        <v>0.6371023416631505</v>
      </c>
      <c r="Q1328" s="65"/>
      <c r="R1328" s="65"/>
      <c r="S1328" s="66"/>
      <c r="T1328" s="66"/>
      <c r="U1328" s="66"/>
      <c r="V1328" s="66"/>
      <c r="W1328" s="66"/>
      <c r="X1328" s="67"/>
    </row>
    <row r="1329" spans="1:24" ht="14.4" x14ac:dyDescent="0.2">
      <c r="A1329" s="47" t="s">
        <v>716</v>
      </c>
      <c r="B1329" s="47" t="s">
        <v>717</v>
      </c>
      <c r="C1329" s="82" t="str">
        <f t="shared" si="41"/>
        <v>21375804 TEATRO POPULAR MELICO SALAZAR</v>
      </c>
      <c r="D1329" s="47" t="s">
        <v>686</v>
      </c>
      <c r="E1329" s="47" t="s">
        <v>184</v>
      </c>
      <c r="F1329" s="47" t="s">
        <v>185</v>
      </c>
      <c r="G1329" s="46">
        <v>37200000</v>
      </c>
      <c r="H1329" s="46">
        <v>37200000</v>
      </c>
      <c r="I1329" s="46">
        <v>30900000</v>
      </c>
      <c r="J1329" s="46">
        <v>0</v>
      </c>
      <c r="K1329" s="46">
        <v>0</v>
      </c>
      <c r="L1329" s="46">
        <v>0</v>
      </c>
      <c r="M1329" s="46">
        <v>30857483.449999999</v>
      </c>
      <c r="N1329" s="46">
        <v>30857483.449999999</v>
      </c>
      <c r="O1329" s="46">
        <v>6342516.5499999998</v>
      </c>
      <c r="P1329" s="86">
        <f t="shared" si="42"/>
        <v>0.8295022432795699</v>
      </c>
      <c r="Q1329" s="65"/>
      <c r="R1329" s="65"/>
      <c r="S1329" s="66"/>
      <c r="T1329" s="66"/>
      <c r="U1329" s="66"/>
      <c r="V1329" s="66"/>
      <c r="W1329" s="66"/>
      <c r="X1329" s="67"/>
    </row>
    <row r="1330" spans="1:24" ht="14.4" x14ac:dyDescent="0.2">
      <c r="A1330" s="47" t="s">
        <v>716</v>
      </c>
      <c r="B1330" s="47" t="s">
        <v>717</v>
      </c>
      <c r="C1330" s="82" t="str">
        <f t="shared" si="41"/>
        <v>21375804 TEATRO POPULAR MELICO SALAZAR</v>
      </c>
      <c r="D1330" s="47" t="s">
        <v>686</v>
      </c>
      <c r="E1330" s="47" t="s">
        <v>188</v>
      </c>
      <c r="F1330" s="47" t="s">
        <v>189</v>
      </c>
      <c r="G1330" s="46">
        <v>20160000</v>
      </c>
      <c r="H1330" s="46">
        <v>20160000</v>
      </c>
      <c r="I1330" s="46">
        <v>15120000</v>
      </c>
      <c r="J1330" s="46">
        <v>0</v>
      </c>
      <c r="K1330" s="46">
        <v>0</v>
      </c>
      <c r="L1330" s="46">
        <v>0</v>
      </c>
      <c r="M1330" s="46">
        <v>13328063.83</v>
      </c>
      <c r="N1330" s="46">
        <v>13328063.83</v>
      </c>
      <c r="O1330" s="46">
        <v>6831936.1699999999</v>
      </c>
      <c r="P1330" s="86">
        <f t="shared" si="42"/>
        <v>0.66111427728174599</v>
      </c>
      <c r="Q1330" s="65"/>
      <c r="R1330" s="65"/>
      <c r="S1330" s="66"/>
      <c r="T1330" s="66"/>
      <c r="U1330" s="66"/>
      <c r="V1330" s="66"/>
      <c r="W1330" s="66"/>
      <c r="X1330" s="67"/>
    </row>
    <row r="1331" spans="1:24" ht="14.4" x14ac:dyDescent="0.2">
      <c r="A1331" s="47" t="s">
        <v>716</v>
      </c>
      <c r="B1331" s="47" t="s">
        <v>717</v>
      </c>
      <c r="C1331" s="82" t="str">
        <f t="shared" si="41"/>
        <v>21375804 TEATRO POPULAR MELICO SALAZAR</v>
      </c>
      <c r="D1331" s="47" t="s">
        <v>686</v>
      </c>
      <c r="E1331" s="47" t="s">
        <v>190</v>
      </c>
      <c r="F1331" s="47" t="s">
        <v>191</v>
      </c>
      <c r="G1331" s="46">
        <v>7602436</v>
      </c>
      <c r="H1331" s="46">
        <v>7753436</v>
      </c>
      <c r="I1331" s="46">
        <v>5735493.6699999999</v>
      </c>
      <c r="J1331" s="46">
        <v>0</v>
      </c>
      <c r="K1331" s="46">
        <v>0</v>
      </c>
      <c r="L1331" s="46">
        <v>0</v>
      </c>
      <c r="M1331" s="46">
        <v>5734053.25</v>
      </c>
      <c r="N1331" s="46">
        <v>5734053.25</v>
      </c>
      <c r="O1331" s="46">
        <v>2019382.75</v>
      </c>
      <c r="P1331" s="86">
        <f t="shared" si="42"/>
        <v>0.73954995565836879</v>
      </c>
      <c r="Q1331" s="65"/>
      <c r="R1331" s="65"/>
      <c r="S1331" s="66"/>
      <c r="T1331" s="66"/>
      <c r="U1331" s="66"/>
      <c r="V1331" s="66"/>
      <c r="W1331" s="66"/>
      <c r="X1331" s="67"/>
    </row>
    <row r="1332" spans="1:24" ht="14.4" x14ac:dyDescent="0.2">
      <c r="A1332" s="47" t="s">
        <v>716</v>
      </c>
      <c r="B1332" s="47" t="s">
        <v>717</v>
      </c>
      <c r="C1332" s="82" t="str">
        <f t="shared" si="41"/>
        <v>21375804 TEATRO POPULAR MELICO SALAZAR</v>
      </c>
      <c r="D1332" s="47" t="s">
        <v>686</v>
      </c>
      <c r="E1332" s="47" t="s">
        <v>192</v>
      </c>
      <c r="F1332" s="47" t="s">
        <v>193</v>
      </c>
      <c r="G1332" s="46">
        <v>45244243</v>
      </c>
      <c r="H1332" s="46">
        <v>28911993</v>
      </c>
      <c r="I1332" s="46">
        <v>19785081.5</v>
      </c>
      <c r="J1332" s="46">
        <v>0</v>
      </c>
      <c r="K1332" s="46">
        <v>0</v>
      </c>
      <c r="L1332" s="46">
        <v>0</v>
      </c>
      <c r="M1332" s="46">
        <v>6680257.3300000001</v>
      </c>
      <c r="N1332" s="46">
        <v>6679947.0099999998</v>
      </c>
      <c r="O1332" s="46">
        <v>22231735.670000002</v>
      </c>
      <c r="P1332" s="86">
        <f t="shared" si="42"/>
        <v>0.23105488888296286</v>
      </c>
      <c r="Q1332" s="65"/>
      <c r="R1332" s="65"/>
      <c r="S1332" s="66"/>
      <c r="T1332" s="66"/>
      <c r="U1332" s="66"/>
      <c r="V1332" s="66"/>
      <c r="W1332" s="66"/>
      <c r="X1332" s="67"/>
    </row>
    <row r="1333" spans="1:24" ht="14.4" x14ac:dyDescent="0.2">
      <c r="A1333" s="47" t="s">
        <v>716</v>
      </c>
      <c r="B1333" s="47" t="s">
        <v>717</v>
      </c>
      <c r="C1333" s="82" t="str">
        <f t="shared" si="41"/>
        <v>21375804 TEATRO POPULAR MELICO SALAZAR</v>
      </c>
      <c r="D1333" s="47" t="s">
        <v>686</v>
      </c>
      <c r="E1333" s="47" t="s">
        <v>194</v>
      </c>
      <c r="F1333" s="47" t="s">
        <v>195</v>
      </c>
      <c r="G1333" s="46">
        <v>400000</v>
      </c>
      <c r="H1333" s="46">
        <v>400000</v>
      </c>
      <c r="I1333" s="46">
        <v>337500</v>
      </c>
      <c r="J1333" s="46">
        <v>0</v>
      </c>
      <c r="K1333" s="46">
        <v>0</v>
      </c>
      <c r="L1333" s="46">
        <v>0</v>
      </c>
      <c r="M1333" s="46">
        <v>274296.2</v>
      </c>
      <c r="N1333" s="46">
        <v>274296.2</v>
      </c>
      <c r="O1333" s="46">
        <v>125703.8</v>
      </c>
      <c r="P1333" s="86">
        <f t="shared" si="42"/>
        <v>0.68574049999999998</v>
      </c>
      <c r="Q1333" s="65"/>
      <c r="R1333" s="65"/>
      <c r="S1333" s="66"/>
      <c r="T1333" s="66"/>
      <c r="U1333" s="66"/>
      <c r="V1333" s="66"/>
      <c r="W1333" s="66"/>
      <c r="X1333" s="67"/>
    </row>
    <row r="1334" spans="1:24" ht="14.4" x14ac:dyDescent="0.2">
      <c r="A1334" s="47" t="s">
        <v>716</v>
      </c>
      <c r="B1334" s="47" t="s">
        <v>717</v>
      </c>
      <c r="C1334" s="82" t="str">
        <f t="shared" si="41"/>
        <v>21375804 TEATRO POPULAR MELICO SALAZAR</v>
      </c>
      <c r="D1334" s="47" t="s">
        <v>686</v>
      </c>
      <c r="E1334" s="47" t="s">
        <v>196</v>
      </c>
      <c r="F1334" s="47" t="s">
        <v>197</v>
      </c>
      <c r="G1334" s="46">
        <v>0</v>
      </c>
      <c r="H1334" s="46">
        <v>300000</v>
      </c>
      <c r="I1334" s="46">
        <v>0</v>
      </c>
      <c r="J1334" s="46">
        <v>0</v>
      </c>
      <c r="K1334" s="46">
        <v>0</v>
      </c>
      <c r="L1334" s="46">
        <v>0</v>
      </c>
      <c r="M1334" s="46">
        <v>0</v>
      </c>
      <c r="N1334" s="46">
        <v>0</v>
      </c>
      <c r="O1334" s="46">
        <v>300000</v>
      </c>
      <c r="P1334" s="86">
        <f t="shared" si="42"/>
        <v>0</v>
      </c>
      <c r="Q1334" s="65"/>
      <c r="R1334" s="65"/>
      <c r="S1334" s="66"/>
      <c r="T1334" s="66"/>
      <c r="U1334" s="66"/>
      <c r="V1334" s="66"/>
      <c r="W1334" s="66"/>
      <c r="X1334" s="67"/>
    </row>
    <row r="1335" spans="1:24" ht="14.4" x14ac:dyDescent="0.2">
      <c r="A1335" s="47" t="s">
        <v>716</v>
      </c>
      <c r="B1335" s="47" t="s">
        <v>717</v>
      </c>
      <c r="C1335" s="82" t="str">
        <f t="shared" si="41"/>
        <v>21375804 TEATRO POPULAR MELICO SALAZAR</v>
      </c>
      <c r="D1335" s="47" t="s">
        <v>686</v>
      </c>
      <c r="E1335" s="47" t="s">
        <v>198</v>
      </c>
      <c r="F1335" s="47" t="s">
        <v>199</v>
      </c>
      <c r="G1335" s="46">
        <v>0</v>
      </c>
      <c r="H1335" s="46">
        <v>462000</v>
      </c>
      <c r="I1335" s="46">
        <v>0</v>
      </c>
      <c r="J1335" s="46">
        <v>0</v>
      </c>
      <c r="K1335" s="46">
        <v>0</v>
      </c>
      <c r="L1335" s="46">
        <v>0</v>
      </c>
      <c r="M1335" s="46">
        <v>0</v>
      </c>
      <c r="N1335" s="46">
        <v>0</v>
      </c>
      <c r="O1335" s="46">
        <v>462000</v>
      </c>
      <c r="P1335" s="86">
        <f t="shared" si="42"/>
        <v>0</v>
      </c>
      <c r="Q1335" s="65"/>
      <c r="R1335" s="65"/>
      <c r="S1335" s="66"/>
      <c r="T1335" s="66"/>
      <c r="U1335" s="66"/>
      <c r="V1335" s="66"/>
      <c r="W1335" s="66"/>
      <c r="X1335" s="67"/>
    </row>
    <row r="1336" spans="1:24" ht="14.4" x14ac:dyDescent="0.2">
      <c r="A1336" s="47" t="s">
        <v>716</v>
      </c>
      <c r="B1336" s="47" t="s">
        <v>717</v>
      </c>
      <c r="C1336" s="82" t="str">
        <f t="shared" si="41"/>
        <v>21375804 TEATRO POPULAR MELICO SALAZAR</v>
      </c>
      <c r="D1336" s="47" t="s">
        <v>686</v>
      </c>
      <c r="E1336" s="47" t="s">
        <v>204</v>
      </c>
      <c r="F1336" s="47" t="s">
        <v>205</v>
      </c>
      <c r="G1336" s="46">
        <v>36143285</v>
      </c>
      <c r="H1336" s="46">
        <v>14049035</v>
      </c>
      <c r="I1336" s="46">
        <v>12921863</v>
      </c>
      <c r="J1336" s="46">
        <v>0</v>
      </c>
      <c r="K1336" s="46">
        <v>0</v>
      </c>
      <c r="L1336" s="46">
        <v>0</v>
      </c>
      <c r="M1336" s="46">
        <v>4031616.4</v>
      </c>
      <c r="N1336" s="46">
        <v>4031306.08</v>
      </c>
      <c r="O1336" s="46">
        <v>10017418.6</v>
      </c>
      <c r="P1336" s="86">
        <f t="shared" si="42"/>
        <v>0.28696749634405494</v>
      </c>
      <c r="Q1336" s="65"/>
      <c r="R1336" s="65"/>
      <c r="S1336" s="66"/>
      <c r="T1336" s="66"/>
      <c r="U1336" s="66"/>
      <c r="V1336" s="66"/>
      <c r="W1336" s="66"/>
      <c r="X1336" s="67"/>
    </row>
    <row r="1337" spans="1:24" ht="14.4" x14ac:dyDescent="0.2">
      <c r="A1337" s="47" t="s">
        <v>716</v>
      </c>
      <c r="B1337" s="47" t="s">
        <v>717</v>
      </c>
      <c r="C1337" s="82" t="str">
        <f t="shared" si="41"/>
        <v>21375804 TEATRO POPULAR MELICO SALAZAR</v>
      </c>
      <c r="D1337" s="47" t="s">
        <v>686</v>
      </c>
      <c r="E1337" s="47" t="s">
        <v>206</v>
      </c>
      <c r="F1337" s="47" t="s">
        <v>207</v>
      </c>
      <c r="G1337" s="46">
        <v>8700958</v>
      </c>
      <c r="H1337" s="46">
        <v>13700958</v>
      </c>
      <c r="I1337" s="46">
        <v>6525718.5</v>
      </c>
      <c r="J1337" s="46">
        <v>0</v>
      </c>
      <c r="K1337" s="46">
        <v>0</v>
      </c>
      <c r="L1337" s="46">
        <v>0</v>
      </c>
      <c r="M1337" s="46">
        <v>2374344.73</v>
      </c>
      <c r="N1337" s="46">
        <v>2374344.73</v>
      </c>
      <c r="O1337" s="46">
        <v>11326613.27</v>
      </c>
      <c r="P1337" s="86">
        <f t="shared" si="42"/>
        <v>0.17329771611590955</v>
      </c>
      <c r="Q1337" s="65"/>
      <c r="R1337" s="65"/>
      <c r="S1337" s="66"/>
      <c r="T1337" s="66"/>
      <c r="U1337" s="66"/>
      <c r="V1337" s="66"/>
      <c r="W1337" s="66"/>
      <c r="X1337" s="67"/>
    </row>
    <row r="1338" spans="1:24" ht="14.4" x14ac:dyDescent="0.2">
      <c r="A1338" s="47" t="s">
        <v>716</v>
      </c>
      <c r="B1338" s="47" t="s">
        <v>717</v>
      </c>
      <c r="C1338" s="82" t="str">
        <f t="shared" si="41"/>
        <v>21375804 TEATRO POPULAR MELICO SALAZAR</v>
      </c>
      <c r="D1338" s="47" t="s">
        <v>686</v>
      </c>
      <c r="E1338" s="47" t="s">
        <v>208</v>
      </c>
      <c r="F1338" s="47" t="s">
        <v>209</v>
      </c>
      <c r="G1338" s="46">
        <v>585440999</v>
      </c>
      <c r="H1338" s="46">
        <v>600010678</v>
      </c>
      <c r="I1338" s="46">
        <v>401774007.25</v>
      </c>
      <c r="J1338" s="46">
        <v>0</v>
      </c>
      <c r="K1338" s="46">
        <v>0</v>
      </c>
      <c r="L1338" s="46">
        <v>0</v>
      </c>
      <c r="M1338" s="46">
        <v>375379264.55000001</v>
      </c>
      <c r="N1338" s="46">
        <v>374849115.93000001</v>
      </c>
      <c r="O1338" s="46">
        <v>224631413.44999999</v>
      </c>
      <c r="P1338" s="86">
        <f t="shared" si="42"/>
        <v>0.62562097361540625</v>
      </c>
      <c r="Q1338" s="65"/>
      <c r="R1338" s="65"/>
      <c r="S1338" s="66"/>
      <c r="T1338" s="66"/>
      <c r="U1338" s="66"/>
      <c r="V1338" s="66"/>
      <c r="W1338" s="66"/>
      <c r="X1338" s="67"/>
    </row>
    <row r="1339" spans="1:24" ht="14.4" x14ac:dyDescent="0.2">
      <c r="A1339" s="47" t="s">
        <v>716</v>
      </c>
      <c r="B1339" s="47" t="s">
        <v>717</v>
      </c>
      <c r="C1339" s="82" t="str">
        <f t="shared" si="41"/>
        <v>21375804 TEATRO POPULAR MELICO SALAZAR</v>
      </c>
      <c r="D1339" s="47" t="s">
        <v>686</v>
      </c>
      <c r="E1339" s="47" t="s">
        <v>210</v>
      </c>
      <c r="F1339" s="47" t="s">
        <v>211</v>
      </c>
      <c r="G1339" s="46">
        <v>1500000</v>
      </c>
      <c r="H1339" s="46">
        <v>1500000</v>
      </c>
      <c r="I1339" s="46">
        <v>1125000</v>
      </c>
      <c r="J1339" s="46">
        <v>0</v>
      </c>
      <c r="K1339" s="46">
        <v>0</v>
      </c>
      <c r="L1339" s="46">
        <v>0</v>
      </c>
      <c r="M1339" s="46">
        <v>736736</v>
      </c>
      <c r="N1339" s="46">
        <v>736736</v>
      </c>
      <c r="O1339" s="46">
        <v>763264</v>
      </c>
      <c r="P1339" s="86">
        <f t="shared" si="42"/>
        <v>0.49115733333333333</v>
      </c>
      <c r="Q1339" s="65"/>
      <c r="R1339" s="65"/>
      <c r="S1339" s="66"/>
      <c r="T1339" s="66"/>
      <c r="U1339" s="66"/>
      <c r="V1339" s="66"/>
      <c r="W1339" s="66"/>
      <c r="X1339" s="67"/>
    </row>
    <row r="1340" spans="1:24" ht="14.4" x14ac:dyDescent="0.2">
      <c r="A1340" s="47" t="s">
        <v>716</v>
      </c>
      <c r="B1340" s="47" t="s">
        <v>717</v>
      </c>
      <c r="C1340" s="82" t="str">
        <f t="shared" si="41"/>
        <v>21375804 TEATRO POPULAR MELICO SALAZAR</v>
      </c>
      <c r="D1340" s="47" t="s">
        <v>686</v>
      </c>
      <c r="E1340" s="47" t="s">
        <v>214</v>
      </c>
      <c r="F1340" s="47" t="s">
        <v>215</v>
      </c>
      <c r="G1340" s="46">
        <v>6000000</v>
      </c>
      <c r="H1340" s="46">
        <v>6000000</v>
      </c>
      <c r="I1340" s="46">
        <v>4500000</v>
      </c>
      <c r="J1340" s="46">
        <v>0</v>
      </c>
      <c r="K1340" s="46">
        <v>0</v>
      </c>
      <c r="L1340" s="46">
        <v>0</v>
      </c>
      <c r="M1340" s="46">
        <v>0</v>
      </c>
      <c r="N1340" s="46">
        <v>0</v>
      </c>
      <c r="O1340" s="46">
        <v>6000000</v>
      </c>
      <c r="P1340" s="86">
        <f t="shared" si="42"/>
        <v>0</v>
      </c>
      <c r="Q1340" s="65"/>
      <c r="R1340" s="65"/>
      <c r="S1340" s="66"/>
      <c r="T1340" s="66"/>
      <c r="U1340" s="66"/>
      <c r="V1340" s="66"/>
      <c r="W1340" s="66"/>
      <c r="X1340" s="67"/>
    </row>
    <row r="1341" spans="1:24" ht="14.4" x14ac:dyDescent="0.2">
      <c r="A1341" s="47" t="s">
        <v>716</v>
      </c>
      <c r="B1341" s="47" t="s">
        <v>717</v>
      </c>
      <c r="C1341" s="82" t="str">
        <f t="shared" si="41"/>
        <v>21375804 TEATRO POPULAR MELICO SALAZAR</v>
      </c>
      <c r="D1341" s="47" t="s">
        <v>686</v>
      </c>
      <c r="E1341" s="47" t="s">
        <v>216</v>
      </c>
      <c r="F1341" s="47" t="s">
        <v>217</v>
      </c>
      <c r="G1341" s="46">
        <v>17000000</v>
      </c>
      <c r="H1341" s="46">
        <v>6000000</v>
      </c>
      <c r="I1341" s="46">
        <v>3000000</v>
      </c>
      <c r="J1341" s="46">
        <v>0</v>
      </c>
      <c r="K1341" s="46">
        <v>0</v>
      </c>
      <c r="L1341" s="46">
        <v>0</v>
      </c>
      <c r="M1341" s="46">
        <v>0</v>
      </c>
      <c r="N1341" s="46">
        <v>0</v>
      </c>
      <c r="O1341" s="46">
        <v>6000000</v>
      </c>
      <c r="P1341" s="86">
        <f t="shared" si="42"/>
        <v>0</v>
      </c>
      <c r="Q1341" s="65"/>
      <c r="R1341" s="65"/>
      <c r="S1341" s="66"/>
      <c r="T1341" s="66"/>
      <c r="U1341" s="66"/>
      <c r="V1341" s="66"/>
      <c r="W1341" s="66"/>
      <c r="X1341" s="67"/>
    </row>
    <row r="1342" spans="1:24" ht="14.4" x14ac:dyDescent="0.2">
      <c r="A1342" s="47" t="s">
        <v>716</v>
      </c>
      <c r="B1342" s="47" t="s">
        <v>717</v>
      </c>
      <c r="C1342" s="82" t="str">
        <f t="shared" si="41"/>
        <v>21375804 TEATRO POPULAR MELICO SALAZAR</v>
      </c>
      <c r="D1342" s="47" t="s">
        <v>686</v>
      </c>
      <c r="E1342" s="47" t="s">
        <v>218</v>
      </c>
      <c r="F1342" s="47" t="s">
        <v>219</v>
      </c>
      <c r="G1342" s="46">
        <v>7000000</v>
      </c>
      <c r="H1342" s="46">
        <v>18000000</v>
      </c>
      <c r="I1342" s="46">
        <v>5250000</v>
      </c>
      <c r="J1342" s="46">
        <v>0</v>
      </c>
      <c r="K1342" s="46">
        <v>0</v>
      </c>
      <c r="L1342" s="46">
        <v>0</v>
      </c>
      <c r="M1342" s="46">
        <v>0</v>
      </c>
      <c r="N1342" s="46">
        <v>0</v>
      </c>
      <c r="O1342" s="46">
        <v>18000000</v>
      </c>
      <c r="P1342" s="86">
        <f t="shared" si="42"/>
        <v>0</v>
      </c>
      <c r="Q1342" s="65"/>
      <c r="R1342" s="65"/>
      <c r="S1342" s="66"/>
      <c r="T1342" s="66"/>
      <c r="U1342" s="66"/>
      <c r="V1342" s="66"/>
      <c r="W1342" s="66"/>
      <c r="X1342" s="67"/>
    </row>
    <row r="1343" spans="1:24" ht="14.4" x14ac:dyDescent="0.2">
      <c r="A1343" s="47" t="s">
        <v>716</v>
      </c>
      <c r="B1343" s="47" t="s">
        <v>717</v>
      </c>
      <c r="C1343" s="82" t="str">
        <f t="shared" si="41"/>
        <v>21375804 TEATRO POPULAR MELICO SALAZAR</v>
      </c>
      <c r="D1343" s="47" t="s">
        <v>686</v>
      </c>
      <c r="E1343" s="47" t="s">
        <v>220</v>
      </c>
      <c r="F1343" s="47" t="s">
        <v>221</v>
      </c>
      <c r="G1343" s="46">
        <v>264440999</v>
      </c>
      <c r="H1343" s="46">
        <v>270010678</v>
      </c>
      <c r="I1343" s="46">
        <v>192830749.25999999</v>
      </c>
      <c r="J1343" s="46">
        <v>0</v>
      </c>
      <c r="K1343" s="46">
        <v>0</v>
      </c>
      <c r="L1343" s="46">
        <v>0</v>
      </c>
      <c r="M1343" s="46">
        <v>179614437.71000001</v>
      </c>
      <c r="N1343" s="46">
        <v>179290447.52000001</v>
      </c>
      <c r="O1343" s="46">
        <v>90396240.290000007</v>
      </c>
      <c r="P1343" s="86">
        <f t="shared" si="42"/>
        <v>0.66521235026860681</v>
      </c>
      <c r="Q1343" s="65"/>
      <c r="R1343" s="65"/>
      <c r="S1343" s="66"/>
      <c r="T1343" s="66"/>
      <c r="U1343" s="66"/>
      <c r="V1343" s="66"/>
      <c r="W1343" s="66"/>
      <c r="X1343" s="67"/>
    </row>
    <row r="1344" spans="1:24" ht="14.4" x14ac:dyDescent="0.2">
      <c r="A1344" s="47" t="s">
        <v>716</v>
      </c>
      <c r="B1344" s="47" t="s">
        <v>717</v>
      </c>
      <c r="C1344" s="82" t="str">
        <f t="shared" si="41"/>
        <v>21375804 TEATRO POPULAR MELICO SALAZAR</v>
      </c>
      <c r="D1344" s="47" t="s">
        <v>686</v>
      </c>
      <c r="E1344" s="47" t="s">
        <v>222</v>
      </c>
      <c r="F1344" s="47" t="s">
        <v>223</v>
      </c>
      <c r="G1344" s="46">
        <v>289500000</v>
      </c>
      <c r="H1344" s="46">
        <v>298500000</v>
      </c>
      <c r="I1344" s="46">
        <v>195068257.99000001</v>
      </c>
      <c r="J1344" s="46">
        <v>0</v>
      </c>
      <c r="K1344" s="46">
        <v>0</v>
      </c>
      <c r="L1344" s="46">
        <v>0</v>
      </c>
      <c r="M1344" s="46">
        <v>195028090.84</v>
      </c>
      <c r="N1344" s="46">
        <v>194821932.41</v>
      </c>
      <c r="O1344" s="46">
        <v>103471909.16</v>
      </c>
      <c r="P1344" s="86">
        <f t="shared" si="42"/>
        <v>0.65336043832495816</v>
      </c>
      <c r="Q1344" s="65"/>
      <c r="R1344" s="65"/>
      <c r="S1344" s="66"/>
      <c r="T1344" s="66"/>
      <c r="U1344" s="66"/>
      <c r="V1344" s="66"/>
      <c r="W1344" s="66"/>
      <c r="X1344" s="67"/>
    </row>
    <row r="1345" spans="1:24" ht="14.4" x14ac:dyDescent="0.2">
      <c r="A1345" s="47" t="s">
        <v>716</v>
      </c>
      <c r="B1345" s="47" t="s">
        <v>717</v>
      </c>
      <c r="C1345" s="82" t="str">
        <f t="shared" si="41"/>
        <v>21375804 TEATRO POPULAR MELICO SALAZAR</v>
      </c>
      <c r="D1345" s="47" t="s">
        <v>686</v>
      </c>
      <c r="E1345" s="47" t="s">
        <v>224</v>
      </c>
      <c r="F1345" s="47" t="s">
        <v>225</v>
      </c>
      <c r="G1345" s="46">
        <v>21500000</v>
      </c>
      <c r="H1345" s="46">
        <v>21500000</v>
      </c>
      <c r="I1345" s="46">
        <v>17125000</v>
      </c>
      <c r="J1345" s="46">
        <v>0</v>
      </c>
      <c r="K1345" s="46">
        <v>0</v>
      </c>
      <c r="L1345" s="46">
        <v>0</v>
      </c>
      <c r="M1345" s="46">
        <v>14176169.66</v>
      </c>
      <c r="N1345" s="46">
        <v>14176169.66</v>
      </c>
      <c r="O1345" s="46">
        <v>7323830.3399999999</v>
      </c>
      <c r="P1345" s="86">
        <f t="shared" si="42"/>
        <v>0.65935672837209303</v>
      </c>
      <c r="Q1345" s="65"/>
      <c r="R1345" s="65"/>
      <c r="S1345" s="66"/>
      <c r="T1345" s="66"/>
      <c r="U1345" s="66"/>
      <c r="V1345" s="66"/>
      <c r="W1345" s="66"/>
      <c r="X1345" s="67"/>
    </row>
    <row r="1346" spans="1:24" ht="14.4" x14ac:dyDescent="0.2">
      <c r="A1346" s="47" t="s">
        <v>716</v>
      </c>
      <c r="B1346" s="47" t="s">
        <v>717</v>
      </c>
      <c r="C1346" s="82" t="str">
        <f t="shared" si="41"/>
        <v>21375804 TEATRO POPULAR MELICO SALAZAR</v>
      </c>
      <c r="D1346" s="47" t="s">
        <v>686</v>
      </c>
      <c r="E1346" s="47" t="s">
        <v>226</v>
      </c>
      <c r="F1346" s="47" t="s">
        <v>227</v>
      </c>
      <c r="G1346" s="46">
        <v>1500000</v>
      </c>
      <c r="H1346" s="46">
        <v>1500000</v>
      </c>
      <c r="I1346" s="46">
        <v>1125000</v>
      </c>
      <c r="J1346" s="46">
        <v>0</v>
      </c>
      <c r="K1346" s="46">
        <v>0</v>
      </c>
      <c r="L1346" s="46">
        <v>0</v>
      </c>
      <c r="M1346" s="46">
        <v>558159.17000000004</v>
      </c>
      <c r="N1346" s="46">
        <v>558159.17000000004</v>
      </c>
      <c r="O1346" s="46">
        <v>941840.83</v>
      </c>
      <c r="P1346" s="86">
        <f t="shared" si="42"/>
        <v>0.37210611333333338</v>
      </c>
      <c r="Q1346" s="65"/>
      <c r="R1346" s="65"/>
      <c r="S1346" s="66"/>
      <c r="T1346" s="66"/>
      <c r="U1346" s="66"/>
      <c r="V1346" s="66"/>
      <c r="W1346" s="66"/>
      <c r="X1346" s="67"/>
    </row>
    <row r="1347" spans="1:24" ht="14.4" x14ac:dyDescent="0.2">
      <c r="A1347" s="47" t="s">
        <v>716</v>
      </c>
      <c r="B1347" s="47" t="s">
        <v>717</v>
      </c>
      <c r="C1347" s="82" t="str">
        <f t="shared" si="41"/>
        <v>21375804 TEATRO POPULAR MELICO SALAZAR</v>
      </c>
      <c r="D1347" s="47" t="s">
        <v>686</v>
      </c>
      <c r="E1347" s="47" t="s">
        <v>228</v>
      </c>
      <c r="F1347" s="47" t="s">
        <v>229</v>
      </c>
      <c r="G1347" s="46">
        <v>17000000</v>
      </c>
      <c r="H1347" s="46">
        <v>17000000</v>
      </c>
      <c r="I1347" s="46">
        <v>13750000</v>
      </c>
      <c r="J1347" s="46">
        <v>0</v>
      </c>
      <c r="K1347" s="46">
        <v>0</v>
      </c>
      <c r="L1347" s="46">
        <v>0</v>
      </c>
      <c r="M1347" s="46">
        <v>13014306.6</v>
      </c>
      <c r="N1347" s="46">
        <v>13014306.6</v>
      </c>
      <c r="O1347" s="46">
        <v>3985693.4</v>
      </c>
      <c r="P1347" s="86">
        <f t="shared" si="42"/>
        <v>0.76554744705882349</v>
      </c>
      <c r="Q1347" s="65"/>
      <c r="R1347" s="65"/>
      <c r="S1347" s="66"/>
      <c r="T1347" s="66"/>
      <c r="U1347" s="66"/>
      <c r="V1347" s="66"/>
      <c r="W1347" s="66"/>
      <c r="X1347" s="67"/>
    </row>
    <row r="1348" spans="1:24" ht="14.4" x14ac:dyDescent="0.2">
      <c r="A1348" s="47" t="s">
        <v>716</v>
      </c>
      <c r="B1348" s="47" t="s">
        <v>717</v>
      </c>
      <c r="C1348" s="82" t="str">
        <f t="shared" si="41"/>
        <v>21375804 TEATRO POPULAR MELICO SALAZAR</v>
      </c>
      <c r="D1348" s="47" t="s">
        <v>686</v>
      </c>
      <c r="E1348" s="47" t="s">
        <v>230</v>
      </c>
      <c r="F1348" s="47" t="s">
        <v>231</v>
      </c>
      <c r="G1348" s="46">
        <v>2000000</v>
      </c>
      <c r="H1348" s="46">
        <v>2000000</v>
      </c>
      <c r="I1348" s="46">
        <v>1500000</v>
      </c>
      <c r="J1348" s="46">
        <v>0</v>
      </c>
      <c r="K1348" s="46">
        <v>0</v>
      </c>
      <c r="L1348" s="46">
        <v>0</v>
      </c>
      <c r="M1348" s="46">
        <v>525485.15</v>
      </c>
      <c r="N1348" s="46">
        <v>525485.15</v>
      </c>
      <c r="O1348" s="46">
        <v>1474514.85</v>
      </c>
      <c r="P1348" s="86">
        <f t="shared" si="42"/>
        <v>0.26274257500000003</v>
      </c>
      <c r="Q1348" s="65"/>
      <c r="R1348" s="65"/>
      <c r="S1348" s="66"/>
      <c r="T1348" s="66"/>
      <c r="U1348" s="66"/>
      <c r="V1348" s="66"/>
      <c r="W1348" s="66"/>
      <c r="X1348" s="67"/>
    </row>
    <row r="1349" spans="1:24" ht="14.4" x14ac:dyDescent="0.2">
      <c r="A1349" s="47" t="s">
        <v>716</v>
      </c>
      <c r="B1349" s="47" t="s">
        <v>717</v>
      </c>
      <c r="C1349" s="82" t="str">
        <f t="shared" si="41"/>
        <v>21375804 TEATRO POPULAR MELICO SALAZAR</v>
      </c>
      <c r="D1349" s="47" t="s">
        <v>686</v>
      </c>
      <c r="E1349" s="47" t="s">
        <v>232</v>
      </c>
      <c r="F1349" s="47" t="s">
        <v>233</v>
      </c>
      <c r="G1349" s="46">
        <v>1000000</v>
      </c>
      <c r="H1349" s="46">
        <v>1000000</v>
      </c>
      <c r="I1349" s="46">
        <v>750000</v>
      </c>
      <c r="J1349" s="46">
        <v>0</v>
      </c>
      <c r="K1349" s="46">
        <v>0</v>
      </c>
      <c r="L1349" s="46">
        <v>0</v>
      </c>
      <c r="M1349" s="46">
        <v>78218.740000000005</v>
      </c>
      <c r="N1349" s="46">
        <v>78218.740000000005</v>
      </c>
      <c r="O1349" s="46">
        <v>921781.26</v>
      </c>
      <c r="P1349" s="86">
        <f t="shared" si="42"/>
        <v>7.8218740000000009E-2</v>
      </c>
      <c r="Q1349" s="65"/>
      <c r="R1349" s="65"/>
      <c r="S1349" s="66"/>
      <c r="T1349" s="66"/>
      <c r="U1349" s="66"/>
      <c r="V1349" s="66"/>
      <c r="W1349" s="66"/>
      <c r="X1349" s="67"/>
    </row>
    <row r="1350" spans="1:24" ht="14.4" x14ac:dyDescent="0.2">
      <c r="A1350" s="47" t="s">
        <v>716</v>
      </c>
      <c r="B1350" s="47" t="s">
        <v>717</v>
      </c>
      <c r="C1350" s="82" t="str">
        <f t="shared" ref="C1350:C1413" si="43">+CONCATENATE(A1350," ",B1350)</f>
        <v>21375804 TEATRO POPULAR MELICO SALAZAR</v>
      </c>
      <c r="D1350" s="47" t="s">
        <v>686</v>
      </c>
      <c r="E1350" s="47" t="s">
        <v>234</v>
      </c>
      <c r="F1350" s="47" t="s">
        <v>235</v>
      </c>
      <c r="G1350" s="46">
        <v>12400000</v>
      </c>
      <c r="H1350" s="46">
        <v>15400000</v>
      </c>
      <c r="I1350" s="46">
        <v>10706000</v>
      </c>
      <c r="J1350" s="46">
        <v>0</v>
      </c>
      <c r="K1350" s="46">
        <v>0</v>
      </c>
      <c r="L1350" s="46">
        <v>0</v>
      </c>
      <c r="M1350" s="46">
        <v>8222328.8300000001</v>
      </c>
      <c r="N1350" s="46">
        <v>8222328.8300000001</v>
      </c>
      <c r="O1350" s="46">
        <v>7177671.1699999999</v>
      </c>
      <c r="P1350" s="86">
        <f t="shared" ref="P1350:P1413" si="44">+IFERROR(M1350/H1350,0)</f>
        <v>0.53391745649350653</v>
      </c>
      <c r="Q1350" s="65"/>
      <c r="R1350" s="65"/>
      <c r="S1350" s="66"/>
      <c r="T1350" s="66"/>
      <c r="U1350" s="66"/>
      <c r="V1350" s="66"/>
      <c r="W1350" s="66"/>
      <c r="X1350" s="67"/>
    </row>
    <row r="1351" spans="1:24" ht="14.4" x14ac:dyDescent="0.2">
      <c r="A1351" s="47" t="s">
        <v>716</v>
      </c>
      <c r="B1351" s="47" t="s">
        <v>717</v>
      </c>
      <c r="C1351" s="82" t="str">
        <f t="shared" si="43"/>
        <v>21375804 TEATRO POPULAR MELICO SALAZAR</v>
      </c>
      <c r="D1351" s="47" t="s">
        <v>686</v>
      </c>
      <c r="E1351" s="47" t="s">
        <v>236</v>
      </c>
      <c r="F1351" s="47" t="s">
        <v>237</v>
      </c>
      <c r="G1351" s="46">
        <v>12400000</v>
      </c>
      <c r="H1351" s="46">
        <v>15400000</v>
      </c>
      <c r="I1351" s="46">
        <v>10706000</v>
      </c>
      <c r="J1351" s="46">
        <v>0</v>
      </c>
      <c r="K1351" s="46">
        <v>0</v>
      </c>
      <c r="L1351" s="46">
        <v>0</v>
      </c>
      <c r="M1351" s="46">
        <v>8222328.8300000001</v>
      </c>
      <c r="N1351" s="46">
        <v>8222328.8300000001</v>
      </c>
      <c r="O1351" s="46">
        <v>7177671.1699999999</v>
      </c>
      <c r="P1351" s="86">
        <f t="shared" si="44"/>
        <v>0.53391745649350653</v>
      </c>
      <c r="Q1351" s="65"/>
      <c r="R1351" s="65"/>
      <c r="S1351" s="66"/>
      <c r="T1351" s="66"/>
      <c r="U1351" s="66"/>
      <c r="V1351" s="66"/>
      <c r="W1351" s="66"/>
      <c r="X1351" s="67"/>
    </row>
    <row r="1352" spans="1:24" ht="14.4" x14ac:dyDescent="0.2">
      <c r="A1352" s="47" t="s">
        <v>716</v>
      </c>
      <c r="B1352" s="47" t="s">
        <v>717</v>
      </c>
      <c r="C1352" s="82" t="str">
        <f t="shared" si="43"/>
        <v>21375804 TEATRO POPULAR MELICO SALAZAR</v>
      </c>
      <c r="D1352" s="47" t="s">
        <v>686</v>
      </c>
      <c r="E1352" s="47" t="s">
        <v>238</v>
      </c>
      <c r="F1352" s="47" t="s">
        <v>239</v>
      </c>
      <c r="G1352" s="46">
        <v>6200000</v>
      </c>
      <c r="H1352" s="46">
        <v>6200000</v>
      </c>
      <c r="I1352" s="46">
        <v>4650000</v>
      </c>
      <c r="J1352" s="46">
        <v>0</v>
      </c>
      <c r="K1352" s="46">
        <v>0</v>
      </c>
      <c r="L1352" s="46">
        <v>0</v>
      </c>
      <c r="M1352" s="46">
        <v>2772683.06</v>
      </c>
      <c r="N1352" s="46">
        <v>2767409.02</v>
      </c>
      <c r="O1352" s="46">
        <v>3427316.94</v>
      </c>
      <c r="P1352" s="86">
        <f t="shared" si="44"/>
        <v>0.44720694516129034</v>
      </c>
      <c r="Q1352" s="65"/>
      <c r="R1352" s="65"/>
      <c r="S1352" s="66"/>
      <c r="T1352" s="66"/>
      <c r="U1352" s="66"/>
      <c r="V1352" s="66"/>
      <c r="W1352" s="66"/>
      <c r="X1352" s="67"/>
    </row>
    <row r="1353" spans="1:24" ht="14.4" x14ac:dyDescent="0.2">
      <c r="A1353" s="47" t="s">
        <v>716</v>
      </c>
      <c r="B1353" s="47" t="s">
        <v>717</v>
      </c>
      <c r="C1353" s="82" t="str">
        <f t="shared" si="43"/>
        <v>21375804 TEATRO POPULAR MELICO SALAZAR</v>
      </c>
      <c r="D1353" s="47" t="s">
        <v>686</v>
      </c>
      <c r="E1353" s="47" t="s">
        <v>240</v>
      </c>
      <c r="F1353" s="47" t="s">
        <v>241</v>
      </c>
      <c r="G1353" s="46">
        <v>6200000</v>
      </c>
      <c r="H1353" s="46">
        <v>6200000</v>
      </c>
      <c r="I1353" s="46">
        <v>4650000</v>
      </c>
      <c r="J1353" s="46">
        <v>0</v>
      </c>
      <c r="K1353" s="46">
        <v>0</v>
      </c>
      <c r="L1353" s="46">
        <v>0</v>
      </c>
      <c r="M1353" s="46">
        <v>2772683.06</v>
      </c>
      <c r="N1353" s="46">
        <v>2767409.02</v>
      </c>
      <c r="O1353" s="46">
        <v>3427316.94</v>
      </c>
      <c r="P1353" s="86">
        <f t="shared" si="44"/>
        <v>0.44720694516129034</v>
      </c>
      <c r="Q1353" s="65"/>
      <c r="R1353" s="65"/>
      <c r="S1353" s="66"/>
      <c r="T1353" s="66"/>
      <c r="U1353" s="66"/>
      <c r="V1353" s="66"/>
      <c r="W1353" s="66"/>
      <c r="X1353" s="67"/>
    </row>
    <row r="1354" spans="1:24" ht="14.4" x14ac:dyDescent="0.2">
      <c r="A1354" s="47" t="s">
        <v>716</v>
      </c>
      <c r="B1354" s="47" t="s">
        <v>717</v>
      </c>
      <c r="C1354" s="82" t="str">
        <f t="shared" si="43"/>
        <v>21375804 TEATRO POPULAR MELICO SALAZAR</v>
      </c>
      <c r="D1354" s="47" t="s">
        <v>686</v>
      </c>
      <c r="E1354" s="47" t="s">
        <v>246</v>
      </c>
      <c r="F1354" s="47" t="s">
        <v>247</v>
      </c>
      <c r="G1354" s="46">
        <v>117083085</v>
      </c>
      <c r="H1354" s="46">
        <v>114513406</v>
      </c>
      <c r="I1354" s="46">
        <v>76268634.75</v>
      </c>
      <c r="J1354" s="46">
        <v>0</v>
      </c>
      <c r="K1354" s="46">
        <v>0</v>
      </c>
      <c r="L1354" s="46">
        <v>0</v>
      </c>
      <c r="M1354" s="46">
        <v>8048929.75</v>
      </c>
      <c r="N1354" s="46">
        <v>8029329.75</v>
      </c>
      <c r="O1354" s="46">
        <v>106464476.25</v>
      </c>
      <c r="P1354" s="86">
        <f t="shared" si="44"/>
        <v>7.0288100154841257E-2</v>
      </c>
      <c r="Q1354" s="65"/>
      <c r="R1354" s="65"/>
      <c r="S1354" s="66"/>
      <c r="T1354" s="66"/>
      <c r="U1354" s="66"/>
      <c r="V1354" s="66"/>
      <c r="W1354" s="66"/>
      <c r="X1354" s="67"/>
    </row>
    <row r="1355" spans="1:24" ht="14.4" x14ac:dyDescent="0.2">
      <c r="A1355" s="47" t="s">
        <v>716</v>
      </c>
      <c r="B1355" s="47" t="s">
        <v>717</v>
      </c>
      <c r="C1355" s="82" t="str">
        <f t="shared" si="43"/>
        <v>21375804 TEATRO POPULAR MELICO SALAZAR</v>
      </c>
      <c r="D1355" s="47" t="s">
        <v>686</v>
      </c>
      <c r="E1355" s="47" t="s">
        <v>248</v>
      </c>
      <c r="F1355" s="47" t="s">
        <v>249</v>
      </c>
      <c r="G1355" s="46">
        <v>89204987</v>
      </c>
      <c r="H1355" s="46">
        <v>89204987</v>
      </c>
      <c r="I1355" s="46">
        <v>56858740.25</v>
      </c>
      <c r="J1355" s="46">
        <v>0</v>
      </c>
      <c r="K1355" s="46">
        <v>0</v>
      </c>
      <c r="L1355" s="46">
        <v>0</v>
      </c>
      <c r="M1355" s="46">
        <v>2294135.4900000002</v>
      </c>
      <c r="N1355" s="46">
        <v>2294135.4900000002</v>
      </c>
      <c r="O1355" s="46">
        <v>86910851.510000005</v>
      </c>
      <c r="P1355" s="86">
        <f t="shared" si="44"/>
        <v>2.571756991568196E-2</v>
      </c>
      <c r="Q1355" s="65"/>
      <c r="R1355" s="65"/>
      <c r="S1355" s="66"/>
      <c r="T1355" s="66"/>
      <c r="U1355" s="66"/>
      <c r="V1355" s="66"/>
      <c r="W1355" s="66"/>
      <c r="X1355" s="67"/>
    </row>
    <row r="1356" spans="1:24" ht="14.4" x14ac:dyDescent="0.2">
      <c r="A1356" s="47" t="s">
        <v>716</v>
      </c>
      <c r="B1356" s="47" t="s">
        <v>717</v>
      </c>
      <c r="C1356" s="82" t="str">
        <f t="shared" si="43"/>
        <v>21375804 TEATRO POPULAR MELICO SALAZAR</v>
      </c>
      <c r="D1356" s="47" t="s">
        <v>686</v>
      </c>
      <c r="E1356" s="47" t="s">
        <v>252</v>
      </c>
      <c r="F1356" s="47" t="s">
        <v>253</v>
      </c>
      <c r="G1356" s="46">
        <v>3900000</v>
      </c>
      <c r="H1356" s="46">
        <v>1080321</v>
      </c>
      <c r="I1356" s="46">
        <v>1080321</v>
      </c>
      <c r="J1356" s="46">
        <v>0</v>
      </c>
      <c r="K1356" s="46">
        <v>0</v>
      </c>
      <c r="L1356" s="46">
        <v>0</v>
      </c>
      <c r="M1356" s="46">
        <v>0</v>
      </c>
      <c r="N1356" s="46">
        <v>0</v>
      </c>
      <c r="O1356" s="46">
        <v>1080321</v>
      </c>
      <c r="P1356" s="86">
        <f t="shared" si="44"/>
        <v>0</v>
      </c>
      <c r="Q1356" s="65"/>
      <c r="R1356" s="65"/>
      <c r="S1356" s="66"/>
      <c r="T1356" s="66"/>
      <c r="U1356" s="66"/>
      <c r="V1356" s="66"/>
      <c r="W1356" s="66"/>
      <c r="X1356" s="67"/>
    </row>
    <row r="1357" spans="1:24" ht="14.4" x14ac:dyDescent="0.2">
      <c r="A1357" s="47" t="s">
        <v>716</v>
      </c>
      <c r="B1357" s="47" t="s">
        <v>717</v>
      </c>
      <c r="C1357" s="82" t="str">
        <f t="shared" si="43"/>
        <v>21375804 TEATRO POPULAR MELICO SALAZAR</v>
      </c>
      <c r="D1357" s="47" t="s">
        <v>686</v>
      </c>
      <c r="E1357" s="47" t="s">
        <v>254</v>
      </c>
      <c r="F1357" s="47" t="s">
        <v>255</v>
      </c>
      <c r="G1357" s="46">
        <v>5500000</v>
      </c>
      <c r="H1357" s="46">
        <v>6500000</v>
      </c>
      <c r="I1357" s="46">
        <v>4846000</v>
      </c>
      <c r="J1357" s="46">
        <v>0</v>
      </c>
      <c r="K1357" s="46">
        <v>0</v>
      </c>
      <c r="L1357" s="46">
        <v>0</v>
      </c>
      <c r="M1357" s="46">
        <v>4743006.5</v>
      </c>
      <c r="N1357" s="46">
        <v>4723406.5</v>
      </c>
      <c r="O1357" s="46">
        <v>1756993.5</v>
      </c>
      <c r="P1357" s="86">
        <f t="shared" si="44"/>
        <v>0.72969330769230767</v>
      </c>
      <c r="Q1357" s="65"/>
      <c r="R1357" s="65"/>
      <c r="S1357" s="66"/>
      <c r="T1357" s="66"/>
      <c r="U1357" s="66"/>
      <c r="V1357" s="66"/>
      <c r="W1357" s="66"/>
      <c r="X1357" s="67"/>
    </row>
    <row r="1358" spans="1:24" ht="14.4" x14ac:dyDescent="0.2">
      <c r="A1358" s="47" t="s">
        <v>716</v>
      </c>
      <c r="B1358" s="47" t="s">
        <v>717</v>
      </c>
      <c r="C1358" s="82" t="str">
        <f t="shared" si="43"/>
        <v>21375804 TEATRO POPULAR MELICO SALAZAR</v>
      </c>
      <c r="D1358" s="47" t="s">
        <v>686</v>
      </c>
      <c r="E1358" s="47" t="s">
        <v>256</v>
      </c>
      <c r="F1358" s="47" t="s">
        <v>257</v>
      </c>
      <c r="G1358" s="46">
        <v>1300000</v>
      </c>
      <c r="H1358" s="46">
        <v>1300000</v>
      </c>
      <c r="I1358" s="46">
        <v>975000</v>
      </c>
      <c r="J1358" s="46">
        <v>0</v>
      </c>
      <c r="K1358" s="46">
        <v>0</v>
      </c>
      <c r="L1358" s="46">
        <v>0</v>
      </c>
      <c r="M1358" s="46">
        <v>0</v>
      </c>
      <c r="N1358" s="46">
        <v>0</v>
      </c>
      <c r="O1358" s="46">
        <v>1300000</v>
      </c>
      <c r="P1358" s="86">
        <f t="shared" si="44"/>
        <v>0</v>
      </c>
      <c r="Q1358" s="65"/>
      <c r="R1358" s="65"/>
      <c r="S1358" s="66"/>
      <c r="T1358" s="66"/>
      <c r="U1358" s="66"/>
      <c r="V1358" s="66"/>
      <c r="W1358" s="66"/>
      <c r="X1358" s="67"/>
    </row>
    <row r="1359" spans="1:24" ht="14.4" x14ac:dyDescent="0.2">
      <c r="A1359" s="47" t="s">
        <v>716</v>
      </c>
      <c r="B1359" s="47" t="s">
        <v>717</v>
      </c>
      <c r="C1359" s="82" t="str">
        <f t="shared" si="43"/>
        <v>21375804 TEATRO POPULAR MELICO SALAZAR</v>
      </c>
      <c r="D1359" s="47" t="s">
        <v>686</v>
      </c>
      <c r="E1359" s="47" t="s">
        <v>258</v>
      </c>
      <c r="F1359" s="47" t="s">
        <v>259</v>
      </c>
      <c r="G1359" s="46">
        <v>4300000</v>
      </c>
      <c r="H1359" s="46">
        <v>2550000</v>
      </c>
      <c r="I1359" s="46">
        <v>2350000</v>
      </c>
      <c r="J1359" s="46">
        <v>0</v>
      </c>
      <c r="K1359" s="46">
        <v>0</v>
      </c>
      <c r="L1359" s="46">
        <v>0</v>
      </c>
      <c r="M1359" s="46">
        <v>1011787.76</v>
      </c>
      <c r="N1359" s="46">
        <v>1011787.76</v>
      </c>
      <c r="O1359" s="46">
        <v>1538212.24</v>
      </c>
      <c r="P1359" s="86">
        <f t="shared" si="44"/>
        <v>0.3967795137254902</v>
      </c>
      <c r="Q1359" s="65"/>
      <c r="R1359" s="65"/>
      <c r="S1359" s="66"/>
      <c r="T1359" s="66"/>
      <c r="U1359" s="66"/>
      <c r="V1359" s="66"/>
      <c r="W1359" s="66"/>
      <c r="X1359" s="67"/>
    </row>
    <row r="1360" spans="1:24" ht="14.4" x14ac:dyDescent="0.2">
      <c r="A1360" s="47" t="s">
        <v>716</v>
      </c>
      <c r="B1360" s="47" t="s">
        <v>717</v>
      </c>
      <c r="C1360" s="82" t="str">
        <f t="shared" si="43"/>
        <v>21375804 TEATRO POPULAR MELICO SALAZAR</v>
      </c>
      <c r="D1360" s="47" t="s">
        <v>686</v>
      </c>
      <c r="E1360" s="47" t="s">
        <v>260</v>
      </c>
      <c r="F1360" s="47" t="s">
        <v>261</v>
      </c>
      <c r="G1360" s="46">
        <v>11878098</v>
      </c>
      <c r="H1360" s="46">
        <v>11878098</v>
      </c>
      <c r="I1360" s="46">
        <v>8908573.5</v>
      </c>
      <c r="J1360" s="46">
        <v>0</v>
      </c>
      <c r="K1360" s="46">
        <v>0</v>
      </c>
      <c r="L1360" s="46">
        <v>0</v>
      </c>
      <c r="M1360" s="46">
        <v>0</v>
      </c>
      <c r="N1360" s="46">
        <v>0</v>
      </c>
      <c r="O1360" s="46">
        <v>11878098</v>
      </c>
      <c r="P1360" s="86">
        <f t="shared" si="44"/>
        <v>0</v>
      </c>
      <c r="Q1360" s="65"/>
      <c r="R1360" s="65"/>
      <c r="S1360" s="66"/>
      <c r="T1360" s="66"/>
      <c r="U1360" s="66"/>
      <c r="V1360" s="66"/>
      <c r="W1360" s="66"/>
      <c r="X1360" s="67"/>
    </row>
    <row r="1361" spans="1:24" ht="14.4" x14ac:dyDescent="0.2">
      <c r="A1361" s="47" t="s">
        <v>716</v>
      </c>
      <c r="B1361" s="47" t="s">
        <v>717</v>
      </c>
      <c r="C1361" s="82" t="str">
        <f t="shared" si="43"/>
        <v>21375804 TEATRO POPULAR MELICO SALAZAR</v>
      </c>
      <c r="D1361" s="47" t="s">
        <v>686</v>
      </c>
      <c r="E1361" s="47" t="s">
        <v>262</v>
      </c>
      <c r="F1361" s="47" t="s">
        <v>263</v>
      </c>
      <c r="G1361" s="46">
        <v>1000000</v>
      </c>
      <c r="H1361" s="46">
        <v>2000000</v>
      </c>
      <c r="I1361" s="46">
        <v>1250000</v>
      </c>
      <c r="J1361" s="46">
        <v>0</v>
      </c>
      <c r="K1361" s="46">
        <v>0</v>
      </c>
      <c r="L1361" s="46">
        <v>0</v>
      </c>
      <c r="M1361" s="46">
        <v>0</v>
      </c>
      <c r="N1361" s="46">
        <v>0</v>
      </c>
      <c r="O1361" s="46">
        <v>2000000</v>
      </c>
      <c r="P1361" s="86">
        <f t="shared" si="44"/>
        <v>0</v>
      </c>
      <c r="Q1361" s="65"/>
      <c r="R1361" s="65"/>
      <c r="S1361" s="66"/>
      <c r="T1361" s="66"/>
      <c r="U1361" s="66"/>
      <c r="V1361" s="66"/>
      <c r="W1361" s="66"/>
      <c r="X1361" s="67"/>
    </row>
    <row r="1362" spans="1:24" ht="14.4" x14ac:dyDescent="0.2">
      <c r="A1362" s="47" t="s">
        <v>716</v>
      </c>
      <c r="B1362" s="47" t="s">
        <v>717</v>
      </c>
      <c r="C1362" s="82" t="str">
        <f t="shared" si="43"/>
        <v>21375804 TEATRO POPULAR MELICO SALAZAR</v>
      </c>
      <c r="D1362" s="47" t="s">
        <v>686</v>
      </c>
      <c r="E1362" s="47" t="s">
        <v>264</v>
      </c>
      <c r="F1362" s="47" t="s">
        <v>265</v>
      </c>
      <c r="G1362" s="46">
        <v>1029470</v>
      </c>
      <c r="H1362" s="46">
        <v>1029470</v>
      </c>
      <c r="I1362" s="46">
        <v>772102.5</v>
      </c>
      <c r="J1362" s="46">
        <v>0</v>
      </c>
      <c r="K1362" s="46">
        <v>0</v>
      </c>
      <c r="L1362" s="46">
        <v>0</v>
      </c>
      <c r="M1362" s="46">
        <v>0</v>
      </c>
      <c r="N1362" s="46">
        <v>0</v>
      </c>
      <c r="O1362" s="46">
        <v>1029470</v>
      </c>
      <c r="P1362" s="86">
        <f t="shared" si="44"/>
        <v>0</v>
      </c>
      <c r="Q1362" s="65"/>
      <c r="R1362" s="65"/>
      <c r="S1362" s="66"/>
      <c r="T1362" s="66"/>
      <c r="U1362" s="66"/>
      <c r="V1362" s="66"/>
      <c r="W1362" s="66"/>
      <c r="X1362" s="67"/>
    </row>
    <row r="1363" spans="1:24" ht="14.4" x14ac:dyDescent="0.2">
      <c r="A1363" s="47" t="s">
        <v>716</v>
      </c>
      <c r="B1363" s="47" t="s">
        <v>717</v>
      </c>
      <c r="C1363" s="82" t="str">
        <f t="shared" si="43"/>
        <v>21375804 TEATRO POPULAR MELICO SALAZAR</v>
      </c>
      <c r="D1363" s="47" t="s">
        <v>686</v>
      </c>
      <c r="E1363" s="47" t="s">
        <v>268</v>
      </c>
      <c r="F1363" s="47" t="s">
        <v>269</v>
      </c>
      <c r="G1363" s="46">
        <v>1029470</v>
      </c>
      <c r="H1363" s="46">
        <v>1029470</v>
      </c>
      <c r="I1363" s="46">
        <v>772102.5</v>
      </c>
      <c r="J1363" s="46">
        <v>0</v>
      </c>
      <c r="K1363" s="46">
        <v>0</v>
      </c>
      <c r="L1363" s="46">
        <v>0</v>
      </c>
      <c r="M1363" s="46">
        <v>0</v>
      </c>
      <c r="N1363" s="46">
        <v>0</v>
      </c>
      <c r="O1363" s="46">
        <v>1029470</v>
      </c>
      <c r="P1363" s="86">
        <f t="shared" si="44"/>
        <v>0</v>
      </c>
      <c r="Q1363" s="65"/>
      <c r="R1363" s="65"/>
      <c r="S1363" s="66"/>
      <c r="T1363" s="66"/>
      <c r="U1363" s="66"/>
      <c r="V1363" s="66"/>
      <c r="W1363" s="66"/>
      <c r="X1363" s="67"/>
    </row>
    <row r="1364" spans="1:24" ht="14.4" x14ac:dyDescent="0.2">
      <c r="A1364" s="47" t="s">
        <v>716</v>
      </c>
      <c r="B1364" s="47" t="s">
        <v>717</v>
      </c>
      <c r="C1364" s="82" t="str">
        <f t="shared" si="43"/>
        <v>21375804 TEATRO POPULAR MELICO SALAZAR</v>
      </c>
      <c r="D1364" s="47" t="s">
        <v>686</v>
      </c>
      <c r="E1364" s="47" t="s">
        <v>278</v>
      </c>
      <c r="F1364" s="47" t="s">
        <v>279</v>
      </c>
      <c r="G1364" s="46">
        <v>49388019</v>
      </c>
      <c r="H1364" s="46">
        <v>49388019</v>
      </c>
      <c r="I1364" s="46">
        <v>34541014.25</v>
      </c>
      <c r="J1364" s="46">
        <v>0</v>
      </c>
      <c r="K1364" s="46">
        <v>0</v>
      </c>
      <c r="L1364" s="46">
        <v>0</v>
      </c>
      <c r="M1364" s="46">
        <v>9764610.9299999997</v>
      </c>
      <c r="N1364" s="46">
        <v>7716775.6799999997</v>
      </c>
      <c r="O1364" s="46">
        <v>39623408.07</v>
      </c>
      <c r="P1364" s="86">
        <f t="shared" si="44"/>
        <v>0.19771214006376728</v>
      </c>
      <c r="Q1364" s="65"/>
      <c r="R1364" s="65"/>
      <c r="S1364" s="66"/>
      <c r="T1364" s="66"/>
      <c r="U1364" s="66"/>
      <c r="V1364" s="66"/>
      <c r="W1364" s="66"/>
      <c r="X1364" s="67"/>
    </row>
    <row r="1365" spans="1:24" ht="14.4" x14ac:dyDescent="0.2">
      <c r="A1365" s="47" t="s">
        <v>716</v>
      </c>
      <c r="B1365" s="47" t="s">
        <v>717</v>
      </c>
      <c r="C1365" s="82" t="str">
        <f t="shared" si="43"/>
        <v>21375804 TEATRO POPULAR MELICO SALAZAR</v>
      </c>
      <c r="D1365" s="47" t="s">
        <v>686</v>
      </c>
      <c r="E1365" s="47" t="s">
        <v>280</v>
      </c>
      <c r="F1365" s="47" t="s">
        <v>281</v>
      </c>
      <c r="G1365" s="46">
        <v>7588019</v>
      </c>
      <c r="H1365" s="46">
        <v>7188019</v>
      </c>
      <c r="I1365" s="46">
        <v>5491014.25</v>
      </c>
      <c r="J1365" s="46">
        <v>0</v>
      </c>
      <c r="K1365" s="46">
        <v>0</v>
      </c>
      <c r="L1365" s="46">
        <v>0</v>
      </c>
      <c r="M1365" s="46">
        <v>1808415.2</v>
      </c>
      <c r="N1365" s="46">
        <v>1808415.2</v>
      </c>
      <c r="O1365" s="46">
        <v>5379603.7999999998</v>
      </c>
      <c r="P1365" s="86">
        <f t="shared" si="44"/>
        <v>0.25158742624358671</v>
      </c>
      <c r="Q1365" s="65"/>
      <c r="R1365" s="65"/>
      <c r="S1365" s="66"/>
      <c r="T1365" s="66"/>
      <c r="U1365" s="66"/>
      <c r="V1365" s="66"/>
      <c r="W1365" s="66"/>
      <c r="X1365" s="67"/>
    </row>
    <row r="1366" spans="1:24" ht="14.4" x14ac:dyDescent="0.2">
      <c r="A1366" s="47" t="s">
        <v>716</v>
      </c>
      <c r="B1366" s="47" t="s">
        <v>717</v>
      </c>
      <c r="C1366" s="82" t="str">
        <f t="shared" si="43"/>
        <v>21375804 TEATRO POPULAR MELICO SALAZAR</v>
      </c>
      <c r="D1366" s="47" t="s">
        <v>686</v>
      </c>
      <c r="E1366" s="47" t="s">
        <v>282</v>
      </c>
      <c r="F1366" s="47" t="s">
        <v>283</v>
      </c>
      <c r="G1366" s="46">
        <v>4600000</v>
      </c>
      <c r="H1366" s="46">
        <v>4600000</v>
      </c>
      <c r="I1366" s="46">
        <v>3450000</v>
      </c>
      <c r="J1366" s="46">
        <v>0</v>
      </c>
      <c r="K1366" s="46">
        <v>0</v>
      </c>
      <c r="L1366" s="46">
        <v>0</v>
      </c>
      <c r="M1366" s="46">
        <v>1808415.2</v>
      </c>
      <c r="N1366" s="46">
        <v>1808415.2</v>
      </c>
      <c r="O1366" s="46">
        <v>2791584.8</v>
      </c>
      <c r="P1366" s="86">
        <f t="shared" si="44"/>
        <v>0.39313373913043476</v>
      </c>
      <c r="Q1366" s="65"/>
      <c r="R1366" s="65"/>
      <c r="S1366" s="66"/>
      <c r="T1366" s="66"/>
      <c r="U1366" s="66"/>
      <c r="V1366" s="66"/>
      <c r="W1366" s="66"/>
      <c r="X1366" s="67"/>
    </row>
    <row r="1367" spans="1:24" ht="14.4" x14ac:dyDescent="0.2">
      <c r="A1367" s="47" t="s">
        <v>716</v>
      </c>
      <c r="B1367" s="47" t="s">
        <v>717</v>
      </c>
      <c r="C1367" s="82" t="str">
        <f t="shared" si="43"/>
        <v>21375804 TEATRO POPULAR MELICO SALAZAR</v>
      </c>
      <c r="D1367" s="47" t="s">
        <v>686</v>
      </c>
      <c r="E1367" s="47" t="s">
        <v>286</v>
      </c>
      <c r="F1367" s="47" t="s">
        <v>287</v>
      </c>
      <c r="G1367" s="46">
        <v>1988019</v>
      </c>
      <c r="H1367" s="46">
        <v>1988019</v>
      </c>
      <c r="I1367" s="46">
        <v>1491014.25</v>
      </c>
      <c r="J1367" s="46">
        <v>0</v>
      </c>
      <c r="K1367" s="46">
        <v>0</v>
      </c>
      <c r="L1367" s="46">
        <v>0</v>
      </c>
      <c r="M1367" s="46">
        <v>0</v>
      </c>
      <c r="N1367" s="46">
        <v>0</v>
      </c>
      <c r="O1367" s="46">
        <v>1988019</v>
      </c>
      <c r="P1367" s="86">
        <f t="shared" si="44"/>
        <v>0</v>
      </c>
      <c r="Q1367" s="65"/>
      <c r="R1367" s="65"/>
      <c r="S1367" s="66"/>
      <c r="T1367" s="66"/>
      <c r="U1367" s="66"/>
      <c r="V1367" s="66"/>
      <c r="W1367" s="66"/>
      <c r="X1367" s="67"/>
    </row>
    <row r="1368" spans="1:24" ht="14.4" x14ac:dyDescent="0.2">
      <c r="A1368" s="47" t="s">
        <v>716</v>
      </c>
      <c r="B1368" s="47" t="s">
        <v>717</v>
      </c>
      <c r="C1368" s="83" t="str">
        <f t="shared" si="43"/>
        <v>21375804 TEATRO POPULAR MELICO SALAZAR</v>
      </c>
      <c r="D1368" s="47" t="s">
        <v>686</v>
      </c>
      <c r="E1368" s="47" t="s">
        <v>288</v>
      </c>
      <c r="F1368" s="47" t="s">
        <v>289</v>
      </c>
      <c r="G1368" s="46">
        <v>1000000</v>
      </c>
      <c r="H1368" s="46">
        <v>600000</v>
      </c>
      <c r="I1368" s="46">
        <v>550000</v>
      </c>
      <c r="J1368" s="46">
        <v>0</v>
      </c>
      <c r="K1368" s="46">
        <v>0</v>
      </c>
      <c r="L1368" s="46">
        <v>0</v>
      </c>
      <c r="M1368" s="46">
        <v>0</v>
      </c>
      <c r="N1368" s="46">
        <v>0</v>
      </c>
      <c r="O1368" s="46">
        <v>600000</v>
      </c>
      <c r="P1368" s="86">
        <f t="shared" si="44"/>
        <v>0</v>
      </c>
      <c r="Q1368" s="65"/>
      <c r="R1368" s="65"/>
      <c r="S1368" s="66"/>
      <c r="T1368" s="66"/>
      <c r="U1368" s="66"/>
      <c r="V1368" s="66"/>
      <c r="W1368" s="66"/>
      <c r="X1368" s="67"/>
    </row>
    <row r="1369" spans="1:24" ht="14.4" x14ac:dyDescent="0.2">
      <c r="A1369" s="47" t="s">
        <v>716</v>
      </c>
      <c r="B1369" s="47" t="s">
        <v>717</v>
      </c>
      <c r="C1369" s="82" t="str">
        <f t="shared" si="43"/>
        <v>21375804 TEATRO POPULAR MELICO SALAZAR</v>
      </c>
      <c r="D1369" s="47" t="s">
        <v>686</v>
      </c>
      <c r="E1369" s="47" t="s">
        <v>296</v>
      </c>
      <c r="F1369" s="47" t="s">
        <v>297</v>
      </c>
      <c r="G1369" s="46">
        <v>26000000</v>
      </c>
      <c r="H1369" s="46">
        <v>21900000</v>
      </c>
      <c r="I1369" s="46">
        <v>17200000</v>
      </c>
      <c r="J1369" s="46">
        <v>0</v>
      </c>
      <c r="K1369" s="46">
        <v>0</v>
      </c>
      <c r="L1369" s="46">
        <v>0</v>
      </c>
      <c r="M1369" s="46">
        <v>61020</v>
      </c>
      <c r="N1369" s="46">
        <v>61020</v>
      </c>
      <c r="O1369" s="46">
        <v>21838980</v>
      </c>
      <c r="P1369" s="86">
        <f t="shared" si="44"/>
        <v>2.7863013698630136E-3</v>
      </c>
      <c r="Q1369" s="65"/>
      <c r="R1369" s="65"/>
      <c r="S1369" s="66"/>
      <c r="T1369" s="66"/>
      <c r="U1369" s="66"/>
      <c r="V1369" s="66"/>
      <c r="W1369" s="66"/>
      <c r="X1369" s="67"/>
    </row>
    <row r="1370" spans="1:24" ht="14.4" x14ac:dyDescent="0.2">
      <c r="A1370" s="47" t="s">
        <v>716</v>
      </c>
      <c r="B1370" s="47" t="s">
        <v>717</v>
      </c>
      <c r="C1370" s="82" t="str">
        <f t="shared" si="43"/>
        <v>21375804 TEATRO POPULAR MELICO SALAZAR</v>
      </c>
      <c r="D1370" s="47" t="s">
        <v>686</v>
      </c>
      <c r="E1370" s="47" t="s">
        <v>298</v>
      </c>
      <c r="F1370" s="47" t="s">
        <v>299</v>
      </c>
      <c r="G1370" s="46">
        <v>16000000</v>
      </c>
      <c r="H1370" s="46">
        <v>16500000</v>
      </c>
      <c r="I1370" s="46">
        <v>12000000</v>
      </c>
      <c r="J1370" s="46">
        <v>0</v>
      </c>
      <c r="K1370" s="46">
        <v>0</v>
      </c>
      <c r="L1370" s="46">
        <v>0</v>
      </c>
      <c r="M1370" s="46">
        <v>0</v>
      </c>
      <c r="N1370" s="46">
        <v>0</v>
      </c>
      <c r="O1370" s="46">
        <v>16500000</v>
      </c>
      <c r="P1370" s="86">
        <f t="shared" si="44"/>
        <v>0</v>
      </c>
      <c r="Q1370" s="65"/>
      <c r="R1370" s="65"/>
      <c r="S1370" s="66"/>
      <c r="T1370" s="66"/>
      <c r="U1370" s="66"/>
      <c r="V1370" s="66"/>
      <c r="W1370" s="66"/>
      <c r="X1370" s="67"/>
    </row>
    <row r="1371" spans="1:24" ht="14.4" x14ac:dyDescent="0.2">
      <c r="A1371" s="47" t="s">
        <v>716</v>
      </c>
      <c r="B1371" s="47" t="s">
        <v>717</v>
      </c>
      <c r="C1371" s="82" t="str">
        <f t="shared" si="43"/>
        <v>21375804 TEATRO POPULAR MELICO SALAZAR</v>
      </c>
      <c r="D1371" s="47" t="s">
        <v>686</v>
      </c>
      <c r="E1371" s="47" t="s">
        <v>304</v>
      </c>
      <c r="F1371" s="47" t="s">
        <v>305</v>
      </c>
      <c r="G1371" s="46">
        <v>10000000</v>
      </c>
      <c r="H1371" s="46">
        <v>5400000</v>
      </c>
      <c r="I1371" s="46">
        <v>5200000</v>
      </c>
      <c r="J1371" s="46">
        <v>0</v>
      </c>
      <c r="K1371" s="46">
        <v>0</v>
      </c>
      <c r="L1371" s="46">
        <v>0</v>
      </c>
      <c r="M1371" s="46">
        <v>61020</v>
      </c>
      <c r="N1371" s="46">
        <v>61020</v>
      </c>
      <c r="O1371" s="46">
        <v>5338980</v>
      </c>
      <c r="P1371" s="86">
        <f t="shared" si="44"/>
        <v>1.1299999999999999E-2</v>
      </c>
      <c r="Q1371" s="65"/>
      <c r="R1371" s="65"/>
      <c r="S1371" s="66"/>
      <c r="T1371" s="66"/>
      <c r="U1371" s="66"/>
      <c r="V1371" s="66"/>
      <c r="W1371" s="66"/>
      <c r="X1371" s="67"/>
    </row>
    <row r="1372" spans="1:24" ht="14.4" x14ac:dyDescent="0.2">
      <c r="A1372" s="47" t="s">
        <v>716</v>
      </c>
      <c r="B1372" s="47" t="s">
        <v>717</v>
      </c>
      <c r="C1372" s="82" t="str">
        <f t="shared" si="43"/>
        <v>21375804 TEATRO POPULAR MELICO SALAZAR</v>
      </c>
      <c r="D1372" s="47" t="s">
        <v>686</v>
      </c>
      <c r="E1372" s="47" t="s">
        <v>312</v>
      </c>
      <c r="F1372" s="47" t="s">
        <v>313</v>
      </c>
      <c r="G1372" s="46">
        <v>5000000</v>
      </c>
      <c r="H1372" s="46">
        <v>4000000</v>
      </c>
      <c r="I1372" s="46">
        <v>3250000</v>
      </c>
      <c r="J1372" s="46">
        <v>0</v>
      </c>
      <c r="K1372" s="46">
        <v>0</v>
      </c>
      <c r="L1372" s="46">
        <v>0</v>
      </c>
      <c r="M1372" s="46">
        <v>1749261.56</v>
      </c>
      <c r="N1372" s="46">
        <v>1749261.56</v>
      </c>
      <c r="O1372" s="46">
        <v>2250738.44</v>
      </c>
      <c r="P1372" s="86">
        <f t="shared" si="44"/>
        <v>0.43731539000000003</v>
      </c>
      <c r="Q1372" s="65"/>
      <c r="R1372" s="65"/>
      <c r="S1372" s="66"/>
      <c r="T1372" s="66"/>
      <c r="U1372" s="66"/>
      <c r="V1372" s="66"/>
      <c r="W1372" s="66"/>
      <c r="X1372" s="67"/>
    </row>
    <row r="1373" spans="1:24" ht="14.4" x14ac:dyDescent="0.2">
      <c r="A1373" s="47" t="s">
        <v>716</v>
      </c>
      <c r="B1373" s="47" t="s">
        <v>717</v>
      </c>
      <c r="C1373" s="82" t="str">
        <f t="shared" si="43"/>
        <v>21375804 TEATRO POPULAR MELICO SALAZAR</v>
      </c>
      <c r="D1373" s="47" t="s">
        <v>686</v>
      </c>
      <c r="E1373" s="47" t="s">
        <v>314</v>
      </c>
      <c r="F1373" s="47" t="s">
        <v>315</v>
      </c>
      <c r="G1373" s="46">
        <v>2000000</v>
      </c>
      <c r="H1373" s="46">
        <v>1000000</v>
      </c>
      <c r="I1373" s="46">
        <v>1000000</v>
      </c>
      <c r="J1373" s="46">
        <v>0</v>
      </c>
      <c r="K1373" s="46">
        <v>0</v>
      </c>
      <c r="L1373" s="46">
        <v>0</v>
      </c>
      <c r="M1373" s="46">
        <v>0</v>
      </c>
      <c r="N1373" s="46">
        <v>0</v>
      </c>
      <c r="O1373" s="46">
        <v>1000000</v>
      </c>
      <c r="P1373" s="86">
        <f t="shared" si="44"/>
        <v>0</v>
      </c>
      <c r="Q1373" s="65"/>
      <c r="R1373" s="65"/>
      <c r="S1373" s="66"/>
      <c r="T1373" s="66"/>
      <c r="U1373" s="66"/>
      <c r="V1373" s="66"/>
      <c r="W1373" s="66"/>
      <c r="X1373" s="67"/>
    </row>
    <row r="1374" spans="1:24" ht="14.4" x14ac:dyDescent="0.2">
      <c r="A1374" s="47" t="s">
        <v>716</v>
      </c>
      <c r="B1374" s="47" t="s">
        <v>717</v>
      </c>
      <c r="C1374" s="82" t="str">
        <f t="shared" si="43"/>
        <v>21375804 TEATRO POPULAR MELICO SALAZAR</v>
      </c>
      <c r="D1374" s="47" t="s">
        <v>686</v>
      </c>
      <c r="E1374" s="47" t="s">
        <v>316</v>
      </c>
      <c r="F1374" s="47" t="s">
        <v>317</v>
      </c>
      <c r="G1374" s="46">
        <v>3000000</v>
      </c>
      <c r="H1374" s="46">
        <v>3000000</v>
      </c>
      <c r="I1374" s="46">
        <v>2250000</v>
      </c>
      <c r="J1374" s="46">
        <v>0</v>
      </c>
      <c r="K1374" s="46">
        <v>0</v>
      </c>
      <c r="L1374" s="46">
        <v>0</v>
      </c>
      <c r="M1374" s="46">
        <v>1749261.56</v>
      </c>
      <c r="N1374" s="46">
        <v>1749261.56</v>
      </c>
      <c r="O1374" s="46">
        <v>1250738.44</v>
      </c>
      <c r="P1374" s="86">
        <f t="shared" si="44"/>
        <v>0.5830871866666667</v>
      </c>
      <c r="Q1374" s="65"/>
      <c r="R1374" s="65"/>
      <c r="S1374" s="66"/>
      <c r="T1374" s="66"/>
      <c r="U1374" s="66"/>
      <c r="V1374" s="66"/>
      <c r="W1374" s="66"/>
      <c r="X1374" s="67"/>
    </row>
    <row r="1375" spans="1:24" ht="14.4" x14ac:dyDescent="0.2">
      <c r="A1375" s="47" t="s">
        <v>716</v>
      </c>
      <c r="B1375" s="47" t="s">
        <v>717</v>
      </c>
      <c r="C1375" s="82" t="str">
        <f t="shared" si="43"/>
        <v>21375804 TEATRO POPULAR MELICO SALAZAR</v>
      </c>
      <c r="D1375" s="47" t="s">
        <v>686</v>
      </c>
      <c r="E1375" s="47" t="s">
        <v>318</v>
      </c>
      <c r="F1375" s="47" t="s">
        <v>319</v>
      </c>
      <c r="G1375" s="46">
        <v>10800000</v>
      </c>
      <c r="H1375" s="46">
        <v>16300000</v>
      </c>
      <c r="I1375" s="46">
        <v>8600000</v>
      </c>
      <c r="J1375" s="46">
        <v>0</v>
      </c>
      <c r="K1375" s="46">
        <v>0</v>
      </c>
      <c r="L1375" s="46">
        <v>0</v>
      </c>
      <c r="M1375" s="46">
        <v>6145914.1699999999</v>
      </c>
      <c r="N1375" s="46">
        <v>4098078.92</v>
      </c>
      <c r="O1375" s="46">
        <v>10154085.83</v>
      </c>
      <c r="P1375" s="86">
        <f t="shared" si="44"/>
        <v>0.37704994907975459</v>
      </c>
      <c r="Q1375" s="65"/>
      <c r="R1375" s="65"/>
      <c r="S1375" s="66"/>
      <c r="T1375" s="66"/>
      <c r="U1375" s="66"/>
      <c r="V1375" s="66"/>
      <c r="W1375" s="66"/>
      <c r="X1375" s="67"/>
    </row>
    <row r="1376" spans="1:24" ht="14.4" x14ac:dyDescent="0.2">
      <c r="A1376" s="47" t="s">
        <v>716</v>
      </c>
      <c r="B1376" s="47" t="s">
        <v>717</v>
      </c>
      <c r="C1376" s="82" t="str">
        <f t="shared" si="43"/>
        <v>21375804 TEATRO POPULAR MELICO SALAZAR</v>
      </c>
      <c r="D1376" s="47" t="s">
        <v>686</v>
      </c>
      <c r="E1376" s="47" t="s">
        <v>320</v>
      </c>
      <c r="F1376" s="47" t="s">
        <v>321</v>
      </c>
      <c r="G1376" s="46">
        <v>1800000</v>
      </c>
      <c r="H1376" s="46">
        <v>2600000</v>
      </c>
      <c r="I1376" s="46">
        <v>1350000</v>
      </c>
      <c r="J1376" s="46">
        <v>0</v>
      </c>
      <c r="K1376" s="46">
        <v>0</v>
      </c>
      <c r="L1376" s="46">
        <v>0</v>
      </c>
      <c r="M1376" s="46">
        <v>0</v>
      </c>
      <c r="N1376" s="46">
        <v>0</v>
      </c>
      <c r="O1376" s="46">
        <v>2600000</v>
      </c>
      <c r="P1376" s="86">
        <f t="shared" si="44"/>
        <v>0</v>
      </c>
      <c r="Q1376" s="65"/>
      <c r="R1376" s="65"/>
      <c r="S1376" s="66"/>
      <c r="T1376" s="66"/>
      <c r="U1376" s="66"/>
      <c r="V1376" s="66"/>
      <c r="W1376" s="66"/>
      <c r="X1376" s="67"/>
    </row>
    <row r="1377" spans="1:24" ht="14.4" x14ac:dyDescent="0.2">
      <c r="A1377" s="47" t="s">
        <v>716</v>
      </c>
      <c r="B1377" s="47" t="s">
        <v>717</v>
      </c>
      <c r="C1377" s="82" t="str">
        <f t="shared" si="43"/>
        <v>21375804 TEATRO POPULAR MELICO SALAZAR</v>
      </c>
      <c r="D1377" s="47" t="s">
        <v>686</v>
      </c>
      <c r="E1377" s="47" t="s">
        <v>326</v>
      </c>
      <c r="F1377" s="47" t="s">
        <v>327</v>
      </c>
      <c r="G1377" s="46">
        <v>0</v>
      </c>
      <c r="H1377" s="46">
        <v>2200000</v>
      </c>
      <c r="I1377" s="46">
        <v>0</v>
      </c>
      <c r="J1377" s="46">
        <v>0</v>
      </c>
      <c r="K1377" s="46">
        <v>0</v>
      </c>
      <c r="L1377" s="46">
        <v>0</v>
      </c>
      <c r="M1377" s="46">
        <v>0</v>
      </c>
      <c r="N1377" s="46">
        <v>0</v>
      </c>
      <c r="O1377" s="46">
        <v>2200000</v>
      </c>
      <c r="P1377" s="86">
        <f t="shared" si="44"/>
        <v>0</v>
      </c>
      <c r="Q1377" s="65"/>
      <c r="R1377" s="65"/>
      <c r="S1377" s="66"/>
      <c r="T1377" s="66"/>
      <c r="U1377" s="66"/>
      <c r="V1377" s="66"/>
      <c r="W1377" s="66"/>
      <c r="X1377" s="67"/>
    </row>
    <row r="1378" spans="1:24" ht="14.4" x14ac:dyDescent="0.2">
      <c r="A1378" s="47" t="s">
        <v>716</v>
      </c>
      <c r="B1378" s="47" t="s">
        <v>717</v>
      </c>
      <c r="C1378" s="82" t="str">
        <f t="shared" si="43"/>
        <v>21375804 TEATRO POPULAR MELICO SALAZAR</v>
      </c>
      <c r="D1378" s="47" t="s">
        <v>686</v>
      </c>
      <c r="E1378" s="47" t="s">
        <v>328</v>
      </c>
      <c r="F1378" s="47" t="s">
        <v>329</v>
      </c>
      <c r="G1378" s="46">
        <v>8000000</v>
      </c>
      <c r="H1378" s="46">
        <v>10500000</v>
      </c>
      <c r="I1378" s="46">
        <v>6500000</v>
      </c>
      <c r="J1378" s="46">
        <v>0</v>
      </c>
      <c r="K1378" s="46">
        <v>0</v>
      </c>
      <c r="L1378" s="46">
        <v>0</v>
      </c>
      <c r="M1378" s="46">
        <v>6145914.1699999999</v>
      </c>
      <c r="N1378" s="46">
        <v>4098078.92</v>
      </c>
      <c r="O1378" s="46">
        <v>4354085.83</v>
      </c>
      <c r="P1378" s="86">
        <f t="shared" si="44"/>
        <v>0.58532515904761906</v>
      </c>
      <c r="Q1378" s="65"/>
      <c r="R1378" s="65"/>
      <c r="S1378" s="66"/>
      <c r="T1378" s="66"/>
      <c r="U1378" s="66"/>
      <c r="V1378" s="66"/>
      <c r="W1378" s="66"/>
      <c r="X1378" s="67"/>
    </row>
    <row r="1379" spans="1:24" ht="14.4" x14ac:dyDescent="0.2">
      <c r="A1379" s="47" t="s">
        <v>716</v>
      </c>
      <c r="B1379" s="47" t="s">
        <v>717</v>
      </c>
      <c r="C1379" s="82" t="str">
        <f t="shared" si="43"/>
        <v>21375804 TEATRO POPULAR MELICO SALAZAR</v>
      </c>
      <c r="D1379" s="47" t="s">
        <v>686</v>
      </c>
      <c r="E1379" s="47" t="s">
        <v>330</v>
      </c>
      <c r="F1379" s="47" t="s">
        <v>331</v>
      </c>
      <c r="G1379" s="46">
        <v>1000000</v>
      </c>
      <c r="H1379" s="46">
        <v>1000000</v>
      </c>
      <c r="I1379" s="46">
        <v>750000</v>
      </c>
      <c r="J1379" s="46">
        <v>0</v>
      </c>
      <c r="K1379" s="46">
        <v>0</v>
      </c>
      <c r="L1379" s="46">
        <v>0</v>
      </c>
      <c r="M1379" s="46">
        <v>0</v>
      </c>
      <c r="N1379" s="46">
        <v>0</v>
      </c>
      <c r="O1379" s="46">
        <v>1000000</v>
      </c>
      <c r="P1379" s="86">
        <f t="shared" si="44"/>
        <v>0</v>
      </c>
      <c r="Q1379" s="65"/>
      <c r="R1379" s="65"/>
      <c r="S1379" s="66"/>
      <c r="T1379" s="66"/>
      <c r="U1379" s="66"/>
      <c r="V1379" s="66"/>
      <c r="W1379" s="66"/>
      <c r="X1379" s="67"/>
    </row>
    <row r="1380" spans="1:24" ht="14.4" x14ac:dyDescent="0.2">
      <c r="A1380" s="47" t="s">
        <v>716</v>
      </c>
      <c r="B1380" s="47" t="s">
        <v>717</v>
      </c>
      <c r="C1380" s="82" t="str">
        <f t="shared" si="43"/>
        <v>21375804 TEATRO POPULAR MELICO SALAZAR</v>
      </c>
      <c r="D1380" s="47" t="s">
        <v>686</v>
      </c>
      <c r="E1380" s="47" t="s">
        <v>372</v>
      </c>
      <c r="F1380" s="47" t="s">
        <v>373</v>
      </c>
      <c r="G1380" s="46">
        <v>256605585</v>
      </c>
      <c r="H1380" s="46">
        <v>258242985</v>
      </c>
      <c r="I1380" s="46">
        <v>215604829</v>
      </c>
      <c r="J1380" s="46">
        <v>0</v>
      </c>
      <c r="K1380" s="46">
        <v>0</v>
      </c>
      <c r="L1380" s="46">
        <v>0</v>
      </c>
      <c r="M1380" s="46">
        <v>202388850.31</v>
      </c>
      <c r="N1380" s="46">
        <v>200193928.91</v>
      </c>
      <c r="O1380" s="46">
        <v>55854134.689999998</v>
      </c>
      <c r="P1380" s="86">
        <f t="shared" si="44"/>
        <v>0.78371480375352698</v>
      </c>
      <c r="Q1380" s="65"/>
      <c r="R1380" s="65"/>
      <c r="S1380" s="66"/>
      <c r="T1380" s="66"/>
      <c r="U1380" s="66"/>
      <c r="V1380" s="66"/>
      <c r="W1380" s="66"/>
      <c r="X1380" s="67"/>
    </row>
    <row r="1381" spans="1:24" ht="14.4" x14ac:dyDescent="0.2">
      <c r="A1381" s="47" t="s">
        <v>716</v>
      </c>
      <c r="B1381" s="47" t="s">
        <v>717</v>
      </c>
      <c r="C1381" s="82" t="str">
        <f t="shared" si="43"/>
        <v>21375804 TEATRO POPULAR MELICO SALAZAR</v>
      </c>
      <c r="D1381" s="47" t="s">
        <v>686</v>
      </c>
      <c r="E1381" s="47" t="s">
        <v>374</v>
      </c>
      <c r="F1381" s="47" t="s">
        <v>375</v>
      </c>
      <c r="G1381" s="46">
        <v>28027429</v>
      </c>
      <c r="H1381" s="46">
        <v>28164829</v>
      </c>
      <c r="I1381" s="46">
        <v>28164829</v>
      </c>
      <c r="J1381" s="46">
        <v>0</v>
      </c>
      <c r="K1381" s="46">
        <v>0</v>
      </c>
      <c r="L1381" s="46">
        <v>0</v>
      </c>
      <c r="M1381" s="46">
        <v>18587856.41</v>
      </c>
      <c r="N1381" s="46">
        <v>16392935.01</v>
      </c>
      <c r="O1381" s="46">
        <v>9576972.5899999999</v>
      </c>
      <c r="P1381" s="86">
        <f t="shared" si="44"/>
        <v>0.65996695417536533</v>
      </c>
      <c r="Q1381" s="65"/>
      <c r="R1381" s="65"/>
      <c r="S1381" s="66"/>
      <c r="T1381" s="66"/>
      <c r="U1381" s="66"/>
      <c r="V1381" s="66"/>
      <c r="W1381" s="66"/>
      <c r="X1381" s="67"/>
    </row>
    <row r="1382" spans="1:24" ht="14.4" x14ac:dyDescent="0.2">
      <c r="A1382" s="47" t="s">
        <v>716</v>
      </c>
      <c r="B1382" s="47" t="s">
        <v>717</v>
      </c>
      <c r="C1382" s="82" t="str">
        <f t="shared" si="43"/>
        <v>21375804 TEATRO POPULAR MELICO SALAZAR</v>
      </c>
      <c r="D1382" s="47" t="s">
        <v>686</v>
      </c>
      <c r="E1382" s="47" t="s">
        <v>392</v>
      </c>
      <c r="F1382" s="47" t="s">
        <v>377</v>
      </c>
      <c r="G1382" s="46">
        <v>24177507</v>
      </c>
      <c r="H1382" s="46">
        <v>24287407</v>
      </c>
      <c r="I1382" s="46">
        <v>24287407</v>
      </c>
      <c r="J1382" s="46">
        <v>0</v>
      </c>
      <c r="K1382" s="46">
        <v>0</v>
      </c>
      <c r="L1382" s="46">
        <v>0</v>
      </c>
      <c r="M1382" s="46">
        <v>16034579.42</v>
      </c>
      <c r="N1382" s="46">
        <v>14141158.210000001</v>
      </c>
      <c r="O1382" s="46">
        <v>8252827.5800000001</v>
      </c>
      <c r="P1382" s="86">
        <f t="shared" si="44"/>
        <v>0.66020137184673522</v>
      </c>
      <c r="Q1382" s="65"/>
      <c r="R1382" s="65"/>
      <c r="S1382" s="66"/>
      <c r="T1382" s="66"/>
      <c r="U1382" s="66"/>
      <c r="V1382" s="66"/>
      <c r="W1382" s="66"/>
      <c r="X1382" s="67"/>
    </row>
    <row r="1383" spans="1:24" ht="14.4" x14ac:dyDescent="0.2">
      <c r="A1383" s="47" t="s">
        <v>716</v>
      </c>
      <c r="B1383" s="47" t="s">
        <v>717</v>
      </c>
      <c r="C1383" s="82" t="str">
        <f t="shared" si="43"/>
        <v>21375804 TEATRO POPULAR MELICO SALAZAR</v>
      </c>
      <c r="D1383" s="47" t="s">
        <v>686</v>
      </c>
      <c r="E1383" s="47" t="s">
        <v>413</v>
      </c>
      <c r="F1383" s="47" t="s">
        <v>398</v>
      </c>
      <c r="G1383" s="46">
        <v>3849922</v>
      </c>
      <c r="H1383" s="46">
        <v>3877422</v>
      </c>
      <c r="I1383" s="46">
        <v>3877422</v>
      </c>
      <c r="J1383" s="46">
        <v>0</v>
      </c>
      <c r="K1383" s="46">
        <v>0</v>
      </c>
      <c r="L1383" s="46">
        <v>0</v>
      </c>
      <c r="M1383" s="46">
        <v>2553276.9900000002</v>
      </c>
      <c r="N1383" s="46">
        <v>2251776.7999999998</v>
      </c>
      <c r="O1383" s="46">
        <v>1324145.01</v>
      </c>
      <c r="P1383" s="86">
        <f t="shared" si="44"/>
        <v>0.65849860809579153</v>
      </c>
      <c r="Q1383" s="65"/>
      <c r="R1383" s="65"/>
      <c r="S1383" s="66"/>
      <c r="T1383" s="66"/>
      <c r="U1383" s="66"/>
      <c r="V1383" s="66"/>
      <c r="W1383" s="66"/>
      <c r="X1383" s="67"/>
    </row>
    <row r="1384" spans="1:24" ht="14.4" x14ac:dyDescent="0.2">
      <c r="A1384" s="47" t="s">
        <v>716</v>
      </c>
      <c r="B1384" s="47" t="s">
        <v>717</v>
      </c>
      <c r="C1384" s="82" t="str">
        <f t="shared" si="43"/>
        <v>21375804 TEATRO POPULAR MELICO SALAZAR</v>
      </c>
      <c r="D1384" s="47" t="s">
        <v>686</v>
      </c>
      <c r="E1384" s="47" t="s">
        <v>602</v>
      </c>
      <c r="F1384" s="47" t="s">
        <v>603</v>
      </c>
      <c r="G1384" s="46">
        <v>131000000</v>
      </c>
      <c r="H1384" s="46">
        <v>131000000</v>
      </c>
      <c r="I1384" s="46">
        <v>113070000</v>
      </c>
      <c r="J1384" s="46">
        <v>0</v>
      </c>
      <c r="K1384" s="46">
        <v>0</v>
      </c>
      <c r="L1384" s="46">
        <v>0</v>
      </c>
      <c r="M1384" s="46">
        <v>113063800</v>
      </c>
      <c r="N1384" s="46">
        <v>113063800</v>
      </c>
      <c r="O1384" s="46">
        <v>17936200</v>
      </c>
      <c r="P1384" s="86">
        <f t="shared" si="44"/>
        <v>0.86308244274809165</v>
      </c>
      <c r="Q1384" s="65"/>
      <c r="R1384" s="65"/>
      <c r="S1384" s="66"/>
      <c r="T1384" s="66"/>
      <c r="U1384" s="66"/>
      <c r="V1384" s="66"/>
      <c r="W1384" s="66"/>
      <c r="X1384" s="67"/>
    </row>
    <row r="1385" spans="1:24" ht="14.4" x14ac:dyDescent="0.2">
      <c r="A1385" s="47" t="s">
        <v>716</v>
      </c>
      <c r="B1385" s="47" t="s">
        <v>717</v>
      </c>
      <c r="C1385" s="82" t="str">
        <f t="shared" si="43"/>
        <v>21375804 TEATRO POPULAR MELICO SALAZAR</v>
      </c>
      <c r="D1385" s="47" t="s">
        <v>686</v>
      </c>
      <c r="E1385" s="47" t="s">
        <v>606</v>
      </c>
      <c r="F1385" s="47" t="s">
        <v>607</v>
      </c>
      <c r="G1385" s="46">
        <v>131000000</v>
      </c>
      <c r="H1385" s="46">
        <v>131000000</v>
      </c>
      <c r="I1385" s="46">
        <v>113070000</v>
      </c>
      <c r="J1385" s="46">
        <v>0</v>
      </c>
      <c r="K1385" s="46">
        <v>0</v>
      </c>
      <c r="L1385" s="46">
        <v>0</v>
      </c>
      <c r="M1385" s="46">
        <v>113063800</v>
      </c>
      <c r="N1385" s="46">
        <v>113063800</v>
      </c>
      <c r="O1385" s="46">
        <v>17936200</v>
      </c>
      <c r="P1385" s="86">
        <f t="shared" si="44"/>
        <v>0.86308244274809165</v>
      </c>
      <c r="Q1385" s="65"/>
      <c r="R1385" s="65"/>
      <c r="S1385" s="66"/>
      <c r="T1385" s="66"/>
      <c r="U1385" s="66"/>
      <c r="V1385" s="66"/>
      <c r="W1385" s="66"/>
      <c r="X1385" s="67"/>
    </row>
    <row r="1386" spans="1:24" ht="14.4" x14ac:dyDescent="0.2">
      <c r="A1386" s="47" t="s">
        <v>716</v>
      </c>
      <c r="B1386" s="47" t="s">
        <v>717</v>
      </c>
      <c r="C1386" s="82" t="str">
        <f t="shared" si="43"/>
        <v>21375804 TEATRO POPULAR MELICO SALAZAR</v>
      </c>
      <c r="D1386" s="47" t="s">
        <v>686</v>
      </c>
      <c r="E1386" s="47" t="s">
        <v>608</v>
      </c>
      <c r="F1386" s="47" t="s">
        <v>609</v>
      </c>
      <c r="G1386" s="46">
        <v>20800000</v>
      </c>
      <c r="H1386" s="46">
        <v>22300000</v>
      </c>
      <c r="I1386" s="46">
        <v>16350000</v>
      </c>
      <c r="J1386" s="46">
        <v>0</v>
      </c>
      <c r="K1386" s="46">
        <v>0</v>
      </c>
      <c r="L1386" s="46">
        <v>0</v>
      </c>
      <c r="M1386" s="46">
        <v>12854563.539999999</v>
      </c>
      <c r="N1386" s="46">
        <v>12854563.539999999</v>
      </c>
      <c r="O1386" s="46">
        <v>9445436.4600000009</v>
      </c>
      <c r="P1386" s="86">
        <f t="shared" si="44"/>
        <v>0.57643782690582956</v>
      </c>
      <c r="Q1386" s="65"/>
      <c r="R1386" s="65"/>
      <c r="S1386" s="66"/>
      <c r="T1386" s="66"/>
      <c r="U1386" s="66"/>
      <c r="V1386" s="66"/>
      <c r="W1386" s="66"/>
      <c r="X1386" s="67"/>
    </row>
    <row r="1387" spans="1:24" ht="14.4" x14ac:dyDescent="0.2">
      <c r="A1387" s="47" t="s">
        <v>716</v>
      </c>
      <c r="B1387" s="47" t="s">
        <v>717</v>
      </c>
      <c r="C1387" s="82" t="str">
        <f t="shared" si="43"/>
        <v>21375804 TEATRO POPULAR MELICO SALAZAR</v>
      </c>
      <c r="D1387" s="47" t="s">
        <v>686</v>
      </c>
      <c r="E1387" s="47" t="s">
        <v>610</v>
      </c>
      <c r="F1387" s="47" t="s">
        <v>611</v>
      </c>
      <c r="G1387" s="46">
        <v>17800000</v>
      </c>
      <c r="H1387" s="46">
        <v>19300000</v>
      </c>
      <c r="I1387" s="46">
        <v>13350000</v>
      </c>
      <c r="J1387" s="46">
        <v>0</v>
      </c>
      <c r="K1387" s="46">
        <v>0</v>
      </c>
      <c r="L1387" s="46">
        <v>0</v>
      </c>
      <c r="M1387" s="46">
        <v>10743722.58</v>
      </c>
      <c r="N1387" s="46">
        <v>10743722.58</v>
      </c>
      <c r="O1387" s="46">
        <v>8556277.4199999999</v>
      </c>
      <c r="P1387" s="86">
        <f t="shared" si="44"/>
        <v>0.55666956373056997</v>
      </c>
      <c r="Q1387" s="65"/>
      <c r="R1387" s="65"/>
      <c r="S1387" s="66"/>
      <c r="T1387" s="66"/>
      <c r="U1387" s="66"/>
      <c r="V1387" s="66"/>
      <c r="W1387" s="66"/>
      <c r="X1387" s="67"/>
    </row>
    <row r="1388" spans="1:24" ht="14.4" x14ac:dyDescent="0.2">
      <c r="A1388" s="47" t="s">
        <v>716</v>
      </c>
      <c r="B1388" s="47" t="s">
        <v>717</v>
      </c>
      <c r="C1388" s="83" t="str">
        <f t="shared" si="43"/>
        <v>21375804 TEATRO POPULAR MELICO SALAZAR</v>
      </c>
      <c r="D1388" s="47" t="s">
        <v>686</v>
      </c>
      <c r="E1388" s="47" t="s">
        <v>612</v>
      </c>
      <c r="F1388" s="47" t="s">
        <v>613</v>
      </c>
      <c r="G1388" s="46">
        <v>3000000</v>
      </c>
      <c r="H1388" s="46">
        <v>3000000</v>
      </c>
      <c r="I1388" s="46">
        <v>3000000</v>
      </c>
      <c r="J1388" s="46">
        <v>0</v>
      </c>
      <c r="K1388" s="46">
        <v>0</v>
      </c>
      <c r="L1388" s="46">
        <v>0</v>
      </c>
      <c r="M1388" s="46">
        <v>2110840.96</v>
      </c>
      <c r="N1388" s="46">
        <v>2110840.96</v>
      </c>
      <c r="O1388" s="46">
        <v>889159.04</v>
      </c>
      <c r="P1388" s="88">
        <f t="shared" si="44"/>
        <v>0.70361365333333337</v>
      </c>
      <c r="Q1388" s="65"/>
      <c r="R1388" s="65"/>
      <c r="S1388" s="66"/>
      <c r="T1388" s="66"/>
      <c r="U1388" s="66"/>
      <c r="V1388" s="66"/>
      <c r="W1388" s="66"/>
      <c r="X1388" s="67"/>
    </row>
    <row r="1389" spans="1:24" ht="14.4" x14ac:dyDescent="0.2">
      <c r="A1389" s="47" t="s">
        <v>716</v>
      </c>
      <c r="B1389" s="47" t="s">
        <v>717</v>
      </c>
      <c r="C1389" s="82" t="str">
        <f t="shared" si="43"/>
        <v>21375804 TEATRO POPULAR MELICO SALAZAR</v>
      </c>
      <c r="D1389" s="47" t="s">
        <v>686</v>
      </c>
      <c r="E1389" s="47" t="s">
        <v>632</v>
      </c>
      <c r="F1389" s="47" t="s">
        <v>633</v>
      </c>
      <c r="G1389" s="46">
        <v>5000000</v>
      </c>
      <c r="H1389" s="46">
        <v>5000000</v>
      </c>
      <c r="I1389" s="46">
        <v>3750000</v>
      </c>
      <c r="J1389" s="46">
        <v>0</v>
      </c>
      <c r="K1389" s="46">
        <v>0</v>
      </c>
      <c r="L1389" s="46">
        <v>0</v>
      </c>
      <c r="M1389" s="46">
        <v>3612630.36</v>
      </c>
      <c r="N1389" s="46">
        <v>3612630.36</v>
      </c>
      <c r="O1389" s="46">
        <v>1387369.64</v>
      </c>
      <c r="P1389" s="86">
        <f t="shared" si="44"/>
        <v>0.72252607199999996</v>
      </c>
      <c r="Q1389" s="65"/>
      <c r="R1389" s="65"/>
      <c r="S1389" s="66"/>
      <c r="T1389" s="66"/>
      <c r="U1389" s="66"/>
      <c r="V1389" s="66"/>
      <c r="W1389" s="66"/>
      <c r="X1389" s="67"/>
    </row>
    <row r="1390" spans="1:24" ht="14.4" x14ac:dyDescent="0.2">
      <c r="A1390" s="47" t="s">
        <v>716</v>
      </c>
      <c r="B1390" s="47" t="s">
        <v>717</v>
      </c>
      <c r="C1390" s="82" t="str">
        <f t="shared" si="43"/>
        <v>21375804 TEATRO POPULAR MELICO SALAZAR</v>
      </c>
      <c r="D1390" s="47" t="s">
        <v>686</v>
      </c>
      <c r="E1390" s="47" t="s">
        <v>634</v>
      </c>
      <c r="F1390" s="47" t="s">
        <v>635</v>
      </c>
      <c r="G1390" s="46">
        <v>5000000</v>
      </c>
      <c r="H1390" s="46">
        <v>5000000</v>
      </c>
      <c r="I1390" s="46">
        <v>3750000</v>
      </c>
      <c r="J1390" s="46">
        <v>0</v>
      </c>
      <c r="K1390" s="46">
        <v>0</v>
      </c>
      <c r="L1390" s="46">
        <v>0</v>
      </c>
      <c r="M1390" s="46">
        <v>3612630.36</v>
      </c>
      <c r="N1390" s="46">
        <v>3612630.36</v>
      </c>
      <c r="O1390" s="46">
        <v>1387369.64</v>
      </c>
      <c r="P1390" s="86">
        <f t="shared" si="44"/>
        <v>0.72252607199999996</v>
      </c>
      <c r="Q1390" s="65"/>
      <c r="R1390" s="65"/>
      <c r="S1390" s="66"/>
      <c r="T1390" s="66"/>
      <c r="U1390" s="66"/>
      <c r="V1390" s="66"/>
      <c r="W1390" s="66"/>
      <c r="X1390" s="67"/>
    </row>
    <row r="1391" spans="1:24" ht="14.4" x14ac:dyDescent="0.2">
      <c r="A1391" s="47" t="s">
        <v>716</v>
      </c>
      <c r="B1391" s="47" t="s">
        <v>717</v>
      </c>
      <c r="C1391" s="82" t="str">
        <f t="shared" si="43"/>
        <v>21375804 TEATRO POPULAR MELICO SALAZAR</v>
      </c>
      <c r="D1391" s="47" t="s">
        <v>686</v>
      </c>
      <c r="E1391" s="47" t="s">
        <v>636</v>
      </c>
      <c r="F1391" s="47" t="s">
        <v>637</v>
      </c>
      <c r="G1391" s="46">
        <v>71778156</v>
      </c>
      <c r="H1391" s="46">
        <v>71778156</v>
      </c>
      <c r="I1391" s="46">
        <v>54270000</v>
      </c>
      <c r="J1391" s="46">
        <v>0</v>
      </c>
      <c r="K1391" s="46">
        <v>0</v>
      </c>
      <c r="L1391" s="46">
        <v>0</v>
      </c>
      <c r="M1391" s="46">
        <v>54270000</v>
      </c>
      <c r="N1391" s="46">
        <v>54270000</v>
      </c>
      <c r="O1391" s="46">
        <v>17508156</v>
      </c>
      <c r="P1391" s="86">
        <f t="shared" si="44"/>
        <v>0.7560796072833077</v>
      </c>
      <c r="Q1391" s="65"/>
      <c r="R1391" s="65"/>
      <c r="S1391" s="66"/>
      <c r="T1391" s="66"/>
      <c r="U1391" s="66"/>
      <c r="V1391" s="66"/>
      <c r="W1391" s="66"/>
      <c r="X1391" s="67"/>
    </row>
    <row r="1392" spans="1:24" ht="14.4" x14ac:dyDescent="0.2">
      <c r="A1392" s="47" t="s">
        <v>716</v>
      </c>
      <c r="B1392" s="47" t="s">
        <v>717</v>
      </c>
      <c r="C1392" s="82" t="str">
        <f t="shared" si="43"/>
        <v>21375804 TEATRO POPULAR MELICO SALAZAR</v>
      </c>
      <c r="D1392" s="47" t="s">
        <v>686</v>
      </c>
      <c r="E1392" s="47" t="s">
        <v>670</v>
      </c>
      <c r="F1392" s="47" t="s">
        <v>671</v>
      </c>
      <c r="G1392" s="46">
        <v>71778156</v>
      </c>
      <c r="H1392" s="46">
        <v>71778156</v>
      </c>
      <c r="I1392" s="46">
        <v>54270000</v>
      </c>
      <c r="J1392" s="46">
        <v>0</v>
      </c>
      <c r="K1392" s="46">
        <v>0</v>
      </c>
      <c r="L1392" s="46">
        <v>0</v>
      </c>
      <c r="M1392" s="46">
        <v>54270000</v>
      </c>
      <c r="N1392" s="46">
        <v>54270000</v>
      </c>
      <c r="O1392" s="46">
        <v>17508156</v>
      </c>
      <c r="P1392" s="86">
        <f t="shared" si="44"/>
        <v>0.7560796072833077</v>
      </c>
      <c r="Q1392" s="65"/>
      <c r="R1392" s="65"/>
      <c r="S1392" s="66"/>
      <c r="T1392" s="66"/>
      <c r="U1392" s="66"/>
      <c r="V1392" s="66"/>
      <c r="W1392" s="66"/>
      <c r="X1392" s="67"/>
    </row>
    <row r="1393" spans="1:24" ht="14.4" x14ac:dyDescent="0.2">
      <c r="A1393" s="47" t="s">
        <v>716</v>
      </c>
      <c r="B1393" s="47" t="s">
        <v>717</v>
      </c>
      <c r="C1393" s="82" t="str">
        <f t="shared" si="43"/>
        <v>21375804 TEATRO POPULAR MELICO SALAZAR</v>
      </c>
      <c r="D1393" s="47" t="s">
        <v>690</v>
      </c>
      <c r="E1393" s="47" t="s">
        <v>336</v>
      </c>
      <c r="F1393" s="47" t="s">
        <v>337</v>
      </c>
      <c r="G1393" s="46">
        <v>43049191</v>
      </c>
      <c r="H1393" s="46">
        <v>73249191</v>
      </c>
      <c r="I1393" s="46">
        <v>73249191</v>
      </c>
      <c r="J1393" s="46">
        <v>0</v>
      </c>
      <c r="K1393" s="46">
        <v>0</v>
      </c>
      <c r="L1393" s="46">
        <v>0</v>
      </c>
      <c r="M1393" s="46">
        <v>11057737.720000001</v>
      </c>
      <c r="N1393" s="46">
        <v>10993926.550000001</v>
      </c>
      <c r="O1393" s="46">
        <v>62191453.280000001</v>
      </c>
      <c r="P1393" s="86">
        <f t="shared" si="44"/>
        <v>0.15096054398744146</v>
      </c>
      <c r="Q1393" s="65"/>
      <c r="R1393" s="65"/>
      <c r="S1393" s="66"/>
      <c r="T1393" s="66"/>
      <c r="U1393" s="66"/>
      <c r="V1393" s="66"/>
      <c r="W1393" s="66"/>
      <c r="X1393" s="67"/>
    </row>
    <row r="1394" spans="1:24" ht="14.4" x14ac:dyDescent="0.2">
      <c r="A1394" s="47" t="s">
        <v>716</v>
      </c>
      <c r="B1394" s="47" t="s">
        <v>717</v>
      </c>
      <c r="C1394" s="82" t="str">
        <f t="shared" si="43"/>
        <v>21375804 TEATRO POPULAR MELICO SALAZAR</v>
      </c>
      <c r="D1394" s="47" t="s">
        <v>690</v>
      </c>
      <c r="E1394" s="47" t="s">
        <v>338</v>
      </c>
      <c r="F1394" s="47" t="s">
        <v>339</v>
      </c>
      <c r="G1394" s="46">
        <v>18200000</v>
      </c>
      <c r="H1394" s="46">
        <v>50154620</v>
      </c>
      <c r="I1394" s="46">
        <v>50154620</v>
      </c>
      <c r="J1394" s="46">
        <v>0</v>
      </c>
      <c r="K1394" s="46">
        <v>0</v>
      </c>
      <c r="L1394" s="46">
        <v>0</v>
      </c>
      <c r="M1394" s="46">
        <v>2268475</v>
      </c>
      <c r="N1394" s="46">
        <v>2268475</v>
      </c>
      <c r="O1394" s="46">
        <v>47886145</v>
      </c>
      <c r="P1394" s="87">
        <f t="shared" si="44"/>
        <v>4.5229631886354635E-2</v>
      </c>
      <c r="Q1394" s="65"/>
      <c r="R1394" s="65"/>
      <c r="S1394" s="66"/>
      <c r="T1394" s="66"/>
      <c r="U1394" s="66"/>
      <c r="V1394" s="66"/>
      <c r="W1394" s="66"/>
      <c r="X1394" s="67"/>
    </row>
    <row r="1395" spans="1:24" ht="14.4" x14ac:dyDescent="0.2">
      <c r="A1395" s="47" t="s">
        <v>716</v>
      </c>
      <c r="B1395" s="47" t="s">
        <v>717</v>
      </c>
      <c r="C1395" s="82" t="str">
        <f t="shared" si="43"/>
        <v>21375804 TEATRO POPULAR MELICO SALAZAR</v>
      </c>
      <c r="D1395" s="47" t="s">
        <v>690</v>
      </c>
      <c r="E1395" s="47" t="s">
        <v>344</v>
      </c>
      <c r="F1395" s="47" t="s">
        <v>345</v>
      </c>
      <c r="G1395" s="46">
        <v>0</v>
      </c>
      <c r="H1395" s="46">
        <v>24500000</v>
      </c>
      <c r="I1395" s="46">
        <v>24500000</v>
      </c>
      <c r="J1395" s="46">
        <v>0</v>
      </c>
      <c r="K1395" s="46">
        <v>0</v>
      </c>
      <c r="L1395" s="46">
        <v>0</v>
      </c>
      <c r="M1395" s="46">
        <v>0</v>
      </c>
      <c r="N1395" s="46">
        <v>0</v>
      </c>
      <c r="O1395" s="46">
        <v>24500000</v>
      </c>
      <c r="P1395" s="86">
        <f t="shared" si="44"/>
        <v>0</v>
      </c>
      <c r="Q1395" s="65"/>
      <c r="R1395" s="65"/>
      <c r="S1395" s="66"/>
      <c r="T1395" s="66"/>
      <c r="U1395" s="66"/>
      <c r="V1395" s="66"/>
      <c r="W1395" s="66"/>
      <c r="X1395" s="67"/>
    </row>
    <row r="1396" spans="1:24" ht="14.4" x14ac:dyDescent="0.2">
      <c r="A1396" s="47" t="s">
        <v>716</v>
      </c>
      <c r="B1396" s="47" t="s">
        <v>717</v>
      </c>
      <c r="C1396" s="82" t="str">
        <f t="shared" si="43"/>
        <v>21375804 TEATRO POPULAR MELICO SALAZAR</v>
      </c>
      <c r="D1396" s="47" t="s">
        <v>690</v>
      </c>
      <c r="E1396" s="47" t="s">
        <v>348</v>
      </c>
      <c r="F1396" s="47" t="s">
        <v>349</v>
      </c>
      <c r="G1396" s="46">
        <v>12200000</v>
      </c>
      <c r="H1396" s="46">
        <v>12200000</v>
      </c>
      <c r="I1396" s="46">
        <v>12200000</v>
      </c>
      <c r="J1396" s="46">
        <v>0</v>
      </c>
      <c r="K1396" s="46">
        <v>0</v>
      </c>
      <c r="L1396" s="46">
        <v>0</v>
      </c>
      <c r="M1396" s="46">
        <v>0</v>
      </c>
      <c r="N1396" s="46">
        <v>0</v>
      </c>
      <c r="O1396" s="46">
        <v>12200000</v>
      </c>
      <c r="P1396" s="86">
        <f t="shared" si="44"/>
        <v>0</v>
      </c>
      <c r="Q1396" s="65"/>
      <c r="R1396" s="65"/>
      <c r="S1396" s="66"/>
      <c r="T1396" s="66"/>
      <c r="U1396" s="66"/>
      <c r="V1396" s="66"/>
      <c r="W1396" s="66"/>
      <c r="X1396" s="67"/>
    </row>
    <row r="1397" spans="1:24" ht="14.4" x14ac:dyDescent="0.2">
      <c r="A1397" s="47" t="s">
        <v>716</v>
      </c>
      <c r="B1397" s="47" t="s">
        <v>717</v>
      </c>
      <c r="C1397" s="82" t="str">
        <f t="shared" si="43"/>
        <v>21375804 TEATRO POPULAR MELICO SALAZAR</v>
      </c>
      <c r="D1397" s="47" t="s">
        <v>690</v>
      </c>
      <c r="E1397" s="47" t="s">
        <v>354</v>
      </c>
      <c r="F1397" s="47" t="s">
        <v>355</v>
      </c>
      <c r="G1397" s="46">
        <v>6000000</v>
      </c>
      <c r="H1397" s="46">
        <v>13454620</v>
      </c>
      <c r="I1397" s="46">
        <v>13454620</v>
      </c>
      <c r="J1397" s="46">
        <v>0</v>
      </c>
      <c r="K1397" s="46">
        <v>0</v>
      </c>
      <c r="L1397" s="46">
        <v>0</v>
      </c>
      <c r="M1397" s="46">
        <v>2268475</v>
      </c>
      <c r="N1397" s="46">
        <v>2268475</v>
      </c>
      <c r="O1397" s="46">
        <v>11186145</v>
      </c>
      <c r="P1397" s="86">
        <f t="shared" si="44"/>
        <v>0.16860193747575183</v>
      </c>
      <c r="Q1397" s="65"/>
      <c r="R1397" s="65"/>
      <c r="S1397" s="66"/>
      <c r="T1397" s="66"/>
      <c r="U1397" s="66"/>
      <c r="V1397" s="66"/>
      <c r="W1397" s="66"/>
      <c r="X1397" s="67"/>
    </row>
    <row r="1398" spans="1:24" ht="14.4" x14ac:dyDescent="0.2">
      <c r="A1398" s="47" t="s">
        <v>716</v>
      </c>
      <c r="B1398" s="47" t="s">
        <v>717</v>
      </c>
      <c r="C1398" s="82" t="str">
        <f t="shared" si="43"/>
        <v>21375804 TEATRO POPULAR MELICO SALAZAR</v>
      </c>
      <c r="D1398" s="47" t="s">
        <v>690</v>
      </c>
      <c r="E1398" s="47" t="s">
        <v>356</v>
      </c>
      <c r="F1398" s="47" t="s">
        <v>357</v>
      </c>
      <c r="G1398" s="46">
        <v>4700000</v>
      </c>
      <c r="H1398" s="46">
        <v>4700000</v>
      </c>
      <c r="I1398" s="46">
        <v>4700000</v>
      </c>
      <c r="J1398" s="46">
        <v>0</v>
      </c>
      <c r="K1398" s="46">
        <v>0</v>
      </c>
      <c r="L1398" s="46">
        <v>0</v>
      </c>
      <c r="M1398" s="46">
        <v>0</v>
      </c>
      <c r="N1398" s="46">
        <v>0</v>
      </c>
      <c r="O1398" s="46">
        <v>4700000</v>
      </c>
      <c r="P1398" s="86">
        <f t="shared" si="44"/>
        <v>0</v>
      </c>
      <c r="Q1398" s="65"/>
      <c r="R1398" s="65"/>
      <c r="S1398" s="66"/>
      <c r="T1398" s="66"/>
      <c r="U1398" s="66"/>
      <c r="V1398" s="66"/>
      <c r="W1398" s="66"/>
      <c r="X1398" s="67"/>
    </row>
    <row r="1399" spans="1:24" ht="14.4" x14ac:dyDescent="0.2">
      <c r="A1399" s="47" t="s">
        <v>716</v>
      </c>
      <c r="B1399" s="47" t="s">
        <v>717</v>
      </c>
      <c r="C1399" s="82" t="str">
        <f t="shared" si="43"/>
        <v>21375804 TEATRO POPULAR MELICO SALAZAR</v>
      </c>
      <c r="D1399" s="47" t="s">
        <v>690</v>
      </c>
      <c r="E1399" s="47" t="s">
        <v>362</v>
      </c>
      <c r="F1399" s="47" t="s">
        <v>363</v>
      </c>
      <c r="G1399" s="46">
        <v>4700000</v>
      </c>
      <c r="H1399" s="46">
        <v>4700000</v>
      </c>
      <c r="I1399" s="46">
        <v>4700000</v>
      </c>
      <c r="J1399" s="46">
        <v>0</v>
      </c>
      <c r="K1399" s="46">
        <v>0</v>
      </c>
      <c r="L1399" s="46">
        <v>0</v>
      </c>
      <c r="M1399" s="46">
        <v>0</v>
      </c>
      <c r="N1399" s="46">
        <v>0</v>
      </c>
      <c r="O1399" s="46">
        <v>4700000</v>
      </c>
      <c r="P1399" s="86">
        <f t="shared" si="44"/>
        <v>0</v>
      </c>
      <c r="Q1399" s="65"/>
      <c r="R1399" s="65"/>
      <c r="S1399" s="66"/>
      <c r="T1399" s="66"/>
      <c r="U1399" s="66"/>
      <c r="V1399" s="66"/>
      <c r="W1399" s="66"/>
      <c r="X1399" s="67"/>
    </row>
    <row r="1400" spans="1:24" ht="14.4" x14ac:dyDescent="0.2">
      <c r="A1400" s="47" t="s">
        <v>716</v>
      </c>
      <c r="B1400" s="47" t="s">
        <v>717</v>
      </c>
      <c r="C1400" s="82" t="str">
        <f t="shared" si="43"/>
        <v>21375804 TEATRO POPULAR MELICO SALAZAR</v>
      </c>
      <c r="D1400" s="47" t="s">
        <v>690</v>
      </c>
      <c r="E1400" s="47" t="s">
        <v>364</v>
      </c>
      <c r="F1400" s="47" t="s">
        <v>365</v>
      </c>
      <c r="G1400" s="46">
        <v>20149191</v>
      </c>
      <c r="H1400" s="46">
        <v>18394571</v>
      </c>
      <c r="I1400" s="46">
        <v>18394571</v>
      </c>
      <c r="J1400" s="46">
        <v>0</v>
      </c>
      <c r="K1400" s="46">
        <v>0</v>
      </c>
      <c r="L1400" s="46">
        <v>0</v>
      </c>
      <c r="M1400" s="46">
        <v>8789262.7200000007</v>
      </c>
      <c r="N1400" s="46">
        <v>8725451.5500000007</v>
      </c>
      <c r="O1400" s="46">
        <v>9605308.2799999993</v>
      </c>
      <c r="P1400" s="86">
        <f t="shared" si="44"/>
        <v>0.4778183041072282</v>
      </c>
      <c r="Q1400" s="65"/>
      <c r="R1400" s="65"/>
      <c r="S1400" s="66"/>
      <c r="T1400" s="66"/>
      <c r="U1400" s="66"/>
      <c r="V1400" s="66"/>
      <c r="W1400" s="66"/>
      <c r="X1400" s="67"/>
    </row>
    <row r="1401" spans="1:24" ht="14.4" x14ac:dyDescent="0.2">
      <c r="A1401" s="47" t="s">
        <v>716</v>
      </c>
      <c r="B1401" s="47" t="s">
        <v>717</v>
      </c>
      <c r="C1401" s="107" t="str">
        <f t="shared" si="43"/>
        <v>21375804 TEATRO POPULAR MELICO SALAZAR</v>
      </c>
      <c r="D1401" s="47" t="s">
        <v>690</v>
      </c>
      <c r="E1401" s="47" t="s">
        <v>368</v>
      </c>
      <c r="F1401" s="47" t="s">
        <v>369</v>
      </c>
      <c r="G1401" s="46">
        <v>20149191</v>
      </c>
      <c r="H1401" s="46">
        <v>18394571</v>
      </c>
      <c r="I1401" s="46">
        <v>18394571</v>
      </c>
      <c r="J1401" s="46">
        <v>0</v>
      </c>
      <c r="K1401" s="46">
        <v>0</v>
      </c>
      <c r="L1401" s="46">
        <v>0</v>
      </c>
      <c r="M1401" s="46">
        <v>8789262.7200000007</v>
      </c>
      <c r="N1401" s="46">
        <v>8725451.5500000007</v>
      </c>
      <c r="O1401" s="46">
        <v>9605308.2799999993</v>
      </c>
      <c r="P1401" s="108">
        <f t="shared" si="44"/>
        <v>0.4778183041072282</v>
      </c>
      <c r="Q1401" s="65"/>
      <c r="R1401" s="65"/>
      <c r="S1401" s="66"/>
      <c r="T1401" s="66"/>
      <c r="U1401" s="66"/>
      <c r="V1401" s="66"/>
      <c r="W1401" s="66"/>
      <c r="X1401" s="67"/>
    </row>
    <row r="1402" spans="1:24" ht="14.4" x14ac:dyDescent="0.2">
      <c r="A1402" s="99" t="s">
        <v>718</v>
      </c>
      <c r="B1402" s="99" t="s">
        <v>768</v>
      </c>
      <c r="C1402" s="98" t="str">
        <f t="shared" si="43"/>
        <v>21375805 CENTRO COSTAR. DE CINE Y AUDIOVISUAL</v>
      </c>
      <c r="D1402" s="99" t="s">
        <v>686</v>
      </c>
      <c r="E1402" s="99" t="s">
        <v>687</v>
      </c>
      <c r="F1402" s="99" t="s">
        <v>687</v>
      </c>
      <c r="G1402" s="100">
        <v>1264484122</v>
      </c>
      <c r="H1402" s="100">
        <v>1230595553.8</v>
      </c>
      <c r="I1402" s="46">
        <v>1046908673.48</v>
      </c>
      <c r="J1402" s="46">
        <v>0</v>
      </c>
      <c r="K1402" s="46">
        <v>0</v>
      </c>
      <c r="L1402" s="46">
        <v>0</v>
      </c>
      <c r="M1402" s="100">
        <v>887496260.22000003</v>
      </c>
      <c r="N1402" s="100">
        <v>883035546.96000004</v>
      </c>
      <c r="O1402" s="100">
        <v>343099293.57999998</v>
      </c>
      <c r="P1402" s="115">
        <f t="shared" si="44"/>
        <v>0.72119248072973174</v>
      </c>
      <c r="Q1402" s="65"/>
      <c r="R1402" s="65"/>
      <c r="S1402" s="66"/>
      <c r="T1402" s="66"/>
      <c r="U1402" s="66"/>
      <c r="V1402" s="66"/>
      <c r="W1402" s="66"/>
      <c r="X1402" s="67"/>
    </row>
    <row r="1403" spans="1:24" ht="14.4" x14ac:dyDescent="0.2">
      <c r="A1403" s="47" t="s">
        <v>718</v>
      </c>
      <c r="B1403" s="47" t="s">
        <v>768</v>
      </c>
      <c r="C1403" s="112" t="str">
        <f t="shared" si="43"/>
        <v>21375805 CENTRO COSTAR. DE CINE Y AUDIOVISUAL</v>
      </c>
      <c r="D1403" s="47" t="s">
        <v>686</v>
      </c>
      <c r="E1403" s="47" t="s">
        <v>10</v>
      </c>
      <c r="F1403" s="47" t="s">
        <v>11</v>
      </c>
      <c r="G1403" s="46">
        <v>235016835</v>
      </c>
      <c r="H1403" s="46">
        <v>243436034</v>
      </c>
      <c r="I1403" s="46">
        <v>242840074</v>
      </c>
      <c r="J1403" s="46">
        <v>0</v>
      </c>
      <c r="K1403" s="46">
        <v>0</v>
      </c>
      <c r="L1403" s="46">
        <v>0</v>
      </c>
      <c r="M1403" s="46">
        <v>170627304.25999999</v>
      </c>
      <c r="N1403" s="46">
        <v>166215029.03</v>
      </c>
      <c r="O1403" s="46">
        <v>72808729.739999995</v>
      </c>
      <c r="P1403" s="113">
        <f t="shared" si="44"/>
        <v>0.70091227439237691</v>
      </c>
      <c r="Q1403" s="65"/>
      <c r="R1403" s="65"/>
      <c r="S1403" s="66"/>
      <c r="T1403" s="66"/>
      <c r="U1403" s="66"/>
      <c r="V1403" s="66"/>
      <c r="W1403" s="66"/>
      <c r="X1403" s="67"/>
    </row>
    <row r="1404" spans="1:24" ht="14.4" x14ac:dyDescent="0.2">
      <c r="A1404" s="47" t="s">
        <v>718</v>
      </c>
      <c r="B1404" s="47" t="s">
        <v>768</v>
      </c>
      <c r="C1404" s="82" t="str">
        <f t="shared" si="43"/>
        <v>21375805 CENTRO COSTAR. DE CINE Y AUDIOVISUAL</v>
      </c>
      <c r="D1404" s="47" t="s">
        <v>686</v>
      </c>
      <c r="E1404" s="47" t="s">
        <v>12</v>
      </c>
      <c r="F1404" s="47" t="s">
        <v>13</v>
      </c>
      <c r="G1404" s="46">
        <v>122053000</v>
      </c>
      <c r="H1404" s="46">
        <v>122539544</v>
      </c>
      <c r="I1404" s="46">
        <v>122539544</v>
      </c>
      <c r="J1404" s="46">
        <v>0</v>
      </c>
      <c r="K1404" s="46">
        <v>0</v>
      </c>
      <c r="L1404" s="46">
        <v>0</v>
      </c>
      <c r="M1404" s="46">
        <v>91628703.599999994</v>
      </c>
      <c r="N1404" s="46">
        <v>91628703.599999994</v>
      </c>
      <c r="O1404" s="46">
        <v>30910840.399999999</v>
      </c>
      <c r="P1404" s="86">
        <f t="shared" si="44"/>
        <v>0.74774803797213407</v>
      </c>
      <c r="Q1404" s="65"/>
      <c r="R1404" s="65"/>
      <c r="S1404" s="66"/>
      <c r="T1404" s="66"/>
      <c r="U1404" s="66"/>
      <c r="V1404" s="66"/>
      <c r="W1404" s="66"/>
      <c r="X1404" s="67"/>
    </row>
    <row r="1405" spans="1:24" ht="14.4" x14ac:dyDescent="0.2">
      <c r="A1405" s="47" t="s">
        <v>718</v>
      </c>
      <c r="B1405" s="47" t="s">
        <v>768</v>
      </c>
      <c r="C1405" s="82" t="str">
        <f t="shared" si="43"/>
        <v>21375805 CENTRO COSTAR. DE CINE Y AUDIOVISUAL</v>
      </c>
      <c r="D1405" s="47" t="s">
        <v>686</v>
      </c>
      <c r="E1405" s="47" t="s">
        <v>14</v>
      </c>
      <c r="F1405" s="47" t="s">
        <v>15</v>
      </c>
      <c r="G1405" s="46">
        <v>122053000</v>
      </c>
      <c r="H1405" s="46">
        <v>122539544</v>
      </c>
      <c r="I1405" s="46">
        <v>122539544</v>
      </c>
      <c r="J1405" s="46">
        <v>0</v>
      </c>
      <c r="K1405" s="46">
        <v>0</v>
      </c>
      <c r="L1405" s="46">
        <v>0</v>
      </c>
      <c r="M1405" s="46">
        <v>91628703.599999994</v>
      </c>
      <c r="N1405" s="46">
        <v>91628703.599999994</v>
      </c>
      <c r="O1405" s="46">
        <v>30910840.399999999</v>
      </c>
      <c r="P1405" s="86">
        <f t="shared" si="44"/>
        <v>0.74774803797213407</v>
      </c>
      <c r="Q1405" s="65"/>
      <c r="R1405" s="65"/>
      <c r="S1405" s="66"/>
      <c r="T1405" s="66"/>
      <c r="U1405" s="66"/>
      <c r="V1405" s="66"/>
      <c r="W1405" s="66"/>
      <c r="X1405" s="67"/>
    </row>
    <row r="1406" spans="1:24" ht="14.4" x14ac:dyDescent="0.2">
      <c r="A1406" s="47" t="s">
        <v>718</v>
      </c>
      <c r="B1406" s="47" t="s">
        <v>768</v>
      </c>
      <c r="C1406" s="82" t="str">
        <f t="shared" si="43"/>
        <v>21375805 CENTRO COSTAR. DE CINE Y AUDIOVISUAL</v>
      </c>
      <c r="D1406" s="47" t="s">
        <v>686</v>
      </c>
      <c r="E1406" s="47" t="s">
        <v>20</v>
      </c>
      <c r="F1406" s="47" t="s">
        <v>21</v>
      </c>
      <c r="G1406" s="46">
        <v>3100000</v>
      </c>
      <c r="H1406" s="46">
        <v>3100000</v>
      </c>
      <c r="I1406" s="46">
        <v>3100000</v>
      </c>
      <c r="J1406" s="46">
        <v>0</v>
      </c>
      <c r="K1406" s="46">
        <v>0</v>
      </c>
      <c r="L1406" s="46">
        <v>0</v>
      </c>
      <c r="M1406" s="46">
        <v>2924339.17</v>
      </c>
      <c r="N1406" s="46">
        <v>2924339.17</v>
      </c>
      <c r="O1406" s="46">
        <v>175660.83</v>
      </c>
      <c r="P1406" s="86">
        <f t="shared" si="44"/>
        <v>0.94333521612903226</v>
      </c>
      <c r="Q1406" s="65"/>
      <c r="R1406" s="65"/>
      <c r="S1406" s="66"/>
      <c r="T1406" s="66"/>
      <c r="U1406" s="66"/>
      <c r="V1406" s="66"/>
      <c r="W1406" s="66"/>
      <c r="X1406" s="67"/>
    </row>
    <row r="1407" spans="1:24" ht="14.4" x14ac:dyDescent="0.2">
      <c r="A1407" s="47" t="s">
        <v>718</v>
      </c>
      <c r="B1407" s="47" t="s">
        <v>768</v>
      </c>
      <c r="C1407" s="82" t="str">
        <f t="shared" si="43"/>
        <v>21375805 CENTRO COSTAR. DE CINE Y AUDIOVISUAL</v>
      </c>
      <c r="D1407" s="47" t="s">
        <v>686</v>
      </c>
      <c r="E1407" s="47" t="s">
        <v>22</v>
      </c>
      <c r="F1407" s="47" t="s">
        <v>23</v>
      </c>
      <c r="G1407" s="46">
        <v>3100000</v>
      </c>
      <c r="H1407" s="46">
        <v>3100000</v>
      </c>
      <c r="I1407" s="46">
        <v>3100000</v>
      </c>
      <c r="J1407" s="46">
        <v>0</v>
      </c>
      <c r="K1407" s="46">
        <v>0</v>
      </c>
      <c r="L1407" s="46">
        <v>0</v>
      </c>
      <c r="M1407" s="46">
        <v>2924339.17</v>
      </c>
      <c r="N1407" s="46">
        <v>2924339.17</v>
      </c>
      <c r="O1407" s="46">
        <v>175660.83</v>
      </c>
      <c r="P1407" s="86">
        <f t="shared" si="44"/>
        <v>0.94333521612903226</v>
      </c>
      <c r="Q1407" s="65"/>
      <c r="R1407" s="65"/>
      <c r="S1407" s="66"/>
      <c r="T1407" s="66"/>
      <c r="U1407" s="66"/>
      <c r="V1407" s="66"/>
      <c r="W1407" s="66"/>
      <c r="X1407" s="67"/>
    </row>
    <row r="1408" spans="1:24" ht="14.4" x14ac:dyDescent="0.2">
      <c r="A1408" s="47" t="s">
        <v>718</v>
      </c>
      <c r="B1408" s="47" t="s">
        <v>768</v>
      </c>
      <c r="C1408" s="82" t="str">
        <f t="shared" si="43"/>
        <v>21375805 CENTRO COSTAR. DE CINE Y AUDIOVISUAL</v>
      </c>
      <c r="D1408" s="47" t="s">
        <v>686</v>
      </c>
      <c r="E1408" s="47" t="s">
        <v>26</v>
      </c>
      <c r="F1408" s="47" t="s">
        <v>27</v>
      </c>
      <c r="G1408" s="46">
        <v>70115372</v>
      </c>
      <c r="H1408" s="46">
        <v>75708740</v>
      </c>
      <c r="I1408" s="46">
        <v>75512780</v>
      </c>
      <c r="J1408" s="46">
        <v>0</v>
      </c>
      <c r="K1408" s="46">
        <v>0</v>
      </c>
      <c r="L1408" s="46">
        <v>0</v>
      </c>
      <c r="M1408" s="46">
        <v>46269644.119999997</v>
      </c>
      <c r="N1408" s="46">
        <v>44717930.890000001</v>
      </c>
      <c r="O1408" s="46">
        <v>29439095.879999999</v>
      </c>
      <c r="P1408" s="86">
        <f t="shared" si="44"/>
        <v>0.61115327133961017</v>
      </c>
      <c r="Q1408" s="65"/>
      <c r="R1408" s="65"/>
      <c r="S1408" s="66"/>
      <c r="T1408" s="66"/>
      <c r="U1408" s="66"/>
      <c r="V1408" s="66"/>
      <c r="W1408" s="66"/>
      <c r="X1408" s="67"/>
    </row>
    <row r="1409" spans="1:24" ht="14.4" x14ac:dyDescent="0.2">
      <c r="A1409" s="47" t="s">
        <v>718</v>
      </c>
      <c r="B1409" s="47" t="s">
        <v>768</v>
      </c>
      <c r="C1409" s="82" t="str">
        <f t="shared" si="43"/>
        <v>21375805 CENTRO COSTAR. DE CINE Y AUDIOVISUAL</v>
      </c>
      <c r="D1409" s="47" t="s">
        <v>686</v>
      </c>
      <c r="E1409" s="47" t="s">
        <v>28</v>
      </c>
      <c r="F1409" s="47" t="s">
        <v>29</v>
      </c>
      <c r="G1409" s="46">
        <v>17800000</v>
      </c>
      <c r="H1409" s="46">
        <v>18150000</v>
      </c>
      <c r="I1409" s="46">
        <v>18150000</v>
      </c>
      <c r="J1409" s="46">
        <v>0</v>
      </c>
      <c r="K1409" s="46">
        <v>0</v>
      </c>
      <c r="L1409" s="46">
        <v>0</v>
      </c>
      <c r="M1409" s="46">
        <v>13537782.48</v>
      </c>
      <c r="N1409" s="46">
        <v>13009357.49</v>
      </c>
      <c r="O1409" s="46">
        <v>4612217.5199999996</v>
      </c>
      <c r="P1409" s="86">
        <f t="shared" si="44"/>
        <v>0.74588333223140502</v>
      </c>
      <c r="Q1409" s="65"/>
      <c r="R1409" s="65"/>
      <c r="S1409" s="66"/>
      <c r="T1409" s="66"/>
      <c r="U1409" s="66"/>
      <c r="V1409" s="66"/>
      <c r="W1409" s="66"/>
      <c r="X1409" s="67"/>
    </row>
    <row r="1410" spans="1:24" ht="14.4" x14ac:dyDescent="0.2">
      <c r="A1410" s="47" t="s">
        <v>718</v>
      </c>
      <c r="B1410" s="47" t="s">
        <v>768</v>
      </c>
      <c r="C1410" s="82" t="str">
        <f t="shared" si="43"/>
        <v>21375805 CENTRO COSTAR. DE CINE Y AUDIOVISUAL</v>
      </c>
      <c r="D1410" s="47" t="s">
        <v>686</v>
      </c>
      <c r="E1410" s="47" t="s">
        <v>30</v>
      </c>
      <c r="F1410" s="47" t="s">
        <v>31</v>
      </c>
      <c r="G1410" s="46">
        <v>21135780</v>
      </c>
      <c r="H1410" s="46">
        <v>25535780</v>
      </c>
      <c r="I1410" s="46">
        <v>25535780</v>
      </c>
      <c r="J1410" s="46">
        <v>0</v>
      </c>
      <c r="K1410" s="46">
        <v>0</v>
      </c>
      <c r="L1410" s="46">
        <v>0</v>
      </c>
      <c r="M1410" s="46">
        <v>18223710.25</v>
      </c>
      <c r="N1410" s="46">
        <v>17343052.75</v>
      </c>
      <c r="O1410" s="46">
        <v>7312069.75</v>
      </c>
      <c r="P1410" s="86">
        <f t="shared" si="44"/>
        <v>0.71365394947794825</v>
      </c>
      <c r="Q1410" s="65"/>
      <c r="R1410" s="65"/>
      <c r="S1410" s="66"/>
      <c r="T1410" s="66"/>
      <c r="U1410" s="66"/>
      <c r="V1410" s="66"/>
      <c r="W1410" s="66"/>
      <c r="X1410" s="67"/>
    </row>
    <row r="1411" spans="1:24" ht="14.4" x14ac:dyDescent="0.2">
      <c r="A1411" s="47" t="s">
        <v>718</v>
      </c>
      <c r="B1411" s="47" t="s">
        <v>768</v>
      </c>
      <c r="C1411" s="82" t="str">
        <f t="shared" si="43"/>
        <v>21375805 CENTRO COSTAR. DE CINE Y AUDIOVISUAL</v>
      </c>
      <c r="D1411" s="47" t="s">
        <v>686</v>
      </c>
      <c r="E1411" s="47" t="s">
        <v>32</v>
      </c>
      <c r="F1411" s="47" t="s">
        <v>33</v>
      </c>
      <c r="G1411" s="46">
        <v>15052495</v>
      </c>
      <c r="H1411" s="46">
        <v>16040613</v>
      </c>
      <c r="I1411" s="46">
        <v>16040613</v>
      </c>
      <c r="J1411" s="46">
        <v>0</v>
      </c>
      <c r="K1411" s="46">
        <v>0</v>
      </c>
      <c r="L1411" s="46">
        <v>0</v>
      </c>
      <c r="M1411" s="46">
        <v>0</v>
      </c>
      <c r="N1411" s="46">
        <v>0</v>
      </c>
      <c r="O1411" s="46">
        <v>16040613</v>
      </c>
      <c r="P1411" s="86">
        <f t="shared" si="44"/>
        <v>0</v>
      </c>
      <c r="Q1411" s="65"/>
      <c r="R1411" s="65"/>
      <c r="S1411" s="66"/>
      <c r="T1411" s="66"/>
      <c r="U1411" s="66"/>
      <c r="V1411" s="66"/>
      <c r="W1411" s="66"/>
      <c r="X1411" s="67"/>
    </row>
    <row r="1412" spans="1:24" ht="14.4" x14ac:dyDescent="0.2">
      <c r="A1412" s="47" t="s">
        <v>718</v>
      </c>
      <c r="B1412" s="47" t="s">
        <v>768</v>
      </c>
      <c r="C1412" s="82" t="str">
        <f t="shared" si="43"/>
        <v>21375805 CENTRO COSTAR. DE CINE Y AUDIOVISUAL</v>
      </c>
      <c r="D1412" s="47" t="s">
        <v>686</v>
      </c>
      <c r="E1412" s="47" t="s">
        <v>34</v>
      </c>
      <c r="F1412" s="47" t="s">
        <v>35</v>
      </c>
      <c r="G1412" s="46">
        <v>12727097</v>
      </c>
      <c r="H1412" s="46">
        <v>11582347</v>
      </c>
      <c r="I1412" s="46">
        <v>11582347</v>
      </c>
      <c r="J1412" s="46">
        <v>0</v>
      </c>
      <c r="K1412" s="46">
        <v>0</v>
      </c>
      <c r="L1412" s="46">
        <v>0</v>
      </c>
      <c r="M1412" s="46">
        <v>11582346.07</v>
      </c>
      <c r="N1412" s="46">
        <v>11582346.07</v>
      </c>
      <c r="O1412" s="46">
        <v>0.93</v>
      </c>
      <c r="P1412" s="86">
        <f t="shared" si="44"/>
        <v>0.99999991970539304</v>
      </c>
      <c r="Q1412" s="65"/>
      <c r="R1412" s="65"/>
      <c r="S1412" s="66"/>
      <c r="T1412" s="66"/>
      <c r="U1412" s="66"/>
      <c r="V1412" s="66"/>
      <c r="W1412" s="66"/>
      <c r="X1412" s="67"/>
    </row>
    <row r="1413" spans="1:24" ht="14.4" x14ac:dyDescent="0.2">
      <c r="A1413" s="47" t="s">
        <v>718</v>
      </c>
      <c r="B1413" s="47" t="s">
        <v>768</v>
      </c>
      <c r="C1413" s="82" t="str">
        <f t="shared" si="43"/>
        <v>21375805 CENTRO COSTAR. DE CINE Y AUDIOVISUAL</v>
      </c>
      <c r="D1413" s="47" t="s">
        <v>686</v>
      </c>
      <c r="E1413" s="47" t="s">
        <v>36</v>
      </c>
      <c r="F1413" s="47" t="s">
        <v>37</v>
      </c>
      <c r="G1413" s="46">
        <v>3400000</v>
      </c>
      <c r="H1413" s="46">
        <v>4400000</v>
      </c>
      <c r="I1413" s="46">
        <v>4204040</v>
      </c>
      <c r="J1413" s="46">
        <v>0</v>
      </c>
      <c r="K1413" s="46">
        <v>0</v>
      </c>
      <c r="L1413" s="46">
        <v>0</v>
      </c>
      <c r="M1413" s="46">
        <v>2925805.32</v>
      </c>
      <c r="N1413" s="46">
        <v>2783174.58</v>
      </c>
      <c r="O1413" s="46">
        <v>1474194.68</v>
      </c>
      <c r="P1413" s="86">
        <f t="shared" si="44"/>
        <v>0.66495575454545452</v>
      </c>
      <c r="Q1413" s="65"/>
      <c r="R1413" s="65"/>
      <c r="S1413" s="66"/>
      <c r="T1413" s="66"/>
      <c r="U1413" s="66"/>
      <c r="V1413" s="66"/>
      <c r="W1413" s="66"/>
      <c r="X1413" s="67"/>
    </row>
    <row r="1414" spans="1:24" ht="14.4" x14ac:dyDescent="0.2">
      <c r="A1414" s="47" t="s">
        <v>718</v>
      </c>
      <c r="B1414" s="47" t="s">
        <v>768</v>
      </c>
      <c r="C1414" s="82" t="str">
        <f t="shared" ref="C1414:C1477" si="45">+CONCATENATE(A1414," ",B1414)</f>
        <v>21375805 CENTRO COSTAR. DE CINE Y AUDIOVISUAL</v>
      </c>
      <c r="D1414" s="47" t="s">
        <v>686</v>
      </c>
      <c r="E1414" s="47" t="s">
        <v>38</v>
      </c>
      <c r="F1414" s="47" t="s">
        <v>39</v>
      </c>
      <c r="G1414" s="46">
        <v>17571048</v>
      </c>
      <c r="H1414" s="46">
        <v>18727609</v>
      </c>
      <c r="I1414" s="46">
        <v>18727609</v>
      </c>
      <c r="J1414" s="46">
        <v>0</v>
      </c>
      <c r="K1414" s="46">
        <v>0</v>
      </c>
      <c r="L1414" s="46">
        <v>0</v>
      </c>
      <c r="M1414" s="46">
        <v>13730213.57</v>
      </c>
      <c r="N1414" s="46">
        <v>12312293.609999999</v>
      </c>
      <c r="O1414" s="46">
        <v>4997395.43</v>
      </c>
      <c r="P1414" s="86">
        <f t="shared" ref="P1414:P1477" si="46">+IFERROR(M1414/H1414,0)</f>
        <v>0.73315357929568048</v>
      </c>
      <c r="Q1414" s="65"/>
      <c r="R1414" s="65"/>
      <c r="S1414" s="66"/>
      <c r="T1414" s="66"/>
      <c r="U1414" s="66"/>
      <c r="V1414" s="66"/>
      <c r="W1414" s="66"/>
      <c r="X1414" s="67"/>
    </row>
    <row r="1415" spans="1:24" ht="14.4" x14ac:dyDescent="0.2">
      <c r="A1415" s="47" t="s">
        <v>718</v>
      </c>
      <c r="B1415" s="47" t="s">
        <v>768</v>
      </c>
      <c r="C1415" s="82" t="str">
        <f t="shared" si="45"/>
        <v>21375805 CENTRO COSTAR. DE CINE Y AUDIOVISUAL</v>
      </c>
      <c r="D1415" s="47" t="s">
        <v>686</v>
      </c>
      <c r="E1415" s="47" t="s">
        <v>57</v>
      </c>
      <c r="F1415" s="47" t="s">
        <v>41</v>
      </c>
      <c r="G1415" s="46">
        <v>16669969</v>
      </c>
      <c r="H1415" s="46">
        <v>17767219</v>
      </c>
      <c r="I1415" s="46">
        <v>17767219</v>
      </c>
      <c r="J1415" s="46">
        <v>0</v>
      </c>
      <c r="K1415" s="46">
        <v>0</v>
      </c>
      <c r="L1415" s="46">
        <v>0</v>
      </c>
      <c r="M1415" s="46">
        <v>13026099.48</v>
      </c>
      <c r="N1415" s="46">
        <v>11680893.949999999</v>
      </c>
      <c r="O1415" s="46">
        <v>4741119.5199999996</v>
      </c>
      <c r="P1415" s="86">
        <f t="shared" si="46"/>
        <v>0.73315353854759147</v>
      </c>
      <c r="Q1415" s="65"/>
      <c r="R1415" s="65"/>
      <c r="S1415" s="66"/>
      <c r="T1415" s="66"/>
      <c r="U1415" s="66"/>
      <c r="V1415" s="66"/>
      <c r="W1415" s="66"/>
      <c r="X1415" s="67"/>
    </row>
    <row r="1416" spans="1:24" ht="14.4" x14ac:dyDescent="0.2">
      <c r="A1416" s="47" t="s">
        <v>718</v>
      </c>
      <c r="B1416" s="47" t="s">
        <v>768</v>
      </c>
      <c r="C1416" s="82" t="str">
        <f t="shared" si="45"/>
        <v>21375805 CENTRO COSTAR. DE CINE Y AUDIOVISUAL</v>
      </c>
      <c r="D1416" s="47" t="s">
        <v>686</v>
      </c>
      <c r="E1416" s="47" t="s">
        <v>79</v>
      </c>
      <c r="F1416" s="47" t="s">
        <v>62</v>
      </c>
      <c r="G1416" s="46">
        <v>901079</v>
      </c>
      <c r="H1416" s="46">
        <v>960390</v>
      </c>
      <c r="I1416" s="46">
        <v>960390</v>
      </c>
      <c r="J1416" s="46">
        <v>0</v>
      </c>
      <c r="K1416" s="46">
        <v>0</v>
      </c>
      <c r="L1416" s="46">
        <v>0</v>
      </c>
      <c r="M1416" s="46">
        <v>704114.09</v>
      </c>
      <c r="N1416" s="46">
        <v>631399.66</v>
      </c>
      <c r="O1416" s="46">
        <v>256275.91</v>
      </c>
      <c r="P1416" s="86">
        <f t="shared" si="46"/>
        <v>0.73315433313549705</v>
      </c>
      <c r="Q1416" s="65"/>
      <c r="R1416" s="65"/>
      <c r="S1416" s="66"/>
      <c r="T1416" s="66"/>
      <c r="U1416" s="66"/>
      <c r="V1416" s="66"/>
      <c r="W1416" s="66"/>
      <c r="X1416" s="67"/>
    </row>
    <row r="1417" spans="1:24" ht="14.4" x14ac:dyDescent="0.2">
      <c r="A1417" s="47" t="s">
        <v>718</v>
      </c>
      <c r="B1417" s="47" t="s">
        <v>768</v>
      </c>
      <c r="C1417" s="82" t="str">
        <f t="shared" si="45"/>
        <v>21375805 CENTRO COSTAR. DE CINE Y AUDIOVISUAL</v>
      </c>
      <c r="D1417" s="47" t="s">
        <v>686</v>
      </c>
      <c r="E1417" s="47" t="s">
        <v>83</v>
      </c>
      <c r="F1417" s="47" t="s">
        <v>84</v>
      </c>
      <c r="G1417" s="46">
        <v>22177415</v>
      </c>
      <c r="H1417" s="46">
        <v>23360141</v>
      </c>
      <c r="I1417" s="46">
        <v>22960141</v>
      </c>
      <c r="J1417" s="46">
        <v>0</v>
      </c>
      <c r="K1417" s="46">
        <v>0</v>
      </c>
      <c r="L1417" s="46">
        <v>0</v>
      </c>
      <c r="M1417" s="46">
        <v>16074403.800000001</v>
      </c>
      <c r="N1417" s="46">
        <v>14631761.76</v>
      </c>
      <c r="O1417" s="46">
        <v>7285737.2000000002</v>
      </c>
      <c r="P1417" s="86">
        <f t="shared" si="46"/>
        <v>0.68811244760894208</v>
      </c>
      <c r="Q1417" s="65"/>
      <c r="R1417" s="65"/>
      <c r="S1417" s="66"/>
      <c r="T1417" s="66"/>
      <c r="U1417" s="66"/>
      <c r="V1417" s="66"/>
      <c r="W1417" s="66"/>
      <c r="X1417" s="67"/>
    </row>
    <row r="1418" spans="1:24" ht="14.4" x14ac:dyDescent="0.2">
      <c r="A1418" s="47" t="s">
        <v>718</v>
      </c>
      <c r="B1418" s="47" t="s">
        <v>768</v>
      </c>
      <c r="C1418" s="82" t="str">
        <f t="shared" si="45"/>
        <v>21375805 CENTRO COSTAR. DE CINE Y AUDIOVISUAL</v>
      </c>
      <c r="D1418" s="47" t="s">
        <v>686</v>
      </c>
      <c r="E1418" s="47" t="s">
        <v>102</v>
      </c>
      <c r="F1418" s="47" t="s">
        <v>86</v>
      </c>
      <c r="G1418" s="46">
        <v>9767701</v>
      </c>
      <c r="H1418" s="46">
        <v>10410630</v>
      </c>
      <c r="I1418" s="46">
        <v>10410630</v>
      </c>
      <c r="J1418" s="46">
        <v>0</v>
      </c>
      <c r="K1418" s="46">
        <v>0</v>
      </c>
      <c r="L1418" s="46">
        <v>0</v>
      </c>
      <c r="M1418" s="46">
        <v>7632590.0499999998</v>
      </c>
      <c r="N1418" s="46">
        <v>6844372.3200000003</v>
      </c>
      <c r="O1418" s="46">
        <v>2778039.95</v>
      </c>
      <c r="P1418" s="86">
        <f t="shared" si="46"/>
        <v>0.73315352192902827</v>
      </c>
      <c r="Q1418" s="65"/>
      <c r="R1418" s="65"/>
      <c r="S1418" s="66"/>
      <c r="T1418" s="66"/>
      <c r="U1418" s="66"/>
      <c r="V1418" s="66"/>
      <c r="W1418" s="66"/>
      <c r="X1418" s="67"/>
    </row>
    <row r="1419" spans="1:24" ht="14.4" x14ac:dyDescent="0.2">
      <c r="A1419" s="47" t="s">
        <v>718</v>
      </c>
      <c r="B1419" s="47" t="s">
        <v>768</v>
      </c>
      <c r="C1419" s="82" t="str">
        <f t="shared" si="45"/>
        <v>21375805 CENTRO COSTAR. DE CINE Y AUDIOVISUAL</v>
      </c>
      <c r="D1419" s="47" t="s">
        <v>686</v>
      </c>
      <c r="E1419" s="47" t="s">
        <v>123</v>
      </c>
      <c r="F1419" s="47" t="s">
        <v>107</v>
      </c>
      <c r="G1419" s="46">
        <v>5406476</v>
      </c>
      <c r="H1419" s="46">
        <v>5762341</v>
      </c>
      <c r="I1419" s="46">
        <v>5762341</v>
      </c>
      <c r="J1419" s="46">
        <v>0</v>
      </c>
      <c r="K1419" s="46">
        <v>0</v>
      </c>
      <c r="L1419" s="46">
        <v>0</v>
      </c>
      <c r="M1419" s="46">
        <v>4224682.24</v>
      </c>
      <c r="N1419" s="46">
        <v>3788399.37</v>
      </c>
      <c r="O1419" s="46">
        <v>1537658.76</v>
      </c>
      <c r="P1419" s="86">
        <f t="shared" si="46"/>
        <v>0.73315380676013453</v>
      </c>
      <c r="Q1419" s="65"/>
      <c r="R1419" s="65"/>
      <c r="S1419" s="66"/>
      <c r="T1419" s="66"/>
      <c r="U1419" s="66"/>
      <c r="V1419" s="66"/>
      <c r="W1419" s="66"/>
      <c r="X1419" s="67"/>
    </row>
    <row r="1420" spans="1:24" ht="14.4" x14ac:dyDescent="0.2">
      <c r="A1420" s="47" t="s">
        <v>718</v>
      </c>
      <c r="B1420" s="47" t="s">
        <v>768</v>
      </c>
      <c r="C1420" s="82" t="str">
        <f t="shared" si="45"/>
        <v>21375805 CENTRO COSTAR. DE CINE Y AUDIOVISUAL</v>
      </c>
      <c r="D1420" s="47" t="s">
        <v>686</v>
      </c>
      <c r="E1420" s="47" t="s">
        <v>144</v>
      </c>
      <c r="F1420" s="47" t="s">
        <v>128</v>
      </c>
      <c r="G1420" s="46">
        <v>2703238</v>
      </c>
      <c r="H1420" s="46">
        <v>2887170</v>
      </c>
      <c r="I1420" s="46">
        <v>2887170</v>
      </c>
      <c r="J1420" s="46">
        <v>0</v>
      </c>
      <c r="K1420" s="46">
        <v>0</v>
      </c>
      <c r="L1420" s="46">
        <v>0</v>
      </c>
      <c r="M1420" s="46">
        <v>2111609.3199999998</v>
      </c>
      <c r="N1420" s="46">
        <v>1893467.88</v>
      </c>
      <c r="O1420" s="46">
        <v>775560.68</v>
      </c>
      <c r="P1420" s="86">
        <f t="shared" si="46"/>
        <v>0.73137685692217635</v>
      </c>
      <c r="Q1420" s="65"/>
      <c r="R1420" s="65"/>
      <c r="S1420" s="66"/>
      <c r="T1420" s="66"/>
      <c r="U1420" s="66"/>
      <c r="V1420" s="66"/>
      <c r="W1420" s="66"/>
      <c r="X1420" s="67"/>
    </row>
    <row r="1421" spans="1:24" ht="14.4" x14ac:dyDescent="0.2">
      <c r="A1421" s="47" t="s">
        <v>718</v>
      </c>
      <c r="B1421" s="47" t="s">
        <v>768</v>
      </c>
      <c r="C1421" s="82" t="str">
        <f t="shared" si="45"/>
        <v>21375805 CENTRO COSTAR. DE CINE Y AUDIOVISUAL</v>
      </c>
      <c r="D1421" s="47" t="s">
        <v>686</v>
      </c>
      <c r="E1421" s="47" t="s">
        <v>161</v>
      </c>
      <c r="F1421" s="47" t="s">
        <v>149</v>
      </c>
      <c r="G1421" s="46">
        <v>4300000</v>
      </c>
      <c r="H1421" s="46">
        <v>4300000</v>
      </c>
      <c r="I1421" s="46">
        <v>3900000</v>
      </c>
      <c r="J1421" s="46">
        <v>0</v>
      </c>
      <c r="K1421" s="46">
        <v>0</v>
      </c>
      <c r="L1421" s="46">
        <v>0</v>
      </c>
      <c r="M1421" s="46">
        <v>2105522.19</v>
      </c>
      <c r="N1421" s="46">
        <v>2105522.19</v>
      </c>
      <c r="O1421" s="46">
        <v>2194477.81</v>
      </c>
      <c r="P1421" s="86">
        <f t="shared" si="46"/>
        <v>0.48965632325581393</v>
      </c>
      <c r="Q1421" s="65"/>
      <c r="R1421" s="65"/>
      <c r="S1421" s="66"/>
      <c r="T1421" s="66"/>
      <c r="U1421" s="66"/>
      <c r="V1421" s="66"/>
      <c r="W1421" s="66"/>
      <c r="X1421" s="67"/>
    </row>
    <row r="1422" spans="1:24" ht="14.4" x14ac:dyDescent="0.2">
      <c r="A1422" s="47" t="s">
        <v>718</v>
      </c>
      <c r="B1422" s="47" t="s">
        <v>768</v>
      </c>
      <c r="C1422" s="82" t="str">
        <f t="shared" si="45"/>
        <v>21375805 CENTRO COSTAR. DE CINE Y AUDIOVISUAL</v>
      </c>
      <c r="D1422" s="47" t="s">
        <v>686</v>
      </c>
      <c r="E1422" s="47" t="s">
        <v>166</v>
      </c>
      <c r="F1422" s="47" t="s">
        <v>167</v>
      </c>
      <c r="G1422" s="46">
        <v>439763101</v>
      </c>
      <c r="H1422" s="46">
        <v>436855957</v>
      </c>
      <c r="I1422" s="46">
        <v>365319503.33999997</v>
      </c>
      <c r="J1422" s="46">
        <v>0</v>
      </c>
      <c r="K1422" s="46">
        <v>0</v>
      </c>
      <c r="L1422" s="46">
        <v>0</v>
      </c>
      <c r="M1422" s="46">
        <v>358524645.88999999</v>
      </c>
      <c r="N1422" s="46">
        <v>358524645.88999999</v>
      </c>
      <c r="O1422" s="46">
        <v>78331311.109999999</v>
      </c>
      <c r="P1422" s="86">
        <f t="shared" si="46"/>
        <v>0.82069304571712631</v>
      </c>
      <c r="Q1422" s="65"/>
      <c r="R1422" s="65"/>
      <c r="S1422" s="66"/>
      <c r="T1422" s="66"/>
      <c r="U1422" s="66"/>
      <c r="V1422" s="66"/>
      <c r="W1422" s="66"/>
      <c r="X1422" s="67"/>
    </row>
    <row r="1423" spans="1:24" ht="14.4" x14ac:dyDescent="0.2">
      <c r="A1423" s="47" t="s">
        <v>718</v>
      </c>
      <c r="B1423" s="47" t="s">
        <v>768</v>
      </c>
      <c r="C1423" s="82" t="str">
        <f t="shared" si="45"/>
        <v>21375805 CENTRO COSTAR. DE CINE Y AUDIOVISUAL</v>
      </c>
      <c r="D1423" s="47" t="s">
        <v>686</v>
      </c>
      <c r="E1423" s="47" t="s">
        <v>168</v>
      </c>
      <c r="F1423" s="47" t="s">
        <v>169</v>
      </c>
      <c r="G1423" s="46">
        <v>13000000</v>
      </c>
      <c r="H1423" s="46">
        <v>13000000</v>
      </c>
      <c r="I1423" s="46">
        <v>13000000</v>
      </c>
      <c r="J1423" s="46">
        <v>0</v>
      </c>
      <c r="K1423" s="46">
        <v>0</v>
      </c>
      <c r="L1423" s="46">
        <v>0</v>
      </c>
      <c r="M1423" s="46">
        <v>13000000</v>
      </c>
      <c r="N1423" s="46">
        <v>13000000</v>
      </c>
      <c r="O1423" s="46">
        <v>0</v>
      </c>
      <c r="P1423" s="86">
        <f t="shared" si="46"/>
        <v>1</v>
      </c>
      <c r="Q1423" s="65"/>
      <c r="R1423" s="65"/>
      <c r="S1423" s="66"/>
      <c r="T1423" s="66"/>
      <c r="U1423" s="66"/>
      <c r="V1423" s="66"/>
      <c r="W1423" s="66"/>
      <c r="X1423" s="67"/>
    </row>
    <row r="1424" spans="1:24" ht="14.4" x14ac:dyDescent="0.2">
      <c r="A1424" s="47" t="s">
        <v>718</v>
      </c>
      <c r="B1424" s="47" t="s">
        <v>768</v>
      </c>
      <c r="C1424" s="82" t="str">
        <f t="shared" si="45"/>
        <v>21375805 CENTRO COSTAR. DE CINE Y AUDIOVISUAL</v>
      </c>
      <c r="D1424" s="47" t="s">
        <v>686</v>
      </c>
      <c r="E1424" s="47" t="s">
        <v>170</v>
      </c>
      <c r="F1424" s="47" t="s">
        <v>171</v>
      </c>
      <c r="G1424" s="46">
        <v>13000000</v>
      </c>
      <c r="H1424" s="46">
        <v>13000000</v>
      </c>
      <c r="I1424" s="46">
        <v>13000000</v>
      </c>
      <c r="J1424" s="46">
        <v>0</v>
      </c>
      <c r="K1424" s="46">
        <v>0</v>
      </c>
      <c r="L1424" s="46">
        <v>0</v>
      </c>
      <c r="M1424" s="46">
        <v>13000000</v>
      </c>
      <c r="N1424" s="46">
        <v>13000000</v>
      </c>
      <c r="O1424" s="46">
        <v>0</v>
      </c>
      <c r="P1424" s="86">
        <f t="shared" si="46"/>
        <v>1</v>
      </c>
      <c r="Q1424" s="65"/>
      <c r="R1424" s="65"/>
      <c r="S1424" s="66"/>
      <c r="T1424" s="66"/>
      <c r="U1424" s="66"/>
      <c r="V1424" s="66"/>
      <c r="W1424" s="66"/>
      <c r="X1424" s="67"/>
    </row>
    <row r="1425" spans="1:24" ht="14.4" x14ac:dyDescent="0.2">
      <c r="A1425" s="47" t="s">
        <v>718</v>
      </c>
      <c r="B1425" s="47" t="s">
        <v>768</v>
      </c>
      <c r="C1425" s="82" t="str">
        <f t="shared" si="45"/>
        <v>21375805 CENTRO COSTAR. DE CINE Y AUDIOVISUAL</v>
      </c>
      <c r="D1425" s="47" t="s">
        <v>686</v>
      </c>
      <c r="E1425" s="47" t="s">
        <v>180</v>
      </c>
      <c r="F1425" s="47" t="s">
        <v>181</v>
      </c>
      <c r="G1425" s="46">
        <v>22959662</v>
      </c>
      <c r="H1425" s="46">
        <v>25119662</v>
      </c>
      <c r="I1425" s="46">
        <v>18224231.5</v>
      </c>
      <c r="J1425" s="46">
        <v>0</v>
      </c>
      <c r="K1425" s="46">
        <v>0</v>
      </c>
      <c r="L1425" s="46">
        <v>0</v>
      </c>
      <c r="M1425" s="46">
        <v>17327375.989999998</v>
      </c>
      <c r="N1425" s="46">
        <v>17327375.989999998</v>
      </c>
      <c r="O1425" s="46">
        <v>7792286.0099999998</v>
      </c>
      <c r="P1425" s="86">
        <f t="shared" si="46"/>
        <v>0.68979335749024007</v>
      </c>
      <c r="Q1425" s="65"/>
      <c r="R1425" s="65"/>
      <c r="S1425" s="66"/>
      <c r="T1425" s="66"/>
      <c r="U1425" s="66"/>
      <c r="V1425" s="66"/>
      <c r="W1425" s="66"/>
      <c r="X1425" s="67"/>
    </row>
    <row r="1426" spans="1:24" ht="14.4" x14ac:dyDescent="0.2">
      <c r="A1426" s="47" t="s">
        <v>718</v>
      </c>
      <c r="B1426" s="47" t="s">
        <v>768</v>
      </c>
      <c r="C1426" s="82" t="str">
        <f t="shared" si="45"/>
        <v>21375805 CENTRO COSTAR. DE CINE Y AUDIOVISUAL</v>
      </c>
      <c r="D1426" s="47" t="s">
        <v>686</v>
      </c>
      <c r="E1426" s="47" t="s">
        <v>182</v>
      </c>
      <c r="F1426" s="47" t="s">
        <v>183</v>
      </c>
      <c r="G1426" s="46">
        <v>758000</v>
      </c>
      <c r="H1426" s="46">
        <v>758000</v>
      </c>
      <c r="I1426" s="46">
        <v>568500</v>
      </c>
      <c r="J1426" s="46">
        <v>0</v>
      </c>
      <c r="K1426" s="46">
        <v>0</v>
      </c>
      <c r="L1426" s="46">
        <v>0</v>
      </c>
      <c r="M1426" s="46">
        <v>605021</v>
      </c>
      <c r="N1426" s="46">
        <v>605021</v>
      </c>
      <c r="O1426" s="46">
        <v>152979</v>
      </c>
      <c r="P1426" s="86">
        <f t="shared" si="46"/>
        <v>0.79818073878627971</v>
      </c>
      <c r="Q1426" s="65"/>
      <c r="R1426" s="65"/>
      <c r="S1426" s="66"/>
      <c r="T1426" s="66"/>
      <c r="U1426" s="66"/>
      <c r="V1426" s="66"/>
      <c r="W1426" s="66"/>
      <c r="X1426" s="67"/>
    </row>
    <row r="1427" spans="1:24" ht="14.4" x14ac:dyDescent="0.2">
      <c r="A1427" s="47" t="s">
        <v>718</v>
      </c>
      <c r="B1427" s="47" t="s">
        <v>768</v>
      </c>
      <c r="C1427" s="82" t="str">
        <f t="shared" si="45"/>
        <v>21375805 CENTRO COSTAR. DE CINE Y AUDIOVISUAL</v>
      </c>
      <c r="D1427" s="47" t="s">
        <v>686</v>
      </c>
      <c r="E1427" s="47" t="s">
        <v>184</v>
      </c>
      <c r="F1427" s="47" t="s">
        <v>185</v>
      </c>
      <c r="G1427" s="46">
        <v>8201662</v>
      </c>
      <c r="H1427" s="46">
        <v>8201662</v>
      </c>
      <c r="I1427" s="46">
        <v>6151246.5</v>
      </c>
      <c r="J1427" s="46">
        <v>0</v>
      </c>
      <c r="K1427" s="46">
        <v>0</v>
      </c>
      <c r="L1427" s="46">
        <v>0</v>
      </c>
      <c r="M1427" s="46">
        <v>5901960</v>
      </c>
      <c r="N1427" s="46">
        <v>5901960</v>
      </c>
      <c r="O1427" s="46">
        <v>2299702</v>
      </c>
      <c r="P1427" s="86">
        <f t="shared" si="46"/>
        <v>0.71960536779008932</v>
      </c>
      <c r="Q1427" s="65"/>
      <c r="R1427" s="65"/>
      <c r="S1427" s="66"/>
      <c r="T1427" s="66"/>
      <c r="U1427" s="66"/>
      <c r="V1427" s="66"/>
      <c r="W1427" s="66"/>
      <c r="X1427" s="67"/>
    </row>
    <row r="1428" spans="1:24" ht="14.4" x14ac:dyDescent="0.2">
      <c r="A1428" s="47" t="s">
        <v>718</v>
      </c>
      <c r="B1428" s="47" t="s">
        <v>768</v>
      </c>
      <c r="C1428" s="82" t="str">
        <f t="shared" si="45"/>
        <v>21375805 CENTRO COSTAR. DE CINE Y AUDIOVISUAL</v>
      </c>
      <c r="D1428" s="47" t="s">
        <v>686</v>
      </c>
      <c r="E1428" s="47" t="s">
        <v>188</v>
      </c>
      <c r="F1428" s="47" t="s">
        <v>189</v>
      </c>
      <c r="G1428" s="46">
        <v>7800000</v>
      </c>
      <c r="H1428" s="46">
        <v>9000000</v>
      </c>
      <c r="I1428" s="46">
        <v>6450000</v>
      </c>
      <c r="J1428" s="46">
        <v>0</v>
      </c>
      <c r="K1428" s="46">
        <v>0</v>
      </c>
      <c r="L1428" s="46">
        <v>0</v>
      </c>
      <c r="M1428" s="46">
        <v>5443378.3700000001</v>
      </c>
      <c r="N1428" s="46">
        <v>5443378.3700000001</v>
      </c>
      <c r="O1428" s="46">
        <v>3556621.63</v>
      </c>
      <c r="P1428" s="86">
        <f t="shared" si="46"/>
        <v>0.60481981888888892</v>
      </c>
      <c r="Q1428" s="65"/>
      <c r="R1428" s="65"/>
      <c r="S1428" s="66"/>
      <c r="T1428" s="66"/>
      <c r="U1428" s="66"/>
      <c r="V1428" s="66"/>
      <c r="W1428" s="66"/>
      <c r="X1428" s="67"/>
    </row>
    <row r="1429" spans="1:24" ht="14.4" x14ac:dyDescent="0.2">
      <c r="A1429" s="47" t="s">
        <v>718</v>
      </c>
      <c r="B1429" s="47" t="s">
        <v>768</v>
      </c>
      <c r="C1429" s="82" t="str">
        <f t="shared" si="45"/>
        <v>21375805 CENTRO COSTAR. DE CINE Y AUDIOVISUAL</v>
      </c>
      <c r="D1429" s="47" t="s">
        <v>686</v>
      </c>
      <c r="E1429" s="47" t="s">
        <v>190</v>
      </c>
      <c r="F1429" s="47" t="s">
        <v>191</v>
      </c>
      <c r="G1429" s="46">
        <v>6200000</v>
      </c>
      <c r="H1429" s="46">
        <v>7160000</v>
      </c>
      <c r="I1429" s="46">
        <v>5054485</v>
      </c>
      <c r="J1429" s="46">
        <v>0</v>
      </c>
      <c r="K1429" s="46">
        <v>0</v>
      </c>
      <c r="L1429" s="46">
        <v>0</v>
      </c>
      <c r="M1429" s="46">
        <v>5377016.6200000001</v>
      </c>
      <c r="N1429" s="46">
        <v>5377016.6200000001</v>
      </c>
      <c r="O1429" s="46">
        <v>1782983.38</v>
      </c>
      <c r="P1429" s="86">
        <f t="shared" si="46"/>
        <v>0.75097997486033519</v>
      </c>
      <c r="Q1429" s="65"/>
      <c r="R1429" s="65"/>
      <c r="S1429" s="66"/>
      <c r="T1429" s="66"/>
      <c r="U1429" s="66"/>
      <c r="V1429" s="66"/>
      <c r="W1429" s="66"/>
      <c r="X1429" s="67"/>
    </row>
    <row r="1430" spans="1:24" ht="14.4" x14ac:dyDescent="0.2">
      <c r="A1430" s="47" t="s">
        <v>718</v>
      </c>
      <c r="B1430" s="47" t="s">
        <v>768</v>
      </c>
      <c r="C1430" s="82" t="str">
        <f t="shared" si="45"/>
        <v>21375805 CENTRO COSTAR. DE CINE Y AUDIOVISUAL</v>
      </c>
      <c r="D1430" s="47" t="s">
        <v>686</v>
      </c>
      <c r="E1430" s="47" t="s">
        <v>192</v>
      </c>
      <c r="F1430" s="47" t="s">
        <v>193</v>
      </c>
      <c r="G1430" s="46">
        <v>33102028</v>
      </c>
      <c r="H1430" s="46">
        <v>31210944</v>
      </c>
      <c r="I1430" s="46">
        <v>29310001.649999999</v>
      </c>
      <c r="J1430" s="46">
        <v>0</v>
      </c>
      <c r="K1430" s="46">
        <v>0</v>
      </c>
      <c r="L1430" s="46">
        <v>0</v>
      </c>
      <c r="M1430" s="46">
        <v>23427396.52</v>
      </c>
      <c r="N1430" s="46">
        <v>23427396.52</v>
      </c>
      <c r="O1430" s="46">
        <v>7783547.4800000004</v>
      </c>
      <c r="P1430" s="86">
        <f t="shared" si="46"/>
        <v>0.75061480101338807</v>
      </c>
      <c r="Q1430" s="65"/>
      <c r="R1430" s="65"/>
      <c r="S1430" s="66"/>
      <c r="T1430" s="66"/>
      <c r="U1430" s="66"/>
      <c r="V1430" s="66"/>
      <c r="W1430" s="66"/>
      <c r="X1430" s="67"/>
    </row>
    <row r="1431" spans="1:24" ht="14.4" x14ac:dyDescent="0.2">
      <c r="A1431" s="47" t="s">
        <v>718</v>
      </c>
      <c r="B1431" s="47" t="s">
        <v>768</v>
      </c>
      <c r="C1431" s="82" t="str">
        <f t="shared" si="45"/>
        <v>21375805 CENTRO COSTAR. DE CINE Y AUDIOVISUAL</v>
      </c>
      <c r="D1431" s="47" t="s">
        <v>686</v>
      </c>
      <c r="E1431" s="47" t="s">
        <v>194</v>
      </c>
      <c r="F1431" s="47" t="s">
        <v>195</v>
      </c>
      <c r="G1431" s="46">
        <v>100000</v>
      </c>
      <c r="H1431" s="46">
        <v>760000</v>
      </c>
      <c r="I1431" s="46">
        <v>160000</v>
      </c>
      <c r="J1431" s="46">
        <v>0</v>
      </c>
      <c r="K1431" s="46">
        <v>0</v>
      </c>
      <c r="L1431" s="46">
        <v>0</v>
      </c>
      <c r="M1431" s="46">
        <v>158132.20000000001</v>
      </c>
      <c r="N1431" s="46">
        <v>158132.20000000001</v>
      </c>
      <c r="O1431" s="46">
        <v>601867.80000000005</v>
      </c>
      <c r="P1431" s="86">
        <f t="shared" si="46"/>
        <v>0.20806868421052632</v>
      </c>
      <c r="Q1431" s="65"/>
      <c r="R1431" s="65"/>
      <c r="S1431" s="66"/>
      <c r="T1431" s="66"/>
      <c r="U1431" s="66"/>
      <c r="V1431" s="66"/>
      <c r="W1431" s="66"/>
      <c r="X1431" s="67"/>
    </row>
    <row r="1432" spans="1:24" ht="14.4" x14ac:dyDescent="0.2">
      <c r="A1432" s="47" t="s">
        <v>718</v>
      </c>
      <c r="B1432" s="47" t="s">
        <v>768</v>
      </c>
      <c r="C1432" s="82" t="str">
        <f t="shared" si="45"/>
        <v>21375805 CENTRO COSTAR. DE CINE Y AUDIOVISUAL</v>
      </c>
      <c r="D1432" s="47" t="s">
        <v>686</v>
      </c>
      <c r="E1432" s="47" t="s">
        <v>196</v>
      </c>
      <c r="F1432" s="47" t="s">
        <v>197</v>
      </c>
      <c r="G1432" s="46">
        <v>27000000</v>
      </c>
      <c r="H1432" s="46">
        <v>24648916</v>
      </c>
      <c r="I1432" s="46">
        <v>24260980.649999999</v>
      </c>
      <c r="J1432" s="46">
        <v>0</v>
      </c>
      <c r="K1432" s="46">
        <v>0</v>
      </c>
      <c r="L1432" s="46">
        <v>0</v>
      </c>
      <c r="M1432" s="46">
        <v>22934208.800000001</v>
      </c>
      <c r="N1432" s="46">
        <v>22934208.800000001</v>
      </c>
      <c r="O1432" s="46">
        <v>1714707.2</v>
      </c>
      <c r="P1432" s="86">
        <f t="shared" si="46"/>
        <v>0.93043478260869572</v>
      </c>
      <c r="Q1432" s="65"/>
      <c r="R1432" s="65"/>
      <c r="S1432" s="66"/>
      <c r="T1432" s="66"/>
      <c r="U1432" s="66"/>
      <c r="V1432" s="66"/>
      <c r="W1432" s="66"/>
      <c r="X1432" s="67"/>
    </row>
    <row r="1433" spans="1:24" ht="14.4" x14ac:dyDescent="0.2">
      <c r="A1433" s="47" t="s">
        <v>718</v>
      </c>
      <c r="B1433" s="47" t="s">
        <v>768</v>
      </c>
      <c r="C1433" s="82" t="str">
        <f t="shared" si="45"/>
        <v>21375805 CENTRO COSTAR. DE CINE Y AUDIOVISUAL</v>
      </c>
      <c r="D1433" s="47" t="s">
        <v>686</v>
      </c>
      <c r="E1433" s="47" t="s">
        <v>198</v>
      </c>
      <c r="F1433" s="47" t="s">
        <v>199</v>
      </c>
      <c r="G1433" s="46">
        <v>150000</v>
      </c>
      <c r="H1433" s="46">
        <v>50000</v>
      </c>
      <c r="I1433" s="46">
        <v>50000</v>
      </c>
      <c r="J1433" s="46">
        <v>0</v>
      </c>
      <c r="K1433" s="46">
        <v>0</v>
      </c>
      <c r="L1433" s="46">
        <v>0</v>
      </c>
      <c r="M1433" s="46">
        <v>0</v>
      </c>
      <c r="N1433" s="46">
        <v>0</v>
      </c>
      <c r="O1433" s="46">
        <v>50000</v>
      </c>
      <c r="P1433" s="86">
        <f t="shared" si="46"/>
        <v>0</v>
      </c>
      <c r="Q1433" s="65"/>
      <c r="R1433" s="65"/>
      <c r="S1433" s="66"/>
      <c r="T1433" s="66"/>
      <c r="U1433" s="66"/>
      <c r="V1433" s="66"/>
      <c r="W1433" s="66"/>
      <c r="X1433" s="67"/>
    </row>
    <row r="1434" spans="1:24" ht="14.4" x14ac:dyDescent="0.2">
      <c r="A1434" s="47" t="s">
        <v>718</v>
      </c>
      <c r="B1434" s="47" t="s">
        <v>768</v>
      </c>
      <c r="C1434" s="82" t="str">
        <f t="shared" si="45"/>
        <v>21375805 CENTRO COSTAR. DE CINE Y AUDIOVISUAL</v>
      </c>
      <c r="D1434" s="47" t="s">
        <v>686</v>
      </c>
      <c r="E1434" s="47" t="s">
        <v>204</v>
      </c>
      <c r="F1434" s="47" t="s">
        <v>205</v>
      </c>
      <c r="G1434" s="46">
        <v>2000000</v>
      </c>
      <c r="H1434" s="46">
        <v>2000000</v>
      </c>
      <c r="I1434" s="46">
        <v>2000000</v>
      </c>
      <c r="J1434" s="46">
        <v>0</v>
      </c>
      <c r="K1434" s="46">
        <v>0</v>
      </c>
      <c r="L1434" s="46">
        <v>0</v>
      </c>
      <c r="M1434" s="46">
        <v>258920.64</v>
      </c>
      <c r="N1434" s="46">
        <v>258920.64</v>
      </c>
      <c r="O1434" s="46">
        <v>1741079.36</v>
      </c>
      <c r="P1434" s="86">
        <f t="shared" si="46"/>
        <v>0.12946032000000002</v>
      </c>
      <c r="Q1434" s="65"/>
      <c r="R1434" s="65"/>
      <c r="S1434" s="66"/>
      <c r="T1434" s="66"/>
      <c r="U1434" s="66"/>
      <c r="V1434" s="66"/>
      <c r="W1434" s="66"/>
      <c r="X1434" s="67"/>
    </row>
    <row r="1435" spans="1:24" ht="14.4" x14ac:dyDescent="0.2">
      <c r="A1435" s="47" t="s">
        <v>718</v>
      </c>
      <c r="B1435" s="47" t="s">
        <v>768</v>
      </c>
      <c r="C1435" s="82" t="str">
        <f t="shared" si="45"/>
        <v>21375805 CENTRO COSTAR. DE CINE Y AUDIOVISUAL</v>
      </c>
      <c r="D1435" s="47" t="s">
        <v>686</v>
      </c>
      <c r="E1435" s="47" t="s">
        <v>206</v>
      </c>
      <c r="F1435" s="47" t="s">
        <v>207</v>
      </c>
      <c r="G1435" s="46">
        <v>3852028</v>
      </c>
      <c r="H1435" s="46">
        <v>3752028</v>
      </c>
      <c r="I1435" s="46">
        <v>2839021</v>
      </c>
      <c r="J1435" s="46">
        <v>0</v>
      </c>
      <c r="K1435" s="46">
        <v>0</v>
      </c>
      <c r="L1435" s="46">
        <v>0</v>
      </c>
      <c r="M1435" s="46">
        <v>76134.880000000005</v>
      </c>
      <c r="N1435" s="46">
        <v>76134.880000000005</v>
      </c>
      <c r="O1435" s="46">
        <v>3675893.12</v>
      </c>
      <c r="P1435" s="86">
        <f t="shared" si="46"/>
        <v>2.0291660936432244E-2</v>
      </c>
      <c r="Q1435" s="65"/>
      <c r="R1435" s="65"/>
      <c r="S1435" s="66"/>
      <c r="T1435" s="66"/>
      <c r="U1435" s="66"/>
      <c r="V1435" s="66"/>
      <c r="W1435" s="66"/>
      <c r="X1435" s="67"/>
    </row>
    <row r="1436" spans="1:24" ht="14.4" x14ac:dyDescent="0.2">
      <c r="A1436" s="47" t="s">
        <v>718</v>
      </c>
      <c r="B1436" s="47" t="s">
        <v>768</v>
      </c>
      <c r="C1436" s="82" t="str">
        <f t="shared" si="45"/>
        <v>21375805 CENTRO COSTAR. DE CINE Y AUDIOVISUAL</v>
      </c>
      <c r="D1436" s="47" t="s">
        <v>686</v>
      </c>
      <c r="E1436" s="47" t="s">
        <v>208</v>
      </c>
      <c r="F1436" s="47" t="s">
        <v>209</v>
      </c>
      <c r="G1436" s="46">
        <v>317094525</v>
      </c>
      <c r="H1436" s="46">
        <v>312287381</v>
      </c>
      <c r="I1436" s="46">
        <v>258749975</v>
      </c>
      <c r="J1436" s="46">
        <v>0</v>
      </c>
      <c r="K1436" s="46">
        <v>0</v>
      </c>
      <c r="L1436" s="46">
        <v>0</v>
      </c>
      <c r="M1436" s="46">
        <v>260437887.53999999</v>
      </c>
      <c r="N1436" s="46">
        <v>260437887.53999999</v>
      </c>
      <c r="O1436" s="46">
        <v>51849493.460000001</v>
      </c>
      <c r="P1436" s="86">
        <f t="shared" si="46"/>
        <v>0.83396865638960926</v>
      </c>
      <c r="Q1436" s="65"/>
      <c r="R1436" s="65"/>
      <c r="S1436" s="66"/>
      <c r="T1436" s="66"/>
      <c r="U1436" s="66"/>
      <c r="V1436" s="66"/>
      <c r="W1436" s="66"/>
      <c r="X1436" s="67"/>
    </row>
    <row r="1437" spans="1:24" ht="14.4" x14ac:dyDescent="0.2">
      <c r="A1437" s="47" t="s">
        <v>718</v>
      </c>
      <c r="B1437" s="47" t="s">
        <v>768</v>
      </c>
      <c r="C1437" s="82" t="str">
        <f t="shared" si="45"/>
        <v>21375805 CENTRO COSTAR. DE CINE Y AUDIOVISUAL</v>
      </c>
      <c r="D1437" s="47" t="s">
        <v>686</v>
      </c>
      <c r="E1437" s="47" t="s">
        <v>220</v>
      </c>
      <c r="F1437" s="47" t="s">
        <v>221</v>
      </c>
      <c r="G1437" s="46">
        <v>133648525</v>
      </c>
      <c r="H1437" s="46">
        <v>133648525</v>
      </c>
      <c r="I1437" s="46">
        <v>100040359.67</v>
      </c>
      <c r="J1437" s="46">
        <v>0</v>
      </c>
      <c r="K1437" s="46">
        <v>0</v>
      </c>
      <c r="L1437" s="46">
        <v>0</v>
      </c>
      <c r="M1437" s="46">
        <v>94312581.120000005</v>
      </c>
      <c r="N1437" s="46">
        <v>94312581.120000005</v>
      </c>
      <c r="O1437" s="46">
        <v>39335943.880000003</v>
      </c>
      <c r="P1437" s="86">
        <f t="shared" si="46"/>
        <v>0.70567618400577192</v>
      </c>
      <c r="Q1437" s="65"/>
      <c r="R1437" s="65"/>
      <c r="S1437" s="66"/>
      <c r="T1437" s="66"/>
      <c r="U1437" s="66"/>
      <c r="V1437" s="66"/>
      <c r="W1437" s="66"/>
      <c r="X1437" s="67"/>
    </row>
    <row r="1438" spans="1:24" ht="14.4" x14ac:dyDescent="0.2">
      <c r="A1438" s="47" t="s">
        <v>718</v>
      </c>
      <c r="B1438" s="47" t="s">
        <v>768</v>
      </c>
      <c r="C1438" s="82" t="str">
        <f t="shared" si="45"/>
        <v>21375805 CENTRO COSTAR. DE CINE Y AUDIOVISUAL</v>
      </c>
      <c r="D1438" s="47" t="s">
        <v>686</v>
      </c>
      <c r="E1438" s="47" t="s">
        <v>222</v>
      </c>
      <c r="F1438" s="47" t="s">
        <v>223</v>
      </c>
      <c r="G1438" s="46">
        <v>183446000</v>
      </c>
      <c r="H1438" s="46">
        <v>178638856</v>
      </c>
      <c r="I1438" s="46">
        <v>158709615.33000001</v>
      </c>
      <c r="J1438" s="46">
        <v>0</v>
      </c>
      <c r="K1438" s="46">
        <v>0</v>
      </c>
      <c r="L1438" s="46">
        <v>0</v>
      </c>
      <c r="M1438" s="46">
        <v>166125306.41999999</v>
      </c>
      <c r="N1438" s="46">
        <v>166125306.41999999</v>
      </c>
      <c r="O1438" s="46">
        <v>12513549.58</v>
      </c>
      <c r="P1438" s="86">
        <f t="shared" si="46"/>
        <v>0.92995057256748215</v>
      </c>
      <c r="Q1438" s="65"/>
      <c r="R1438" s="65"/>
      <c r="S1438" s="66"/>
      <c r="T1438" s="66"/>
      <c r="U1438" s="66"/>
      <c r="V1438" s="66"/>
      <c r="W1438" s="66"/>
      <c r="X1438" s="67"/>
    </row>
    <row r="1439" spans="1:24" ht="14.4" x14ac:dyDescent="0.2">
      <c r="A1439" s="47" t="s">
        <v>718</v>
      </c>
      <c r="B1439" s="47" t="s">
        <v>768</v>
      </c>
      <c r="C1439" s="82" t="str">
        <f t="shared" si="45"/>
        <v>21375805 CENTRO COSTAR. DE CINE Y AUDIOVISUAL</v>
      </c>
      <c r="D1439" s="47" t="s">
        <v>686</v>
      </c>
      <c r="E1439" s="47" t="s">
        <v>224</v>
      </c>
      <c r="F1439" s="47" t="s">
        <v>225</v>
      </c>
      <c r="G1439" s="46">
        <v>3900000</v>
      </c>
      <c r="H1439" s="46">
        <v>4255000</v>
      </c>
      <c r="I1439" s="46">
        <v>3699644.01</v>
      </c>
      <c r="J1439" s="46">
        <v>0</v>
      </c>
      <c r="K1439" s="46">
        <v>0</v>
      </c>
      <c r="L1439" s="46">
        <v>0</v>
      </c>
      <c r="M1439" s="46">
        <v>3300333.88</v>
      </c>
      <c r="N1439" s="46">
        <v>3300333.88</v>
      </c>
      <c r="O1439" s="46">
        <v>954666.12</v>
      </c>
      <c r="P1439" s="86">
        <f t="shared" si="46"/>
        <v>0.77563663454759102</v>
      </c>
      <c r="Q1439" s="65"/>
      <c r="R1439" s="65"/>
      <c r="S1439" s="66"/>
      <c r="T1439" s="66"/>
      <c r="U1439" s="66"/>
      <c r="V1439" s="66"/>
      <c r="W1439" s="66"/>
      <c r="X1439" s="67"/>
    </row>
    <row r="1440" spans="1:24" ht="14.4" x14ac:dyDescent="0.2">
      <c r="A1440" s="47" t="s">
        <v>718</v>
      </c>
      <c r="B1440" s="47" t="s">
        <v>768</v>
      </c>
      <c r="C1440" s="82" t="str">
        <f t="shared" si="45"/>
        <v>21375805 CENTRO COSTAR. DE CINE Y AUDIOVISUAL</v>
      </c>
      <c r="D1440" s="47" t="s">
        <v>686</v>
      </c>
      <c r="E1440" s="47" t="s">
        <v>226</v>
      </c>
      <c r="F1440" s="47" t="s">
        <v>227</v>
      </c>
      <c r="G1440" s="46">
        <v>100000</v>
      </c>
      <c r="H1440" s="46">
        <v>100000</v>
      </c>
      <c r="I1440" s="46">
        <v>86566.67</v>
      </c>
      <c r="J1440" s="46">
        <v>0</v>
      </c>
      <c r="K1440" s="46">
        <v>0</v>
      </c>
      <c r="L1440" s="46">
        <v>0</v>
      </c>
      <c r="M1440" s="46">
        <v>65670</v>
      </c>
      <c r="N1440" s="46">
        <v>65670</v>
      </c>
      <c r="O1440" s="46">
        <v>34330</v>
      </c>
      <c r="P1440" s="86">
        <f t="shared" si="46"/>
        <v>0.65669999999999995</v>
      </c>
      <c r="Q1440" s="65"/>
      <c r="R1440" s="65"/>
      <c r="S1440" s="66"/>
      <c r="T1440" s="66"/>
      <c r="U1440" s="66"/>
      <c r="V1440" s="66"/>
      <c r="W1440" s="66"/>
      <c r="X1440" s="67"/>
    </row>
    <row r="1441" spans="1:24" ht="14.4" x14ac:dyDescent="0.2">
      <c r="A1441" s="47" t="s">
        <v>718</v>
      </c>
      <c r="B1441" s="47" t="s">
        <v>768</v>
      </c>
      <c r="C1441" s="82" t="str">
        <f t="shared" si="45"/>
        <v>21375805 CENTRO COSTAR. DE CINE Y AUDIOVISUAL</v>
      </c>
      <c r="D1441" s="47" t="s">
        <v>686</v>
      </c>
      <c r="E1441" s="47" t="s">
        <v>228</v>
      </c>
      <c r="F1441" s="47" t="s">
        <v>229</v>
      </c>
      <c r="G1441" s="46">
        <v>1400000</v>
      </c>
      <c r="H1441" s="46">
        <v>1755000</v>
      </c>
      <c r="I1441" s="46">
        <v>1500000</v>
      </c>
      <c r="J1441" s="46">
        <v>0</v>
      </c>
      <c r="K1441" s="46">
        <v>0</v>
      </c>
      <c r="L1441" s="46">
        <v>0</v>
      </c>
      <c r="M1441" s="46">
        <v>1695958</v>
      </c>
      <c r="N1441" s="46">
        <v>1695958</v>
      </c>
      <c r="O1441" s="46">
        <v>59042</v>
      </c>
      <c r="P1441" s="86">
        <f t="shared" si="46"/>
        <v>0.96635783475783477</v>
      </c>
      <c r="Q1441" s="65"/>
      <c r="R1441" s="65"/>
      <c r="S1441" s="66"/>
      <c r="T1441" s="66"/>
      <c r="U1441" s="66"/>
      <c r="V1441" s="66"/>
      <c r="W1441" s="66"/>
      <c r="X1441" s="67"/>
    </row>
    <row r="1442" spans="1:24" ht="14.4" x14ac:dyDescent="0.2">
      <c r="A1442" s="47" t="s">
        <v>718</v>
      </c>
      <c r="B1442" s="47" t="s">
        <v>768</v>
      </c>
      <c r="C1442" s="82" t="str">
        <f t="shared" si="45"/>
        <v>21375805 CENTRO COSTAR. DE CINE Y AUDIOVISUAL</v>
      </c>
      <c r="D1442" s="47" t="s">
        <v>686</v>
      </c>
      <c r="E1442" s="47" t="s">
        <v>230</v>
      </c>
      <c r="F1442" s="47" t="s">
        <v>231</v>
      </c>
      <c r="G1442" s="46">
        <v>2000000</v>
      </c>
      <c r="H1442" s="46">
        <v>2000000</v>
      </c>
      <c r="I1442" s="46">
        <v>1743515.67</v>
      </c>
      <c r="J1442" s="46">
        <v>0</v>
      </c>
      <c r="K1442" s="46">
        <v>0</v>
      </c>
      <c r="L1442" s="46">
        <v>0</v>
      </c>
      <c r="M1442" s="46">
        <v>1230021.3600000001</v>
      </c>
      <c r="N1442" s="46">
        <v>1230021.3600000001</v>
      </c>
      <c r="O1442" s="46">
        <v>769978.64</v>
      </c>
      <c r="P1442" s="86">
        <f t="shared" si="46"/>
        <v>0.61501068000000003</v>
      </c>
      <c r="Q1442" s="65"/>
      <c r="R1442" s="65"/>
      <c r="S1442" s="66"/>
      <c r="T1442" s="66"/>
      <c r="U1442" s="66"/>
      <c r="V1442" s="66"/>
      <c r="W1442" s="66"/>
      <c r="X1442" s="67"/>
    </row>
    <row r="1443" spans="1:24" ht="14.4" x14ac:dyDescent="0.2">
      <c r="A1443" s="47" t="s">
        <v>718</v>
      </c>
      <c r="B1443" s="47" t="s">
        <v>768</v>
      </c>
      <c r="C1443" s="82" t="str">
        <f t="shared" si="45"/>
        <v>21375805 CENTRO COSTAR. DE CINE Y AUDIOVISUAL</v>
      </c>
      <c r="D1443" s="47" t="s">
        <v>686</v>
      </c>
      <c r="E1443" s="47" t="s">
        <v>232</v>
      </c>
      <c r="F1443" s="47" t="s">
        <v>233</v>
      </c>
      <c r="G1443" s="46">
        <v>400000</v>
      </c>
      <c r="H1443" s="46">
        <v>400000</v>
      </c>
      <c r="I1443" s="46">
        <v>369561.67</v>
      </c>
      <c r="J1443" s="46">
        <v>0</v>
      </c>
      <c r="K1443" s="46">
        <v>0</v>
      </c>
      <c r="L1443" s="46">
        <v>0</v>
      </c>
      <c r="M1443" s="46">
        <v>308684.52</v>
      </c>
      <c r="N1443" s="46">
        <v>308684.52</v>
      </c>
      <c r="O1443" s="46">
        <v>91315.48</v>
      </c>
      <c r="P1443" s="86">
        <f t="shared" si="46"/>
        <v>0.7717113000000001</v>
      </c>
      <c r="Q1443" s="65"/>
      <c r="R1443" s="65"/>
      <c r="S1443" s="66"/>
      <c r="T1443" s="66"/>
      <c r="U1443" s="66"/>
      <c r="V1443" s="66"/>
      <c r="W1443" s="66"/>
      <c r="X1443" s="67"/>
    </row>
    <row r="1444" spans="1:24" ht="14.4" x14ac:dyDescent="0.2">
      <c r="A1444" s="47" t="s">
        <v>718</v>
      </c>
      <c r="B1444" s="47" t="s">
        <v>768</v>
      </c>
      <c r="C1444" s="82" t="str">
        <f t="shared" si="45"/>
        <v>21375805 CENTRO COSTAR. DE CINE Y AUDIOVISUAL</v>
      </c>
      <c r="D1444" s="47" t="s">
        <v>686</v>
      </c>
      <c r="E1444" s="47" t="s">
        <v>234</v>
      </c>
      <c r="F1444" s="47" t="s">
        <v>235</v>
      </c>
      <c r="G1444" s="46">
        <v>4600000</v>
      </c>
      <c r="H1444" s="46">
        <v>3800000</v>
      </c>
      <c r="I1444" s="46">
        <v>3800000</v>
      </c>
      <c r="J1444" s="46">
        <v>0</v>
      </c>
      <c r="K1444" s="46">
        <v>0</v>
      </c>
      <c r="L1444" s="46">
        <v>0</v>
      </c>
      <c r="M1444" s="46">
        <v>3648832.02</v>
      </c>
      <c r="N1444" s="46">
        <v>3648832.02</v>
      </c>
      <c r="O1444" s="46">
        <v>151167.98000000001</v>
      </c>
      <c r="P1444" s="86">
        <f t="shared" si="46"/>
        <v>0.96021895263157897</v>
      </c>
      <c r="Q1444" s="65"/>
      <c r="R1444" s="65"/>
      <c r="S1444" s="66"/>
      <c r="T1444" s="66"/>
      <c r="U1444" s="66"/>
      <c r="V1444" s="66"/>
      <c r="W1444" s="66"/>
      <c r="X1444" s="67"/>
    </row>
    <row r="1445" spans="1:24" ht="14.4" x14ac:dyDescent="0.2">
      <c r="A1445" s="47" t="s">
        <v>718</v>
      </c>
      <c r="B1445" s="47" t="s">
        <v>768</v>
      </c>
      <c r="C1445" s="82" t="str">
        <f t="shared" si="45"/>
        <v>21375805 CENTRO COSTAR. DE CINE Y AUDIOVISUAL</v>
      </c>
      <c r="D1445" s="47" t="s">
        <v>686</v>
      </c>
      <c r="E1445" s="47" t="s">
        <v>236</v>
      </c>
      <c r="F1445" s="47" t="s">
        <v>237</v>
      </c>
      <c r="G1445" s="46">
        <v>4600000</v>
      </c>
      <c r="H1445" s="46">
        <v>3800000</v>
      </c>
      <c r="I1445" s="46">
        <v>3800000</v>
      </c>
      <c r="J1445" s="46">
        <v>0</v>
      </c>
      <c r="K1445" s="46">
        <v>0</v>
      </c>
      <c r="L1445" s="46">
        <v>0</v>
      </c>
      <c r="M1445" s="46">
        <v>3648832.02</v>
      </c>
      <c r="N1445" s="46">
        <v>3648832.02</v>
      </c>
      <c r="O1445" s="46">
        <v>151167.98000000001</v>
      </c>
      <c r="P1445" s="86">
        <f t="shared" si="46"/>
        <v>0.96021895263157897</v>
      </c>
      <c r="Q1445" s="65"/>
      <c r="R1445" s="65"/>
      <c r="S1445" s="66"/>
      <c r="T1445" s="66"/>
      <c r="U1445" s="66"/>
      <c r="V1445" s="66"/>
      <c r="W1445" s="66"/>
      <c r="X1445" s="67"/>
    </row>
    <row r="1446" spans="1:24" ht="14.4" x14ac:dyDescent="0.2">
      <c r="A1446" s="47" t="s">
        <v>718</v>
      </c>
      <c r="B1446" s="47" t="s">
        <v>768</v>
      </c>
      <c r="C1446" s="82" t="str">
        <f t="shared" si="45"/>
        <v>21375805 CENTRO COSTAR. DE CINE Y AUDIOVISUAL</v>
      </c>
      <c r="D1446" s="47" t="s">
        <v>686</v>
      </c>
      <c r="E1446" s="47" t="s">
        <v>238</v>
      </c>
      <c r="F1446" s="47" t="s">
        <v>239</v>
      </c>
      <c r="G1446" s="46">
        <v>100000</v>
      </c>
      <c r="H1446" s="46">
        <v>100000</v>
      </c>
      <c r="I1446" s="46">
        <v>75000</v>
      </c>
      <c r="J1446" s="46">
        <v>0</v>
      </c>
      <c r="K1446" s="46">
        <v>0</v>
      </c>
      <c r="L1446" s="46">
        <v>0</v>
      </c>
      <c r="M1446" s="46">
        <v>37910</v>
      </c>
      <c r="N1446" s="46">
        <v>37910</v>
      </c>
      <c r="O1446" s="46">
        <v>62090</v>
      </c>
      <c r="P1446" s="86">
        <f t="shared" si="46"/>
        <v>0.37909999999999999</v>
      </c>
      <c r="Q1446" s="65"/>
      <c r="R1446" s="65"/>
      <c r="S1446" s="66"/>
      <c r="T1446" s="66"/>
      <c r="U1446" s="66"/>
      <c r="V1446" s="66"/>
      <c r="W1446" s="66"/>
      <c r="X1446" s="67"/>
    </row>
    <row r="1447" spans="1:24" ht="14.4" x14ac:dyDescent="0.2">
      <c r="A1447" s="47" t="s">
        <v>718</v>
      </c>
      <c r="B1447" s="47" t="s">
        <v>768</v>
      </c>
      <c r="C1447" s="82" t="str">
        <f t="shared" si="45"/>
        <v>21375805 CENTRO COSTAR. DE CINE Y AUDIOVISUAL</v>
      </c>
      <c r="D1447" s="47" t="s">
        <v>686</v>
      </c>
      <c r="E1447" s="47" t="s">
        <v>242</v>
      </c>
      <c r="F1447" s="47" t="s">
        <v>243</v>
      </c>
      <c r="G1447" s="46">
        <v>100000</v>
      </c>
      <c r="H1447" s="46">
        <v>100000</v>
      </c>
      <c r="I1447" s="46">
        <v>75000</v>
      </c>
      <c r="J1447" s="46">
        <v>0</v>
      </c>
      <c r="K1447" s="46">
        <v>0</v>
      </c>
      <c r="L1447" s="46">
        <v>0</v>
      </c>
      <c r="M1447" s="46">
        <v>37910</v>
      </c>
      <c r="N1447" s="46">
        <v>37910</v>
      </c>
      <c r="O1447" s="46">
        <v>62090</v>
      </c>
      <c r="P1447" s="86">
        <f t="shared" si="46"/>
        <v>0.37909999999999999</v>
      </c>
      <c r="Q1447" s="65"/>
      <c r="R1447" s="65"/>
      <c r="S1447" s="66"/>
      <c r="T1447" s="66"/>
      <c r="U1447" s="66"/>
      <c r="V1447" s="66"/>
      <c r="W1447" s="66"/>
      <c r="X1447" s="67"/>
    </row>
    <row r="1448" spans="1:24" ht="14.4" x14ac:dyDescent="0.2">
      <c r="A1448" s="47" t="s">
        <v>718</v>
      </c>
      <c r="B1448" s="47" t="s">
        <v>768</v>
      </c>
      <c r="C1448" s="82" t="str">
        <f t="shared" si="45"/>
        <v>21375805 CENTRO COSTAR. DE CINE Y AUDIOVISUAL</v>
      </c>
      <c r="D1448" s="47" t="s">
        <v>686</v>
      </c>
      <c r="E1448" s="47" t="s">
        <v>246</v>
      </c>
      <c r="F1448" s="47" t="s">
        <v>247</v>
      </c>
      <c r="G1448" s="46">
        <v>9926886</v>
      </c>
      <c r="H1448" s="46">
        <v>9926886</v>
      </c>
      <c r="I1448" s="46">
        <v>7707317.8399999999</v>
      </c>
      <c r="J1448" s="46">
        <v>0</v>
      </c>
      <c r="K1448" s="46">
        <v>0</v>
      </c>
      <c r="L1448" s="46">
        <v>0</v>
      </c>
      <c r="M1448" s="46">
        <v>5191556.8600000003</v>
      </c>
      <c r="N1448" s="46">
        <v>5191556.8600000003</v>
      </c>
      <c r="O1448" s="46">
        <v>4735329.1399999997</v>
      </c>
      <c r="P1448" s="86">
        <f t="shared" si="46"/>
        <v>0.5229793975673741</v>
      </c>
      <c r="Q1448" s="65"/>
      <c r="R1448" s="65"/>
      <c r="S1448" s="66"/>
      <c r="T1448" s="66"/>
      <c r="U1448" s="66"/>
      <c r="V1448" s="66"/>
      <c r="W1448" s="66"/>
      <c r="X1448" s="67"/>
    </row>
    <row r="1449" spans="1:24" ht="14.4" x14ac:dyDescent="0.2">
      <c r="A1449" s="47" t="s">
        <v>718</v>
      </c>
      <c r="B1449" s="47" t="s">
        <v>768</v>
      </c>
      <c r="C1449" s="82" t="str">
        <f t="shared" si="45"/>
        <v>21375805 CENTRO COSTAR. DE CINE Y AUDIOVISUAL</v>
      </c>
      <c r="D1449" s="47" t="s">
        <v>686</v>
      </c>
      <c r="E1449" s="47" t="s">
        <v>248</v>
      </c>
      <c r="F1449" s="47" t="s">
        <v>249</v>
      </c>
      <c r="G1449" s="46">
        <v>2626886</v>
      </c>
      <c r="H1449" s="46">
        <v>2626886</v>
      </c>
      <c r="I1449" s="46">
        <v>2166867.84</v>
      </c>
      <c r="J1449" s="46">
        <v>0</v>
      </c>
      <c r="K1449" s="46">
        <v>0</v>
      </c>
      <c r="L1449" s="46">
        <v>0</v>
      </c>
      <c r="M1449" s="46">
        <v>2105630.7000000002</v>
      </c>
      <c r="N1449" s="46">
        <v>2105630.7000000002</v>
      </c>
      <c r="O1449" s="46">
        <v>521255.3</v>
      </c>
      <c r="P1449" s="86">
        <f t="shared" si="46"/>
        <v>0.80156912024351268</v>
      </c>
      <c r="Q1449" s="65"/>
      <c r="R1449" s="65"/>
      <c r="S1449" s="66"/>
      <c r="T1449" s="66"/>
      <c r="U1449" s="66"/>
      <c r="V1449" s="66"/>
      <c r="W1449" s="66"/>
      <c r="X1449" s="67"/>
    </row>
    <row r="1450" spans="1:24" ht="14.4" x14ac:dyDescent="0.2">
      <c r="A1450" s="47" t="s">
        <v>718</v>
      </c>
      <c r="B1450" s="47" t="s">
        <v>768</v>
      </c>
      <c r="C1450" s="82" t="str">
        <f t="shared" si="45"/>
        <v>21375805 CENTRO COSTAR. DE CINE Y AUDIOVISUAL</v>
      </c>
      <c r="D1450" s="47" t="s">
        <v>686</v>
      </c>
      <c r="E1450" s="47" t="s">
        <v>254</v>
      </c>
      <c r="F1450" s="47" t="s">
        <v>255</v>
      </c>
      <c r="G1450" s="46">
        <v>300000</v>
      </c>
      <c r="H1450" s="46">
        <v>300000</v>
      </c>
      <c r="I1450" s="46">
        <v>225000</v>
      </c>
      <c r="J1450" s="46">
        <v>0</v>
      </c>
      <c r="K1450" s="46">
        <v>0</v>
      </c>
      <c r="L1450" s="46">
        <v>0</v>
      </c>
      <c r="M1450" s="46">
        <v>80189.990000000005</v>
      </c>
      <c r="N1450" s="46">
        <v>80189.990000000005</v>
      </c>
      <c r="O1450" s="46">
        <v>219810.01</v>
      </c>
      <c r="P1450" s="86">
        <f t="shared" si="46"/>
        <v>0.26729996666666667</v>
      </c>
      <c r="Q1450" s="65"/>
      <c r="R1450" s="65"/>
      <c r="S1450" s="66"/>
      <c r="T1450" s="66"/>
      <c r="U1450" s="66"/>
      <c r="V1450" s="66"/>
      <c r="W1450" s="66"/>
      <c r="X1450" s="67"/>
    </row>
    <row r="1451" spans="1:24" ht="14.4" x14ac:dyDescent="0.2">
      <c r="A1451" s="47" t="s">
        <v>718</v>
      </c>
      <c r="B1451" s="47" t="s">
        <v>768</v>
      </c>
      <c r="C1451" s="82" t="str">
        <f t="shared" si="45"/>
        <v>21375805 CENTRO COSTAR. DE CINE Y AUDIOVISUAL</v>
      </c>
      <c r="D1451" s="47" t="s">
        <v>686</v>
      </c>
      <c r="E1451" s="47" t="s">
        <v>256</v>
      </c>
      <c r="F1451" s="47" t="s">
        <v>257</v>
      </c>
      <c r="G1451" s="46">
        <v>6000000</v>
      </c>
      <c r="H1451" s="46">
        <v>6000000</v>
      </c>
      <c r="I1451" s="46">
        <v>4500000</v>
      </c>
      <c r="J1451" s="46">
        <v>0</v>
      </c>
      <c r="K1451" s="46">
        <v>0</v>
      </c>
      <c r="L1451" s="46">
        <v>0</v>
      </c>
      <c r="M1451" s="46">
        <v>2367286.17</v>
      </c>
      <c r="N1451" s="46">
        <v>2367286.17</v>
      </c>
      <c r="O1451" s="46">
        <v>3632713.83</v>
      </c>
      <c r="P1451" s="86">
        <f t="shared" si="46"/>
        <v>0.39454769499999998</v>
      </c>
      <c r="Q1451" s="65"/>
      <c r="R1451" s="65"/>
      <c r="S1451" s="66"/>
      <c r="T1451" s="66"/>
      <c r="U1451" s="66"/>
      <c r="V1451" s="66"/>
      <c r="W1451" s="66"/>
      <c r="X1451" s="67"/>
    </row>
    <row r="1452" spans="1:24" ht="14.4" x14ac:dyDescent="0.2">
      <c r="A1452" s="47" t="s">
        <v>718</v>
      </c>
      <c r="B1452" s="47" t="s">
        <v>768</v>
      </c>
      <c r="C1452" s="82" t="str">
        <f t="shared" si="45"/>
        <v>21375805 CENTRO COSTAR. DE CINE Y AUDIOVISUAL</v>
      </c>
      <c r="D1452" s="47" t="s">
        <v>686</v>
      </c>
      <c r="E1452" s="47" t="s">
        <v>258</v>
      </c>
      <c r="F1452" s="47" t="s">
        <v>259</v>
      </c>
      <c r="G1452" s="46">
        <v>1000000</v>
      </c>
      <c r="H1452" s="46">
        <v>1000000</v>
      </c>
      <c r="I1452" s="46">
        <v>815450</v>
      </c>
      <c r="J1452" s="46">
        <v>0</v>
      </c>
      <c r="K1452" s="46">
        <v>0</v>
      </c>
      <c r="L1452" s="46">
        <v>0</v>
      </c>
      <c r="M1452" s="46">
        <v>638450</v>
      </c>
      <c r="N1452" s="46">
        <v>638450</v>
      </c>
      <c r="O1452" s="46">
        <v>361550</v>
      </c>
      <c r="P1452" s="86">
        <f t="shared" si="46"/>
        <v>0.63844999999999996</v>
      </c>
      <c r="Q1452" s="65"/>
      <c r="R1452" s="65"/>
      <c r="S1452" s="66"/>
      <c r="T1452" s="66"/>
      <c r="U1452" s="66"/>
      <c r="V1452" s="66"/>
      <c r="W1452" s="66"/>
      <c r="X1452" s="67"/>
    </row>
    <row r="1453" spans="1:24" ht="14.4" x14ac:dyDescent="0.2">
      <c r="A1453" s="47" t="s">
        <v>718</v>
      </c>
      <c r="B1453" s="47" t="s">
        <v>768</v>
      </c>
      <c r="C1453" s="82" t="str">
        <f t="shared" si="45"/>
        <v>21375805 CENTRO COSTAR. DE CINE Y AUDIOVISUAL</v>
      </c>
      <c r="D1453" s="47" t="s">
        <v>686</v>
      </c>
      <c r="E1453" s="47" t="s">
        <v>264</v>
      </c>
      <c r="F1453" s="47" t="s">
        <v>265</v>
      </c>
      <c r="G1453" s="46">
        <v>80000</v>
      </c>
      <c r="H1453" s="46">
        <v>80000</v>
      </c>
      <c r="I1453" s="46">
        <v>60000</v>
      </c>
      <c r="J1453" s="46">
        <v>0</v>
      </c>
      <c r="K1453" s="46">
        <v>0</v>
      </c>
      <c r="L1453" s="46">
        <v>0</v>
      </c>
      <c r="M1453" s="46">
        <v>0</v>
      </c>
      <c r="N1453" s="46">
        <v>0</v>
      </c>
      <c r="O1453" s="46">
        <v>80000</v>
      </c>
      <c r="P1453" s="86">
        <f t="shared" si="46"/>
        <v>0</v>
      </c>
      <c r="Q1453" s="65"/>
      <c r="R1453" s="65"/>
      <c r="S1453" s="66"/>
      <c r="T1453" s="66"/>
      <c r="U1453" s="66"/>
      <c r="V1453" s="66"/>
      <c r="W1453" s="66"/>
      <c r="X1453" s="67"/>
    </row>
    <row r="1454" spans="1:24" ht="14.4" x14ac:dyDescent="0.2">
      <c r="A1454" s="47" t="s">
        <v>718</v>
      </c>
      <c r="B1454" s="47" t="s">
        <v>768</v>
      </c>
      <c r="C1454" s="82" t="str">
        <f t="shared" si="45"/>
        <v>21375805 CENTRO COSTAR. DE CINE Y AUDIOVISUAL</v>
      </c>
      <c r="D1454" s="47" t="s">
        <v>686</v>
      </c>
      <c r="E1454" s="47" t="s">
        <v>268</v>
      </c>
      <c r="F1454" s="47" t="s">
        <v>269</v>
      </c>
      <c r="G1454" s="46">
        <v>80000</v>
      </c>
      <c r="H1454" s="46">
        <v>80000</v>
      </c>
      <c r="I1454" s="46">
        <v>60000</v>
      </c>
      <c r="J1454" s="46">
        <v>0</v>
      </c>
      <c r="K1454" s="46">
        <v>0</v>
      </c>
      <c r="L1454" s="46">
        <v>0</v>
      </c>
      <c r="M1454" s="46">
        <v>0</v>
      </c>
      <c r="N1454" s="46">
        <v>0</v>
      </c>
      <c r="O1454" s="46">
        <v>80000</v>
      </c>
      <c r="P1454" s="86">
        <f t="shared" si="46"/>
        <v>0</v>
      </c>
      <c r="Q1454" s="65"/>
      <c r="R1454" s="65"/>
      <c r="S1454" s="66"/>
      <c r="T1454" s="66"/>
      <c r="U1454" s="66"/>
      <c r="V1454" s="66"/>
      <c r="W1454" s="66"/>
      <c r="X1454" s="67"/>
    </row>
    <row r="1455" spans="1:24" ht="14.4" x14ac:dyDescent="0.2">
      <c r="A1455" s="47" t="s">
        <v>718</v>
      </c>
      <c r="B1455" s="47" t="s">
        <v>768</v>
      </c>
      <c r="C1455" s="82" t="str">
        <f t="shared" si="45"/>
        <v>21375805 CENTRO COSTAR. DE CINE Y AUDIOVISUAL</v>
      </c>
      <c r="D1455" s="47" t="s">
        <v>686</v>
      </c>
      <c r="E1455" s="47" t="s">
        <v>270</v>
      </c>
      <c r="F1455" s="47" t="s">
        <v>271</v>
      </c>
      <c r="G1455" s="46">
        <v>35000000</v>
      </c>
      <c r="H1455" s="46">
        <v>37076084</v>
      </c>
      <c r="I1455" s="46">
        <v>30693333.34</v>
      </c>
      <c r="J1455" s="46">
        <v>0</v>
      </c>
      <c r="K1455" s="46">
        <v>0</v>
      </c>
      <c r="L1455" s="46">
        <v>0</v>
      </c>
      <c r="M1455" s="46">
        <v>32153353.079999998</v>
      </c>
      <c r="N1455" s="46">
        <v>32153353.079999998</v>
      </c>
      <c r="O1455" s="46">
        <v>4922730.92</v>
      </c>
      <c r="P1455" s="86">
        <f t="shared" si="46"/>
        <v>0.86722624428189332</v>
      </c>
      <c r="Q1455" s="65"/>
      <c r="R1455" s="65"/>
      <c r="S1455" s="66"/>
      <c r="T1455" s="66"/>
      <c r="U1455" s="66"/>
      <c r="V1455" s="66"/>
      <c r="W1455" s="66"/>
      <c r="X1455" s="67"/>
    </row>
    <row r="1456" spans="1:24" ht="14.4" x14ac:dyDescent="0.2">
      <c r="A1456" s="47" t="s">
        <v>718</v>
      </c>
      <c r="B1456" s="47" t="s">
        <v>768</v>
      </c>
      <c r="C1456" s="82" t="str">
        <f t="shared" si="45"/>
        <v>21375805 CENTRO COSTAR. DE CINE Y AUDIOVISUAL</v>
      </c>
      <c r="D1456" s="47" t="s">
        <v>686</v>
      </c>
      <c r="E1456" s="47" t="s">
        <v>276</v>
      </c>
      <c r="F1456" s="47" t="s">
        <v>277</v>
      </c>
      <c r="G1456" s="46">
        <v>35000000</v>
      </c>
      <c r="H1456" s="46">
        <v>37076084</v>
      </c>
      <c r="I1456" s="46">
        <v>30693333.34</v>
      </c>
      <c r="J1456" s="46">
        <v>0</v>
      </c>
      <c r="K1456" s="46">
        <v>0</v>
      </c>
      <c r="L1456" s="46">
        <v>0</v>
      </c>
      <c r="M1456" s="46">
        <v>32153353.079999998</v>
      </c>
      <c r="N1456" s="46">
        <v>32153353.079999998</v>
      </c>
      <c r="O1456" s="46">
        <v>4922730.92</v>
      </c>
      <c r="P1456" s="86">
        <f t="shared" si="46"/>
        <v>0.86722624428189332</v>
      </c>
      <c r="Q1456" s="65"/>
      <c r="R1456" s="65"/>
      <c r="S1456" s="66"/>
      <c r="T1456" s="66"/>
      <c r="U1456" s="66"/>
      <c r="V1456" s="66"/>
      <c r="W1456" s="66"/>
      <c r="X1456" s="67"/>
    </row>
    <row r="1457" spans="1:24" ht="14.4" x14ac:dyDescent="0.2">
      <c r="A1457" s="47" t="s">
        <v>718</v>
      </c>
      <c r="B1457" s="47" t="s">
        <v>768</v>
      </c>
      <c r="C1457" s="82" t="str">
        <f t="shared" si="45"/>
        <v>21375805 CENTRO COSTAR. DE CINE Y AUDIOVISUAL</v>
      </c>
      <c r="D1457" s="47" t="s">
        <v>686</v>
      </c>
      <c r="E1457" s="47" t="s">
        <v>278</v>
      </c>
      <c r="F1457" s="47" t="s">
        <v>279</v>
      </c>
      <c r="G1457" s="46">
        <v>8200000</v>
      </c>
      <c r="H1457" s="46">
        <v>8200000</v>
      </c>
      <c r="I1457" s="46">
        <v>5658650</v>
      </c>
      <c r="J1457" s="46">
        <v>0</v>
      </c>
      <c r="K1457" s="46">
        <v>0</v>
      </c>
      <c r="L1457" s="46">
        <v>0</v>
      </c>
      <c r="M1457" s="46">
        <v>3345403.91</v>
      </c>
      <c r="N1457" s="46">
        <v>3296965.91</v>
      </c>
      <c r="O1457" s="46">
        <v>4854596.09</v>
      </c>
      <c r="P1457" s="86">
        <f t="shared" si="46"/>
        <v>0.40797608658536588</v>
      </c>
      <c r="Q1457" s="65"/>
      <c r="R1457" s="65"/>
      <c r="S1457" s="66"/>
      <c r="T1457" s="66"/>
      <c r="U1457" s="66"/>
      <c r="V1457" s="66"/>
      <c r="W1457" s="66"/>
      <c r="X1457" s="67"/>
    </row>
    <row r="1458" spans="1:24" ht="14.4" x14ac:dyDescent="0.2">
      <c r="A1458" s="47" t="s">
        <v>718</v>
      </c>
      <c r="B1458" s="47" t="s">
        <v>768</v>
      </c>
      <c r="C1458" s="82" t="str">
        <f t="shared" si="45"/>
        <v>21375805 CENTRO COSTAR. DE CINE Y AUDIOVISUAL</v>
      </c>
      <c r="D1458" s="47" t="s">
        <v>686</v>
      </c>
      <c r="E1458" s="47" t="s">
        <v>280</v>
      </c>
      <c r="F1458" s="47" t="s">
        <v>281</v>
      </c>
      <c r="G1458" s="46">
        <v>600000</v>
      </c>
      <c r="H1458" s="46">
        <v>600000</v>
      </c>
      <c r="I1458" s="46">
        <v>450000</v>
      </c>
      <c r="J1458" s="46">
        <v>0</v>
      </c>
      <c r="K1458" s="46">
        <v>0</v>
      </c>
      <c r="L1458" s="46">
        <v>0</v>
      </c>
      <c r="M1458" s="46">
        <v>306737</v>
      </c>
      <c r="N1458" s="46">
        <v>258299</v>
      </c>
      <c r="O1458" s="46">
        <v>293263</v>
      </c>
      <c r="P1458" s="86">
        <f t="shared" si="46"/>
        <v>0.51122833333333328</v>
      </c>
      <c r="Q1458" s="65"/>
      <c r="R1458" s="65"/>
      <c r="S1458" s="66"/>
      <c r="T1458" s="66"/>
      <c r="U1458" s="66"/>
      <c r="V1458" s="66"/>
      <c r="W1458" s="66"/>
      <c r="X1458" s="67"/>
    </row>
    <row r="1459" spans="1:24" ht="14.4" x14ac:dyDescent="0.2">
      <c r="A1459" s="47" t="s">
        <v>718</v>
      </c>
      <c r="B1459" s="47" t="s">
        <v>768</v>
      </c>
      <c r="C1459" s="83" t="str">
        <f t="shared" si="45"/>
        <v>21375805 CENTRO COSTAR. DE CINE Y AUDIOVISUAL</v>
      </c>
      <c r="D1459" s="47" t="s">
        <v>686</v>
      </c>
      <c r="E1459" s="47" t="s">
        <v>282</v>
      </c>
      <c r="F1459" s="47" t="s">
        <v>283</v>
      </c>
      <c r="G1459" s="46">
        <v>500000</v>
      </c>
      <c r="H1459" s="46">
        <v>500000</v>
      </c>
      <c r="I1459" s="46">
        <v>375000</v>
      </c>
      <c r="J1459" s="46">
        <v>0</v>
      </c>
      <c r="K1459" s="46">
        <v>0</v>
      </c>
      <c r="L1459" s="46">
        <v>0</v>
      </c>
      <c r="M1459" s="46">
        <v>306737</v>
      </c>
      <c r="N1459" s="46">
        <v>258299</v>
      </c>
      <c r="O1459" s="46">
        <v>193263</v>
      </c>
      <c r="P1459" s="86">
        <f t="shared" si="46"/>
        <v>0.61347399999999996</v>
      </c>
      <c r="Q1459" s="65"/>
      <c r="R1459" s="65"/>
      <c r="S1459" s="66"/>
      <c r="T1459" s="66"/>
      <c r="U1459" s="66"/>
      <c r="V1459" s="66"/>
      <c r="W1459" s="66"/>
      <c r="X1459" s="67"/>
    </row>
    <row r="1460" spans="1:24" ht="14.4" x14ac:dyDescent="0.2">
      <c r="A1460" s="47" t="s">
        <v>718</v>
      </c>
      <c r="B1460" s="47" t="s">
        <v>768</v>
      </c>
      <c r="C1460" s="82" t="str">
        <f t="shared" si="45"/>
        <v>21375805 CENTRO COSTAR. DE CINE Y AUDIOVISUAL</v>
      </c>
      <c r="D1460" s="47" t="s">
        <v>686</v>
      </c>
      <c r="E1460" s="47" t="s">
        <v>286</v>
      </c>
      <c r="F1460" s="47" t="s">
        <v>287</v>
      </c>
      <c r="G1460" s="46">
        <v>100000</v>
      </c>
      <c r="H1460" s="46">
        <v>100000</v>
      </c>
      <c r="I1460" s="46">
        <v>75000</v>
      </c>
      <c r="J1460" s="46">
        <v>0</v>
      </c>
      <c r="K1460" s="46">
        <v>0</v>
      </c>
      <c r="L1460" s="46">
        <v>0</v>
      </c>
      <c r="M1460" s="46">
        <v>0</v>
      </c>
      <c r="N1460" s="46">
        <v>0</v>
      </c>
      <c r="O1460" s="46">
        <v>100000</v>
      </c>
      <c r="P1460" s="86">
        <f t="shared" si="46"/>
        <v>0</v>
      </c>
      <c r="Q1460" s="65"/>
      <c r="R1460" s="65"/>
      <c r="S1460" s="66"/>
      <c r="T1460" s="66"/>
      <c r="U1460" s="66"/>
      <c r="V1460" s="66"/>
      <c r="W1460" s="66"/>
      <c r="X1460" s="67"/>
    </row>
    <row r="1461" spans="1:24" ht="14.4" x14ac:dyDescent="0.2">
      <c r="A1461" s="47" t="s">
        <v>718</v>
      </c>
      <c r="B1461" s="47" t="s">
        <v>768</v>
      </c>
      <c r="C1461" s="82" t="str">
        <f t="shared" si="45"/>
        <v>21375805 CENTRO COSTAR. DE CINE Y AUDIOVISUAL</v>
      </c>
      <c r="D1461" s="47" t="s">
        <v>686</v>
      </c>
      <c r="E1461" s="47" t="s">
        <v>296</v>
      </c>
      <c r="F1461" s="47" t="s">
        <v>297</v>
      </c>
      <c r="G1461" s="46">
        <v>2000000</v>
      </c>
      <c r="H1461" s="46">
        <v>3200000</v>
      </c>
      <c r="I1461" s="46">
        <v>1572500</v>
      </c>
      <c r="J1461" s="46">
        <v>0</v>
      </c>
      <c r="K1461" s="46">
        <v>0</v>
      </c>
      <c r="L1461" s="46">
        <v>0</v>
      </c>
      <c r="M1461" s="46">
        <v>466330.92</v>
      </c>
      <c r="N1461" s="46">
        <v>466330.92</v>
      </c>
      <c r="O1461" s="46">
        <v>2733669.08</v>
      </c>
      <c r="P1461" s="86">
        <f t="shared" si="46"/>
        <v>0.14572841249999999</v>
      </c>
      <c r="Q1461" s="65"/>
      <c r="R1461" s="65"/>
      <c r="S1461" s="66"/>
      <c r="T1461" s="66"/>
      <c r="U1461" s="66"/>
      <c r="V1461" s="66"/>
      <c r="W1461" s="66"/>
      <c r="X1461" s="67"/>
    </row>
    <row r="1462" spans="1:24" ht="14.4" x14ac:dyDescent="0.2">
      <c r="A1462" s="47" t="s">
        <v>718</v>
      </c>
      <c r="B1462" s="47" t="s">
        <v>768</v>
      </c>
      <c r="C1462" s="82" t="str">
        <f t="shared" si="45"/>
        <v>21375805 CENTRO COSTAR. DE CINE Y AUDIOVISUAL</v>
      </c>
      <c r="D1462" s="47" t="s">
        <v>686</v>
      </c>
      <c r="E1462" s="47" t="s">
        <v>298</v>
      </c>
      <c r="F1462" s="47" t="s">
        <v>299</v>
      </c>
      <c r="G1462" s="46">
        <v>100000</v>
      </c>
      <c r="H1462" s="46">
        <v>100000</v>
      </c>
      <c r="I1462" s="46">
        <v>75000</v>
      </c>
      <c r="J1462" s="46">
        <v>0</v>
      </c>
      <c r="K1462" s="46">
        <v>0</v>
      </c>
      <c r="L1462" s="46">
        <v>0</v>
      </c>
      <c r="M1462" s="46">
        <v>21954.99</v>
      </c>
      <c r="N1462" s="46">
        <v>21954.99</v>
      </c>
      <c r="O1462" s="46">
        <v>78045.009999999995</v>
      </c>
      <c r="P1462" s="86">
        <f t="shared" si="46"/>
        <v>0.21954990000000002</v>
      </c>
      <c r="Q1462" s="65"/>
      <c r="R1462" s="65"/>
      <c r="S1462" s="66"/>
      <c r="T1462" s="66"/>
      <c r="U1462" s="66"/>
      <c r="V1462" s="66"/>
      <c r="W1462" s="66"/>
      <c r="X1462" s="67"/>
    </row>
    <row r="1463" spans="1:24" ht="14.4" x14ac:dyDescent="0.2">
      <c r="A1463" s="47" t="s">
        <v>718</v>
      </c>
      <c r="B1463" s="47" t="s">
        <v>768</v>
      </c>
      <c r="C1463" s="82" t="str">
        <f t="shared" si="45"/>
        <v>21375805 CENTRO COSTAR. DE CINE Y AUDIOVISUAL</v>
      </c>
      <c r="D1463" s="47" t="s">
        <v>686</v>
      </c>
      <c r="E1463" s="47" t="s">
        <v>304</v>
      </c>
      <c r="F1463" s="47" t="s">
        <v>305</v>
      </c>
      <c r="G1463" s="46">
        <v>400000</v>
      </c>
      <c r="H1463" s="46">
        <v>400000</v>
      </c>
      <c r="I1463" s="46">
        <v>372500</v>
      </c>
      <c r="J1463" s="46">
        <v>0</v>
      </c>
      <c r="K1463" s="46">
        <v>0</v>
      </c>
      <c r="L1463" s="46">
        <v>0</v>
      </c>
      <c r="M1463" s="46">
        <v>343872.93</v>
      </c>
      <c r="N1463" s="46">
        <v>343872.93</v>
      </c>
      <c r="O1463" s="46">
        <v>56127.07</v>
      </c>
      <c r="P1463" s="86">
        <f t="shared" si="46"/>
        <v>0.85968232499999997</v>
      </c>
      <c r="Q1463" s="65"/>
      <c r="R1463" s="65"/>
      <c r="S1463" s="66"/>
      <c r="T1463" s="66"/>
      <c r="U1463" s="66"/>
      <c r="V1463" s="66"/>
      <c r="W1463" s="66"/>
      <c r="X1463" s="67"/>
    </row>
    <row r="1464" spans="1:24" ht="14.4" x14ac:dyDescent="0.2">
      <c r="A1464" s="47" t="s">
        <v>718</v>
      </c>
      <c r="B1464" s="47" t="s">
        <v>768</v>
      </c>
      <c r="C1464" s="82" t="str">
        <f t="shared" si="45"/>
        <v>21375805 CENTRO COSTAR. DE CINE Y AUDIOVISUAL</v>
      </c>
      <c r="D1464" s="47" t="s">
        <v>686</v>
      </c>
      <c r="E1464" s="47" t="s">
        <v>308</v>
      </c>
      <c r="F1464" s="47" t="s">
        <v>309</v>
      </c>
      <c r="G1464" s="46">
        <v>1500000</v>
      </c>
      <c r="H1464" s="46">
        <v>2700000</v>
      </c>
      <c r="I1464" s="46">
        <v>1125000</v>
      </c>
      <c r="J1464" s="46">
        <v>0</v>
      </c>
      <c r="K1464" s="46">
        <v>0</v>
      </c>
      <c r="L1464" s="46">
        <v>0</v>
      </c>
      <c r="M1464" s="46">
        <v>100503</v>
      </c>
      <c r="N1464" s="46">
        <v>100503</v>
      </c>
      <c r="O1464" s="46">
        <v>2599497</v>
      </c>
      <c r="P1464" s="86">
        <f t="shared" si="46"/>
        <v>3.722333333333333E-2</v>
      </c>
      <c r="Q1464" s="65"/>
      <c r="R1464" s="65"/>
      <c r="S1464" s="66"/>
      <c r="T1464" s="66"/>
      <c r="U1464" s="66"/>
      <c r="V1464" s="66"/>
      <c r="W1464" s="66"/>
      <c r="X1464" s="67"/>
    </row>
    <row r="1465" spans="1:24" ht="14.4" x14ac:dyDescent="0.2">
      <c r="A1465" s="47" t="s">
        <v>718</v>
      </c>
      <c r="B1465" s="47" t="s">
        <v>768</v>
      </c>
      <c r="C1465" s="82" t="str">
        <f t="shared" si="45"/>
        <v>21375805 CENTRO COSTAR. DE CINE Y AUDIOVISUAL</v>
      </c>
      <c r="D1465" s="47" t="s">
        <v>686</v>
      </c>
      <c r="E1465" s="47" t="s">
        <v>312</v>
      </c>
      <c r="F1465" s="47" t="s">
        <v>313</v>
      </c>
      <c r="G1465" s="46">
        <v>3000000</v>
      </c>
      <c r="H1465" s="46">
        <v>3000000</v>
      </c>
      <c r="I1465" s="46">
        <v>2353150</v>
      </c>
      <c r="J1465" s="46">
        <v>0</v>
      </c>
      <c r="K1465" s="46">
        <v>0</v>
      </c>
      <c r="L1465" s="46">
        <v>0</v>
      </c>
      <c r="M1465" s="46">
        <v>1864500</v>
      </c>
      <c r="N1465" s="46">
        <v>1864500</v>
      </c>
      <c r="O1465" s="46">
        <v>1135500</v>
      </c>
      <c r="P1465" s="86">
        <f t="shared" si="46"/>
        <v>0.62150000000000005</v>
      </c>
      <c r="Q1465" s="65"/>
      <c r="R1465" s="65"/>
      <c r="S1465" s="66"/>
      <c r="T1465" s="66"/>
      <c r="U1465" s="66"/>
      <c r="V1465" s="66"/>
      <c r="W1465" s="66"/>
      <c r="X1465" s="67"/>
    </row>
    <row r="1466" spans="1:24" ht="14.4" x14ac:dyDescent="0.2">
      <c r="A1466" s="47" t="s">
        <v>718</v>
      </c>
      <c r="B1466" s="47" t="s">
        <v>768</v>
      </c>
      <c r="C1466" s="82" t="str">
        <f t="shared" si="45"/>
        <v>21375805 CENTRO COSTAR. DE CINE Y AUDIOVISUAL</v>
      </c>
      <c r="D1466" s="47" t="s">
        <v>686</v>
      </c>
      <c r="E1466" s="47" t="s">
        <v>316</v>
      </c>
      <c r="F1466" s="47" t="s">
        <v>317</v>
      </c>
      <c r="G1466" s="46">
        <v>3000000</v>
      </c>
      <c r="H1466" s="46">
        <v>3000000</v>
      </c>
      <c r="I1466" s="46">
        <v>2353150</v>
      </c>
      <c r="J1466" s="46">
        <v>0</v>
      </c>
      <c r="K1466" s="46">
        <v>0</v>
      </c>
      <c r="L1466" s="46">
        <v>0</v>
      </c>
      <c r="M1466" s="46">
        <v>1864500</v>
      </c>
      <c r="N1466" s="46">
        <v>1864500</v>
      </c>
      <c r="O1466" s="46">
        <v>1135500</v>
      </c>
      <c r="P1466" s="86">
        <f t="shared" si="46"/>
        <v>0.62150000000000005</v>
      </c>
      <c r="Q1466" s="65"/>
      <c r="R1466" s="65"/>
      <c r="S1466" s="66"/>
      <c r="T1466" s="66"/>
      <c r="U1466" s="66"/>
      <c r="V1466" s="66"/>
      <c r="W1466" s="66"/>
      <c r="X1466" s="67"/>
    </row>
    <row r="1467" spans="1:24" ht="14.4" x14ac:dyDescent="0.2">
      <c r="A1467" s="47" t="s">
        <v>718</v>
      </c>
      <c r="B1467" s="47" t="s">
        <v>768</v>
      </c>
      <c r="C1467" s="82" t="str">
        <f t="shared" si="45"/>
        <v>21375805 CENTRO COSTAR. DE CINE Y AUDIOVISUAL</v>
      </c>
      <c r="D1467" s="47" t="s">
        <v>686</v>
      </c>
      <c r="E1467" s="47" t="s">
        <v>318</v>
      </c>
      <c r="F1467" s="47" t="s">
        <v>319</v>
      </c>
      <c r="G1467" s="46">
        <v>2600000</v>
      </c>
      <c r="H1467" s="46">
        <v>1400000</v>
      </c>
      <c r="I1467" s="46">
        <v>1283000</v>
      </c>
      <c r="J1467" s="46">
        <v>0</v>
      </c>
      <c r="K1467" s="46">
        <v>0</v>
      </c>
      <c r="L1467" s="46">
        <v>0</v>
      </c>
      <c r="M1467" s="46">
        <v>707835.99</v>
      </c>
      <c r="N1467" s="46">
        <v>707835.99</v>
      </c>
      <c r="O1467" s="46">
        <v>692164.01</v>
      </c>
      <c r="P1467" s="86">
        <f t="shared" si="46"/>
        <v>0.50559713571428566</v>
      </c>
      <c r="Q1467" s="65"/>
      <c r="R1467" s="65"/>
      <c r="S1467" s="66"/>
      <c r="T1467" s="66"/>
      <c r="U1467" s="66"/>
      <c r="V1467" s="66"/>
      <c r="W1467" s="66"/>
      <c r="X1467" s="67"/>
    </row>
    <row r="1468" spans="1:24" ht="14.4" x14ac:dyDescent="0.2">
      <c r="A1468" s="47" t="s">
        <v>718</v>
      </c>
      <c r="B1468" s="47" t="s">
        <v>768</v>
      </c>
      <c r="C1468" s="82" t="str">
        <f t="shared" si="45"/>
        <v>21375805 CENTRO COSTAR. DE CINE Y AUDIOVISUAL</v>
      </c>
      <c r="D1468" s="47" t="s">
        <v>686</v>
      </c>
      <c r="E1468" s="47" t="s">
        <v>320</v>
      </c>
      <c r="F1468" s="47" t="s">
        <v>321</v>
      </c>
      <c r="G1468" s="46">
        <v>500000</v>
      </c>
      <c r="H1468" s="46">
        <v>500000</v>
      </c>
      <c r="I1468" s="46">
        <v>488000</v>
      </c>
      <c r="J1468" s="46">
        <v>0</v>
      </c>
      <c r="K1468" s="46">
        <v>0</v>
      </c>
      <c r="L1468" s="46">
        <v>0</v>
      </c>
      <c r="M1468" s="46">
        <v>475819.99</v>
      </c>
      <c r="N1468" s="46">
        <v>475819.99</v>
      </c>
      <c r="O1468" s="46">
        <v>24180.01</v>
      </c>
      <c r="P1468" s="86">
        <f t="shared" si="46"/>
        <v>0.95163997999999994</v>
      </c>
      <c r="Q1468" s="65"/>
      <c r="R1468" s="65"/>
      <c r="S1468" s="66"/>
      <c r="T1468" s="66"/>
      <c r="U1468" s="66"/>
      <c r="V1468" s="66"/>
      <c r="W1468" s="66"/>
      <c r="X1468" s="67"/>
    </row>
    <row r="1469" spans="1:24" ht="14.4" x14ac:dyDescent="0.2">
      <c r="A1469" s="47" t="s">
        <v>718</v>
      </c>
      <c r="B1469" s="47" t="s">
        <v>768</v>
      </c>
      <c r="C1469" s="82" t="str">
        <f t="shared" si="45"/>
        <v>21375805 CENTRO COSTAR. DE CINE Y AUDIOVISUAL</v>
      </c>
      <c r="D1469" s="47" t="s">
        <v>686</v>
      </c>
      <c r="E1469" s="47" t="s">
        <v>322</v>
      </c>
      <c r="F1469" s="47" t="s">
        <v>323</v>
      </c>
      <c r="G1469" s="46">
        <v>100000</v>
      </c>
      <c r="H1469" s="46">
        <v>100000</v>
      </c>
      <c r="I1469" s="46">
        <v>95000</v>
      </c>
      <c r="J1469" s="46">
        <v>0</v>
      </c>
      <c r="K1469" s="46">
        <v>0</v>
      </c>
      <c r="L1469" s="46">
        <v>0</v>
      </c>
      <c r="M1469" s="46">
        <v>94016</v>
      </c>
      <c r="N1469" s="46">
        <v>94016</v>
      </c>
      <c r="O1469" s="46">
        <v>5984</v>
      </c>
      <c r="P1469" s="86">
        <f t="shared" si="46"/>
        <v>0.94016</v>
      </c>
      <c r="Q1469" s="65"/>
      <c r="R1469" s="65"/>
      <c r="S1469" s="66"/>
      <c r="T1469" s="66"/>
      <c r="U1469" s="66"/>
      <c r="V1469" s="66"/>
      <c r="W1469" s="66"/>
      <c r="X1469" s="67"/>
    </row>
    <row r="1470" spans="1:24" ht="14.4" x14ac:dyDescent="0.2">
      <c r="A1470" s="47" t="s">
        <v>718</v>
      </c>
      <c r="B1470" s="47" t="s">
        <v>768</v>
      </c>
      <c r="C1470" s="82" t="str">
        <f t="shared" si="45"/>
        <v>21375805 CENTRO COSTAR. DE CINE Y AUDIOVISUAL</v>
      </c>
      <c r="D1470" s="47" t="s">
        <v>686</v>
      </c>
      <c r="E1470" s="47" t="s">
        <v>324</v>
      </c>
      <c r="F1470" s="47" t="s">
        <v>325</v>
      </c>
      <c r="G1470" s="46">
        <v>200000</v>
      </c>
      <c r="H1470" s="46">
        <v>200000</v>
      </c>
      <c r="I1470" s="46">
        <v>150000</v>
      </c>
      <c r="J1470" s="46">
        <v>0</v>
      </c>
      <c r="K1470" s="46">
        <v>0</v>
      </c>
      <c r="L1470" s="46">
        <v>0</v>
      </c>
      <c r="M1470" s="46">
        <v>0</v>
      </c>
      <c r="N1470" s="46">
        <v>0</v>
      </c>
      <c r="O1470" s="46">
        <v>200000</v>
      </c>
      <c r="P1470" s="86">
        <f t="shared" si="46"/>
        <v>0</v>
      </c>
      <c r="Q1470" s="65"/>
      <c r="R1470" s="65"/>
      <c r="S1470" s="66"/>
      <c r="T1470" s="66"/>
      <c r="U1470" s="66"/>
      <c r="V1470" s="66"/>
      <c r="W1470" s="66"/>
      <c r="X1470" s="67"/>
    </row>
    <row r="1471" spans="1:24" ht="14.4" x14ac:dyDescent="0.2">
      <c r="A1471" s="47" t="s">
        <v>718</v>
      </c>
      <c r="B1471" s="47" t="s">
        <v>768</v>
      </c>
      <c r="C1471" s="82" t="str">
        <f t="shared" si="45"/>
        <v>21375805 CENTRO COSTAR. DE CINE Y AUDIOVISUAL</v>
      </c>
      <c r="D1471" s="47" t="s">
        <v>686</v>
      </c>
      <c r="E1471" s="47" t="s">
        <v>328</v>
      </c>
      <c r="F1471" s="47" t="s">
        <v>329</v>
      </c>
      <c r="G1471" s="46">
        <v>1500000</v>
      </c>
      <c r="H1471" s="46">
        <v>400000</v>
      </c>
      <c r="I1471" s="46">
        <v>400000</v>
      </c>
      <c r="J1471" s="46">
        <v>0</v>
      </c>
      <c r="K1471" s="46">
        <v>0</v>
      </c>
      <c r="L1471" s="46">
        <v>0</v>
      </c>
      <c r="M1471" s="46">
        <v>138000</v>
      </c>
      <c r="N1471" s="46">
        <v>138000</v>
      </c>
      <c r="O1471" s="46">
        <v>262000</v>
      </c>
      <c r="P1471" s="86">
        <f t="shared" si="46"/>
        <v>0.34499999999999997</v>
      </c>
      <c r="Q1471" s="65"/>
      <c r="R1471" s="65"/>
      <c r="S1471" s="66"/>
      <c r="T1471" s="66"/>
      <c r="U1471" s="66"/>
      <c r="V1471" s="66"/>
      <c r="W1471" s="66"/>
      <c r="X1471" s="67"/>
    </row>
    <row r="1472" spans="1:24" ht="14.4" x14ac:dyDescent="0.2">
      <c r="A1472" s="47" t="s">
        <v>718</v>
      </c>
      <c r="B1472" s="47" t="s">
        <v>768</v>
      </c>
      <c r="C1472" s="82" t="str">
        <f t="shared" si="45"/>
        <v>21375805 CENTRO COSTAR. DE CINE Y AUDIOVISUAL</v>
      </c>
      <c r="D1472" s="47" t="s">
        <v>686</v>
      </c>
      <c r="E1472" s="47" t="s">
        <v>330</v>
      </c>
      <c r="F1472" s="47" t="s">
        <v>331</v>
      </c>
      <c r="G1472" s="46">
        <v>200000</v>
      </c>
      <c r="H1472" s="46">
        <v>200000</v>
      </c>
      <c r="I1472" s="46">
        <v>150000</v>
      </c>
      <c r="J1472" s="46">
        <v>0</v>
      </c>
      <c r="K1472" s="46">
        <v>0</v>
      </c>
      <c r="L1472" s="46">
        <v>0</v>
      </c>
      <c r="M1472" s="46">
        <v>0</v>
      </c>
      <c r="N1472" s="46">
        <v>0</v>
      </c>
      <c r="O1472" s="46">
        <v>200000</v>
      </c>
      <c r="P1472" s="86">
        <f t="shared" si="46"/>
        <v>0</v>
      </c>
      <c r="Q1472" s="65"/>
      <c r="R1472" s="65"/>
      <c r="S1472" s="66"/>
      <c r="T1472" s="66"/>
      <c r="U1472" s="66"/>
      <c r="V1472" s="66"/>
      <c r="W1472" s="66"/>
      <c r="X1472" s="67"/>
    </row>
    <row r="1473" spans="1:24" ht="14.4" x14ac:dyDescent="0.2">
      <c r="A1473" s="47" t="s">
        <v>718</v>
      </c>
      <c r="B1473" s="47" t="s">
        <v>768</v>
      </c>
      <c r="C1473" s="82" t="str">
        <f t="shared" si="45"/>
        <v>21375805 CENTRO COSTAR. DE CINE Y AUDIOVISUAL</v>
      </c>
      <c r="D1473" s="47" t="s">
        <v>686</v>
      </c>
      <c r="E1473" s="47" t="s">
        <v>334</v>
      </c>
      <c r="F1473" s="47" t="s">
        <v>335</v>
      </c>
      <c r="G1473" s="46">
        <v>100000</v>
      </c>
      <c r="H1473" s="46">
        <v>0</v>
      </c>
      <c r="I1473" s="46">
        <v>0</v>
      </c>
      <c r="J1473" s="46">
        <v>0</v>
      </c>
      <c r="K1473" s="46">
        <v>0</v>
      </c>
      <c r="L1473" s="46">
        <v>0</v>
      </c>
      <c r="M1473" s="46">
        <v>0</v>
      </c>
      <c r="N1473" s="46">
        <v>0</v>
      </c>
      <c r="O1473" s="46">
        <v>0</v>
      </c>
      <c r="P1473" s="86">
        <f t="shared" si="46"/>
        <v>0</v>
      </c>
      <c r="Q1473" s="65"/>
      <c r="R1473" s="65"/>
      <c r="S1473" s="66"/>
      <c r="T1473" s="66"/>
      <c r="U1473" s="66"/>
      <c r="V1473" s="66"/>
      <c r="W1473" s="66"/>
      <c r="X1473" s="67"/>
    </row>
    <row r="1474" spans="1:24" ht="14.4" x14ac:dyDescent="0.2">
      <c r="A1474" s="47" t="s">
        <v>718</v>
      </c>
      <c r="B1474" s="47" t="s">
        <v>768</v>
      </c>
      <c r="C1474" s="82" t="str">
        <f t="shared" si="45"/>
        <v>21375805 CENTRO COSTAR. DE CINE Y AUDIOVISUAL</v>
      </c>
      <c r="D1474" s="47" t="s">
        <v>686</v>
      </c>
      <c r="E1474" s="47" t="s">
        <v>372</v>
      </c>
      <c r="F1474" s="47" t="s">
        <v>373</v>
      </c>
      <c r="G1474" s="46">
        <v>381504186</v>
      </c>
      <c r="H1474" s="46">
        <v>379803562.80000001</v>
      </c>
      <c r="I1474" s="46">
        <v>270790446.13999999</v>
      </c>
      <c r="J1474" s="46">
        <v>0</v>
      </c>
      <c r="K1474" s="46">
        <v>0</v>
      </c>
      <c r="L1474" s="46">
        <v>0</v>
      </c>
      <c r="M1474" s="46">
        <v>274377606.13999999</v>
      </c>
      <c r="N1474" s="46">
        <v>274377606.11000001</v>
      </c>
      <c r="O1474" s="46">
        <v>105425956.66</v>
      </c>
      <c r="P1474" s="86">
        <f t="shared" si="46"/>
        <v>0.72241977962824944</v>
      </c>
      <c r="Q1474" s="65"/>
      <c r="R1474" s="65"/>
      <c r="S1474" s="66"/>
      <c r="T1474" s="66"/>
      <c r="U1474" s="66"/>
      <c r="V1474" s="66"/>
      <c r="W1474" s="66"/>
      <c r="X1474" s="67"/>
    </row>
    <row r="1475" spans="1:24" ht="14.4" x14ac:dyDescent="0.2">
      <c r="A1475" s="47" t="s">
        <v>718</v>
      </c>
      <c r="B1475" s="47" t="s">
        <v>768</v>
      </c>
      <c r="C1475" s="82" t="str">
        <f t="shared" si="45"/>
        <v>21375805 CENTRO COSTAR. DE CINE Y AUDIOVISUAL</v>
      </c>
      <c r="D1475" s="47" t="s">
        <v>686</v>
      </c>
      <c r="E1475" s="47" t="s">
        <v>374</v>
      </c>
      <c r="F1475" s="47" t="s">
        <v>375</v>
      </c>
      <c r="G1475" s="46">
        <v>3279929</v>
      </c>
      <c r="H1475" s="46">
        <v>3495821</v>
      </c>
      <c r="I1475" s="46">
        <v>3495821</v>
      </c>
      <c r="J1475" s="46">
        <v>0</v>
      </c>
      <c r="K1475" s="46">
        <v>0</v>
      </c>
      <c r="L1475" s="46">
        <v>0</v>
      </c>
      <c r="M1475" s="46">
        <v>2298294.63</v>
      </c>
      <c r="N1475" s="46">
        <v>2298294.63</v>
      </c>
      <c r="O1475" s="46">
        <v>1197526.3700000001</v>
      </c>
      <c r="P1475" s="86">
        <f t="shared" si="46"/>
        <v>0.65744059263903953</v>
      </c>
      <c r="Q1475" s="65"/>
      <c r="R1475" s="65"/>
      <c r="S1475" s="66"/>
      <c r="T1475" s="66"/>
      <c r="U1475" s="66"/>
      <c r="V1475" s="66"/>
      <c r="W1475" s="66"/>
      <c r="X1475" s="67"/>
    </row>
    <row r="1476" spans="1:24" ht="14.4" x14ac:dyDescent="0.2">
      <c r="A1476" s="47" t="s">
        <v>718</v>
      </c>
      <c r="B1476" s="47" t="s">
        <v>768</v>
      </c>
      <c r="C1476" s="82" t="str">
        <f t="shared" si="45"/>
        <v>21375805 CENTRO COSTAR. DE CINE Y AUDIOVISUAL</v>
      </c>
      <c r="D1476" s="47" t="s">
        <v>686</v>
      </c>
      <c r="E1476" s="47" t="s">
        <v>393</v>
      </c>
      <c r="F1476" s="47" t="s">
        <v>377</v>
      </c>
      <c r="G1476" s="46">
        <v>2829389</v>
      </c>
      <c r="H1476" s="46">
        <v>3015625</v>
      </c>
      <c r="I1476" s="46">
        <v>3015625</v>
      </c>
      <c r="J1476" s="46">
        <v>0</v>
      </c>
      <c r="K1476" s="46">
        <v>0</v>
      </c>
      <c r="L1476" s="46">
        <v>0</v>
      </c>
      <c r="M1476" s="46">
        <v>1982594.81</v>
      </c>
      <c r="N1476" s="46">
        <v>1982594.81</v>
      </c>
      <c r="O1476" s="46">
        <v>1033030.19</v>
      </c>
      <c r="P1476" s="86">
        <f t="shared" si="46"/>
        <v>0.65744076601036272</v>
      </c>
      <c r="Q1476" s="65"/>
      <c r="R1476" s="65"/>
      <c r="S1476" s="66"/>
      <c r="T1476" s="66"/>
      <c r="U1476" s="66"/>
      <c r="V1476" s="66"/>
      <c r="W1476" s="66"/>
      <c r="X1476" s="67"/>
    </row>
    <row r="1477" spans="1:24" ht="14.4" x14ac:dyDescent="0.2">
      <c r="A1477" s="47" t="s">
        <v>718</v>
      </c>
      <c r="B1477" s="47" t="s">
        <v>768</v>
      </c>
      <c r="C1477" s="82" t="str">
        <f t="shared" si="45"/>
        <v>21375805 CENTRO COSTAR. DE CINE Y AUDIOVISUAL</v>
      </c>
      <c r="D1477" s="47" t="s">
        <v>686</v>
      </c>
      <c r="E1477" s="47" t="s">
        <v>414</v>
      </c>
      <c r="F1477" s="47" t="s">
        <v>398</v>
      </c>
      <c r="G1477" s="46">
        <v>450540</v>
      </c>
      <c r="H1477" s="46">
        <v>480196</v>
      </c>
      <c r="I1477" s="46">
        <v>480196</v>
      </c>
      <c r="J1477" s="46">
        <v>0</v>
      </c>
      <c r="K1477" s="46">
        <v>0</v>
      </c>
      <c r="L1477" s="46">
        <v>0</v>
      </c>
      <c r="M1477" s="46">
        <v>315699.82</v>
      </c>
      <c r="N1477" s="46">
        <v>315699.82</v>
      </c>
      <c r="O1477" s="46">
        <v>164496.18</v>
      </c>
      <c r="P1477" s="86">
        <f t="shared" si="46"/>
        <v>0.65743950386925343</v>
      </c>
      <c r="Q1477" s="65"/>
      <c r="R1477" s="65"/>
      <c r="S1477" s="66"/>
      <c r="T1477" s="66"/>
      <c r="U1477" s="66"/>
      <c r="V1477" s="66"/>
      <c r="W1477" s="66"/>
      <c r="X1477" s="67"/>
    </row>
    <row r="1478" spans="1:24" ht="14.4" x14ac:dyDescent="0.2">
      <c r="A1478" s="47" t="s">
        <v>718</v>
      </c>
      <c r="B1478" s="47" t="s">
        <v>768</v>
      </c>
      <c r="C1478" s="82" t="str">
        <f t="shared" ref="C1478:C1541" si="47">+CONCATENATE(A1478," ",B1478)</f>
        <v>21375805 CENTRO COSTAR. DE CINE Y AUDIOVISUAL</v>
      </c>
      <c r="D1478" s="47" t="s">
        <v>686</v>
      </c>
      <c r="E1478" s="47" t="s">
        <v>602</v>
      </c>
      <c r="F1478" s="47" t="s">
        <v>603</v>
      </c>
      <c r="G1478" s="46">
        <v>295581200</v>
      </c>
      <c r="H1478" s="46">
        <v>295581200</v>
      </c>
      <c r="I1478" s="46">
        <v>186568083.34</v>
      </c>
      <c r="J1478" s="46">
        <v>0</v>
      </c>
      <c r="K1478" s="46">
        <v>0</v>
      </c>
      <c r="L1478" s="46">
        <v>0</v>
      </c>
      <c r="M1478" s="46">
        <v>192317140.80000001</v>
      </c>
      <c r="N1478" s="46">
        <v>192317140.80000001</v>
      </c>
      <c r="O1478" s="46">
        <v>103264059.2</v>
      </c>
      <c r="P1478" s="86">
        <f t="shared" ref="P1478:P1541" si="48">+IFERROR(M1478/H1478,0)</f>
        <v>0.65064063884983214</v>
      </c>
      <c r="Q1478" s="65"/>
      <c r="R1478" s="65"/>
      <c r="S1478" s="66"/>
      <c r="T1478" s="66"/>
      <c r="U1478" s="66"/>
      <c r="V1478" s="66"/>
      <c r="W1478" s="66"/>
      <c r="X1478" s="67"/>
    </row>
    <row r="1479" spans="1:24" ht="14.4" x14ac:dyDescent="0.2">
      <c r="A1479" s="47" t="s">
        <v>718</v>
      </c>
      <c r="B1479" s="47" t="s">
        <v>768</v>
      </c>
      <c r="C1479" s="83" t="str">
        <f t="shared" si="47"/>
        <v>21375805 CENTRO COSTAR. DE CINE Y AUDIOVISUAL</v>
      </c>
      <c r="D1479" s="47" t="s">
        <v>686</v>
      </c>
      <c r="E1479" s="47" t="s">
        <v>606</v>
      </c>
      <c r="F1479" s="47" t="s">
        <v>607</v>
      </c>
      <c r="G1479" s="46">
        <v>295581200</v>
      </c>
      <c r="H1479" s="46">
        <v>295581200</v>
      </c>
      <c r="I1479" s="46">
        <v>186568083.34</v>
      </c>
      <c r="J1479" s="46">
        <v>0</v>
      </c>
      <c r="K1479" s="46">
        <v>0</v>
      </c>
      <c r="L1479" s="46">
        <v>0</v>
      </c>
      <c r="M1479" s="46">
        <v>192317140.80000001</v>
      </c>
      <c r="N1479" s="46">
        <v>192317140.80000001</v>
      </c>
      <c r="O1479" s="46">
        <v>103264059.2</v>
      </c>
      <c r="P1479" s="88">
        <f t="shared" si="48"/>
        <v>0.65064063884983214</v>
      </c>
      <c r="Q1479" s="65"/>
      <c r="R1479" s="65"/>
      <c r="S1479" s="66"/>
      <c r="T1479" s="66"/>
      <c r="U1479" s="66"/>
      <c r="V1479" s="66"/>
      <c r="W1479" s="66"/>
      <c r="X1479" s="67"/>
    </row>
    <row r="1480" spans="1:24" ht="14.4" x14ac:dyDescent="0.2">
      <c r="A1480" s="47" t="s">
        <v>718</v>
      </c>
      <c r="B1480" s="47" t="s">
        <v>768</v>
      </c>
      <c r="C1480" s="82" t="str">
        <f t="shared" si="47"/>
        <v>21375805 CENTRO COSTAR. DE CINE Y AUDIOVISUAL</v>
      </c>
      <c r="D1480" s="47" t="s">
        <v>686</v>
      </c>
      <c r="E1480" s="47" t="s">
        <v>608</v>
      </c>
      <c r="F1480" s="47" t="s">
        <v>609</v>
      </c>
      <c r="G1480" s="46">
        <v>1500000</v>
      </c>
      <c r="H1480" s="46">
        <v>1500000</v>
      </c>
      <c r="I1480" s="46">
        <v>1500000</v>
      </c>
      <c r="J1480" s="46">
        <v>0</v>
      </c>
      <c r="K1480" s="46">
        <v>0</v>
      </c>
      <c r="L1480" s="46">
        <v>0</v>
      </c>
      <c r="M1480" s="46">
        <v>535628.91</v>
      </c>
      <c r="N1480" s="46">
        <v>535628.88</v>
      </c>
      <c r="O1480" s="46">
        <v>964371.09</v>
      </c>
      <c r="P1480" s="86">
        <f t="shared" si="48"/>
        <v>0.35708594000000005</v>
      </c>
      <c r="Q1480" s="65"/>
      <c r="R1480" s="65"/>
      <c r="S1480" s="66"/>
      <c r="T1480" s="66"/>
      <c r="U1480" s="66"/>
      <c r="V1480" s="66"/>
      <c r="W1480" s="66"/>
      <c r="X1480" s="67"/>
    </row>
    <row r="1481" spans="1:24" ht="14.4" x14ac:dyDescent="0.2">
      <c r="A1481" s="47" t="s">
        <v>718</v>
      </c>
      <c r="B1481" s="47" t="s">
        <v>768</v>
      </c>
      <c r="C1481" s="82" t="str">
        <f t="shared" si="47"/>
        <v>21375805 CENTRO COSTAR. DE CINE Y AUDIOVISUAL</v>
      </c>
      <c r="D1481" s="47" t="s">
        <v>686</v>
      </c>
      <c r="E1481" s="47" t="s">
        <v>612</v>
      </c>
      <c r="F1481" s="47" t="s">
        <v>613</v>
      </c>
      <c r="G1481" s="46">
        <v>1500000</v>
      </c>
      <c r="H1481" s="46">
        <v>1500000</v>
      </c>
      <c r="I1481" s="46">
        <v>1500000</v>
      </c>
      <c r="J1481" s="46">
        <v>0</v>
      </c>
      <c r="K1481" s="46">
        <v>0</v>
      </c>
      <c r="L1481" s="46">
        <v>0</v>
      </c>
      <c r="M1481" s="46">
        <v>535628.91</v>
      </c>
      <c r="N1481" s="46">
        <v>535628.88</v>
      </c>
      <c r="O1481" s="46">
        <v>964371.09</v>
      </c>
      <c r="P1481" s="86">
        <f t="shared" si="48"/>
        <v>0.35708594000000005</v>
      </c>
      <c r="Q1481" s="65"/>
      <c r="R1481" s="65"/>
      <c r="S1481" s="66"/>
      <c r="T1481" s="66"/>
      <c r="U1481" s="66"/>
      <c r="V1481" s="66"/>
      <c r="W1481" s="66"/>
      <c r="X1481" s="67"/>
    </row>
    <row r="1482" spans="1:24" ht="14.4" x14ac:dyDescent="0.2">
      <c r="A1482" s="47" t="s">
        <v>718</v>
      </c>
      <c r="B1482" s="47" t="s">
        <v>768</v>
      </c>
      <c r="C1482" s="82" t="str">
        <f t="shared" si="47"/>
        <v>21375805 CENTRO COSTAR. DE CINE Y AUDIOVISUAL</v>
      </c>
      <c r="D1482" s="47" t="s">
        <v>686</v>
      </c>
      <c r="E1482" s="47" t="s">
        <v>636</v>
      </c>
      <c r="F1482" s="47" t="s">
        <v>637</v>
      </c>
      <c r="G1482" s="46">
        <v>81143057</v>
      </c>
      <c r="H1482" s="46">
        <v>79226541.799999997</v>
      </c>
      <c r="I1482" s="46">
        <v>79226541.799999997</v>
      </c>
      <c r="J1482" s="46">
        <v>0</v>
      </c>
      <c r="K1482" s="46">
        <v>0</v>
      </c>
      <c r="L1482" s="46">
        <v>0</v>
      </c>
      <c r="M1482" s="46">
        <v>79226541.799999997</v>
      </c>
      <c r="N1482" s="46">
        <v>79226541.799999997</v>
      </c>
      <c r="O1482" s="46">
        <v>0</v>
      </c>
      <c r="P1482" s="86">
        <f t="shared" si="48"/>
        <v>1</v>
      </c>
      <c r="Q1482" s="65"/>
      <c r="R1482" s="65"/>
      <c r="S1482" s="66"/>
      <c r="T1482" s="66"/>
      <c r="U1482" s="66"/>
      <c r="V1482" s="66"/>
      <c r="W1482" s="66"/>
      <c r="X1482" s="67"/>
    </row>
    <row r="1483" spans="1:24" ht="14.4" x14ac:dyDescent="0.2">
      <c r="A1483" s="47" t="s">
        <v>718</v>
      </c>
      <c r="B1483" s="47" t="s">
        <v>768</v>
      </c>
      <c r="C1483" s="82" t="str">
        <f t="shared" si="47"/>
        <v>21375805 CENTRO COSTAR. DE CINE Y AUDIOVISUAL</v>
      </c>
      <c r="D1483" s="47" t="s">
        <v>686</v>
      </c>
      <c r="E1483" s="47" t="s">
        <v>650</v>
      </c>
      <c r="F1483" s="47" t="s">
        <v>651</v>
      </c>
      <c r="G1483" s="46">
        <v>77689500</v>
      </c>
      <c r="H1483" s="46">
        <v>75864000</v>
      </c>
      <c r="I1483" s="46">
        <v>75864000</v>
      </c>
      <c r="J1483" s="46">
        <v>0</v>
      </c>
      <c r="K1483" s="46">
        <v>0</v>
      </c>
      <c r="L1483" s="46">
        <v>0</v>
      </c>
      <c r="M1483" s="46">
        <v>75864000</v>
      </c>
      <c r="N1483" s="46">
        <v>75864000</v>
      </c>
      <c r="O1483" s="46">
        <v>0</v>
      </c>
      <c r="P1483" s="86">
        <f t="shared" si="48"/>
        <v>1</v>
      </c>
      <c r="Q1483" s="65"/>
      <c r="R1483" s="65"/>
      <c r="S1483" s="66"/>
      <c r="T1483" s="66"/>
      <c r="U1483" s="66"/>
      <c r="V1483" s="66"/>
      <c r="W1483" s="66"/>
      <c r="X1483" s="67"/>
    </row>
    <row r="1484" spans="1:24" ht="14.4" x14ac:dyDescent="0.2">
      <c r="A1484" s="47" t="s">
        <v>718</v>
      </c>
      <c r="B1484" s="47" t="s">
        <v>768</v>
      </c>
      <c r="C1484" s="82" t="str">
        <f t="shared" si="47"/>
        <v>21375805 CENTRO COSTAR. DE CINE Y AUDIOVISUAL</v>
      </c>
      <c r="D1484" s="47" t="s">
        <v>686</v>
      </c>
      <c r="E1484" s="47" t="s">
        <v>652</v>
      </c>
      <c r="F1484" s="47" t="s">
        <v>653</v>
      </c>
      <c r="G1484" s="46">
        <v>3453557</v>
      </c>
      <c r="H1484" s="46">
        <v>3362541.8</v>
      </c>
      <c r="I1484" s="46">
        <v>3362541.8</v>
      </c>
      <c r="J1484" s="46">
        <v>0</v>
      </c>
      <c r="K1484" s="46">
        <v>0</v>
      </c>
      <c r="L1484" s="46">
        <v>0</v>
      </c>
      <c r="M1484" s="46">
        <v>3362541.8</v>
      </c>
      <c r="N1484" s="46">
        <v>3362541.8</v>
      </c>
      <c r="O1484" s="46">
        <v>0</v>
      </c>
      <c r="P1484" s="86">
        <f t="shared" si="48"/>
        <v>1</v>
      </c>
      <c r="Q1484" s="65"/>
      <c r="R1484" s="65"/>
      <c r="S1484" s="66"/>
      <c r="T1484" s="66"/>
      <c r="U1484" s="66"/>
      <c r="V1484" s="66"/>
      <c r="W1484" s="66"/>
      <c r="X1484" s="67"/>
    </row>
    <row r="1485" spans="1:24" ht="14.4" x14ac:dyDescent="0.2">
      <c r="A1485" s="47" t="s">
        <v>718</v>
      </c>
      <c r="B1485" s="47" t="s">
        <v>768</v>
      </c>
      <c r="C1485" s="82" t="str">
        <f t="shared" si="47"/>
        <v>21375805 CENTRO COSTAR. DE CINE Y AUDIOVISUAL</v>
      </c>
      <c r="D1485" s="47" t="s">
        <v>690</v>
      </c>
      <c r="E1485" s="47" t="s">
        <v>336</v>
      </c>
      <c r="F1485" s="47" t="s">
        <v>337</v>
      </c>
      <c r="G1485" s="46">
        <v>200000000</v>
      </c>
      <c r="H1485" s="46">
        <v>162300000</v>
      </c>
      <c r="I1485" s="46">
        <v>162300000</v>
      </c>
      <c r="J1485" s="46">
        <v>0</v>
      </c>
      <c r="K1485" s="46">
        <v>0</v>
      </c>
      <c r="L1485" s="46">
        <v>0</v>
      </c>
      <c r="M1485" s="46">
        <v>80621300.019999996</v>
      </c>
      <c r="N1485" s="46">
        <v>80621300.019999996</v>
      </c>
      <c r="O1485" s="46">
        <v>81678699.980000004</v>
      </c>
      <c r="P1485" s="87">
        <f t="shared" si="48"/>
        <v>0.49674245237215031</v>
      </c>
      <c r="Q1485" s="65"/>
      <c r="R1485" s="65"/>
      <c r="S1485" s="66"/>
      <c r="T1485" s="66"/>
      <c r="U1485" s="66"/>
      <c r="V1485" s="66"/>
      <c r="W1485" s="66"/>
      <c r="X1485" s="67"/>
    </row>
    <row r="1486" spans="1:24" ht="14.4" x14ac:dyDescent="0.2">
      <c r="A1486" s="47" t="s">
        <v>718</v>
      </c>
      <c r="B1486" s="47" t="s">
        <v>768</v>
      </c>
      <c r="C1486" s="82" t="str">
        <f t="shared" si="47"/>
        <v>21375805 CENTRO COSTAR. DE CINE Y AUDIOVISUAL</v>
      </c>
      <c r="D1486" s="47" t="s">
        <v>690</v>
      </c>
      <c r="E1486" s="47" t="s">
        <v>338</v>
      </c>
      <c r="F1486" s="47" t="s">
        <v>339</v>
      </c>
      <c r="G1486" s="46">
        <v>8500000</v>
      </c>
      <c r="H1486" s="46">
        <v>8500000</v>
      </c>
      <c r="I1486" s="46">
        <v>8500000</v>
      </c>
      <c r="J1486" s="46">
        <v>0</v>
      </c>
      <c r="K1486" s="46">
        <v>0</v>
      </c>
      <c r="L1486" s="46">
        <v>0</v>
      </c>
      <c r="M1486" s="46">
        <v>5821300.0099999998</v>
      </c>
      <c r="N1486" s="46">
        <v>5821300.0099999998</v>
      </c>
      <c r="O1486" s="46">
        <v>2678699.9900000002</v>
      </c>
      <c r="P1486" s="86">
        <f t="shared" si="48"/>
        <v>0.68485882470588233</v>
      </c>
      <c r="Q1486" s="65"/>
      <c r="R1486" s="65"/>
      <c r="S1486" s="66"/>
      <c r="T1486" s="66"/>
      <c r="U1486" s="66"/>
      <c r="V1486" s="66"/>
      <c r="W1486" s="66"/>
      <c r="X1486" s="67"/>
    </row>
    <row r="1487" spans="1:24" ht="14.4" x14ac:dyDescent="0.2">
      <c r="A1487" s="47" t="s">
        <v>718</v>
      </c>
      <c r="B1487" s="47" t="s">
        <v>768</v>
      </c>
      <c r="C1487" s="82" t="str">
        <f t="shared" si="47"/>
        <v>21375805 CENTRO COSTAR. DE CINE Y AUDIOVISUAL</v>
      </c>
      <c r="D1487" s="47" t="s">
        <v>690</v>
      </c>
      <c r="E1487" s="47" t="s">
        <v>350</v>
      </c>
      <c r="F1487" s="47" t="s">
        <v>351</v>
      </c>
      <c r="G1487" s="46">
        <v>100000</v>
      </c>
      <c r="H1487" s="46">
        <v>100000</v>
      </c>
      <c r="I1487" s="46">
        <v>100000</v>
      </c>
      <c r="J1487" s="46">
        <v>0</v>
      </c>
      <c r="K1487" s="46">
        <v>0</v>
      </c>
      <c r="L1487" s="46">
        <v>0</v>
      </c>
      <c r="M1487" s="46">
        <v>96720</v>
      </c>
      <c r="N1487" s="46">
        <v>96720</v>
      </c>
      <c r="O1487" s="46">
        <v>3280</v>
      </c>
      <c r="P1487" s="86">
        <f t="shared" si="48"/>
        <v>0.96719999999999995</v>
      </c>
      <c r="Q1487" s="65"/>
      <c r="R1487" s="65"/>
      <c r="S1487" s="66"/>
      <c r="T1487" s="66"/>
      <c r="U1487" s="66"/>
      <c r="V1487" s="66"/>
      <c r="W1487" s="66"/>
      <c r="X1487" s="67"/>
    </row>
    <row r="1488" spans="1:24" ht="14.4" x14ac:dyDescent="0.2">
      <c r="A1488" s="47" t="s">
        <v>718</v>
      </c>
      <c r="B1488" s="47" t="s">
        <v>768</v>
      </c>
      <c r="C1488" s="82" t="str">
        <f t="shared" si="47"/>
        <v>21375805 CENTRO COSTAR. DE CINE Y AUDIOVISUAL</v>
      </c>
      <c r="D1488" s="47" t="s">
        <v>690</v>
      </c>
      <c r="E1488" s="47" t="s">
        <v>354</v>
      </c>
      <c r="F1488" s="47" t="s">
        <v>355</v>
      </c>
      <c r="G1488" s="46">
        <v>8400000</v>
      </c>
      <c r="H1488" s="46">
        <v>8400000</v>
      </c>
      <c r="I1488" s="46">
        <v>8400000</v>
      </c>
      <c r="J1488" s="46">
        <v>0</v>
      </c>
      <c r="K1488" s="46">
        <v>0</v>
      </c>
      <c r="L1488" s="46">
        <v>0</v>
      </c>
      <c r="M1488" s="46">
        <v>5724580.0099999998</v>
      </c>
      <c r="N1488" s="46">
        <v>5724580.0099999998</v>
      </c>
      <c r="O1488" s="46">
        <v>2675419.9900000002</v>
      </c>
      <c r="P1488" s="86">
        <f t="shared" si="48"/>
        <v>0.68149762023809524</v>
      </c>
      <c r="Q1488" s="65"/>
      <c r="R1488" s="65"/>
      <c r="S1488" s="66"/>
      <c r="T1488" s="66"/>
      <c r="U1488" s="66"/>
      <c r="V1488" s="66"/>
      <c r="W1488" s="66"/>
      <c r="X1488" s="67"/>
    </row>
    <row r="1489" spans="1:24" ht="14.4" x14ac:dyDescent="0.2">
      <c r="A1489" s="47" t="s">
        <v>718</v>
      </c>
      <c r="B1489" s="47" t="s">
        <v>768</v>
      </c>
      <c r="C1489" s="82" t="str">
        <f t="shared" si="47"/>
        <v>21375805 CENTRO COSTAR. DE CINE Y AUDIOVISUAL</v>
      </c>
      <c r="D1489" s="47" t="s">
        <v>690</v>
      </c>
      <c r="E1489" s="47" t="s">
        <v>356</v>
      </c>
      <c r="F1489" s="47" t="s">
        <v>357</v>
      </c>
      <c r="G1489" s="46">
        <v>187300000</v>
      </c>
      <c r="H1489" s="46">
        <v>149600000</v>
      </c>
      <c r="I1489" s="46">
        <v>149600000</v>
      </c>
      <c r="J1489" s="46">
        <v>0</v>
      </c>
      <c r="K1489" s="46">
        <v>0</v>
      </c>
      <c r="L1489" s="46">
        <v>0</v>
      </c>
      <c r="M1489" s="46">
        <v>74800000.010000005</v>
      </c>
      <c r="N1489" s="46">
        <v>74800000.010000005</v>
      </c>
      <c r="O1489" s="46">
        <v>74799999.989999995</v>
      </c>
      <c r="P1489" s="86">
        <f t="shared" si="48"/>
        <v>0.50000000006684497</v>
      </c>
      <c r="Q1489" s="65"/>
      <c r="R1489" s="65"/>
      <c r="S1489" s="66"/>
      <c r="T1489" s="66"/>
      <c r="U1489" s="66"/>
      <c r="V1489" s="66"/>
      <c r="W1489" s="66"/>
      <c r="X1489" s="67"/>
    </row>
    <row r="1490" spans="1:24" ht="14.4" x14ac:dyDescent="0.2">
      <c r="A1490" s="47" t="s">
        <v>718</v>
      </c>
      <c r="B1490" s="47" t="s">
        <v>768</v>
      </c>
      <c r="C1490" s="82" t="str">
        <f t="shared" si="47"/>
        <v>21375805 CENTRO COSTAR. DE CINE Y AUDIOVISUAL</v>
      </c>
      <c r="D1490" s="47" t="s">
        <v>690</v>
      </c>
      <c r="E1490" s="47" t="s">
        <v>362</v>
      </c>
      <c r="F1490" s="47" t="s">
        <v>363</v>
      </c>
      <c r="G1490" s="46">
        <v>187300000</v>
      </c>
      <c r="H1490" s="46">
        <v>149600000</v>
      </c>
      <c r="I1490" s="46">
        <v>149600000</v>
      </c>
      <c r="J1490" s="46">
        <v>0</v>
      </c>
      <c r="K1490" s="46">
        <v>0</v>
      </c>
      <c r="L1490" s="46">
        <v>0</v>
      </c>
      <c r="M1490" s="46">
        <v>74800000.010000005</v>
      </c>
      <c r="N1490" s="46">
        <v>74800000.010000005</v>
      </c>
      <c r="O1490" s="46">
        <v>74799999.989999995</v>
      </c>
      <c r="P1490" s="86">
        <f t="shared" si="48"/>
        <v>0.50000000006684497</v>
      </c>
      <c r="Q1490" s="65"/>
      <c r="R1490" s="65"/>
      <c r="S1490" s="66"/>
      <c r="T1490" s="66"/>
      <c r="U1490" s="66"/>
      <c r="V1490" s="66"/>
      <c r="W1490" s="66"/>
      <c r="X1490" s="67"/>
    </row>
    <row r="1491" spans="1:24" ht="14.4" x14ac:dyDescent="0.2">
      <c r="A1491" s="47" t="s">
        <v>718</v>
      </c>
      <c r="B1491" s="47" t="s">
        <v>768</v>
      </c>
      <c r="C1491" s="82" t="str">
        <f t="shared" si="47"/>
        <v>21375805 CENTRO COSTAR. DE CINE Y AUDIOVISUAL</v>
      </c>
      <c r="D1491" s="47" t="s">
        <v>690</v>
      </c>
      <c r="E1491" s="47" t="s">
        <v>364</v>
      </c>
      <c r="F1491" s="47" t="s">
        <v>365</v>
      </c>
      <c r="G1491" s="46">
        <v>4200000</v>
      </c>
      <c r="H1491" s="46">
        <v>4200000</v>
      </c>
      <c r="I1491" s="46">
        <v>4200000</v>
      </c>
      <c r="J1491" s="46">
        <v>0</v>
      </c>
      <c r="K1491" s="46">
        <v>0</v>
      </c>
      <c r="L1491" s="46">
        <v>0</v>
      </c>
      <c r="M1491" s="46">
        <v>0</v>
      </c>
      <c r="N1491" s="46">
        <v>0</v>
      </c>
      <c r="O1491" s="46">
        <v>4200000</v>
      </c>
      <c r="P1491" s="86">
        <f t="shared" si="48"/>
        <v>0</v>
      </c>
      <c r="Q1491" s="65"/>
      <c r="R1491" s="65"/>
      <c r="S1491" s="66"/>
      <c r="T1491" s="66"/>
      <c r="U1491" s="66"/>
      <c r="V1491" s="66"/>
      <c r="W1491" s="66"/>
      <c r="X1491" s="67"/>
    </row>
    <row r="1492" spans="1:24" ht="14.4" x14ac:dyDescent="0.2">
      <c r="A1492" s="47" t="s">
        <v>718</v>
      </c>
      <c r="B1492" s="47" t="s">
        <v>768</v>
      </c>
      <c r="C1492" s="107" t="str">
        <f t="shared" si="47"/>
        <v>21375805 CENTRO COSTAR. DE CINE Y AUDIOVISUAL</v>
      </c>
      <c r="D1492" s="47" t="s">
        <v>690</v>
      </c>
      <c r="E1492" s="47" t="s">
        <v>368</v>
      </c>
      <c r="F1492" s="47" t="s">
        <v>369</v>
      </c>
      <c r="G1492" s="46">
        <v>4200000</v>
      </c>
      <c r="H1492" s="46">
        <v>4200000</v>
      </c>
      <c r="I1492" s="46">
        <v>4200000</v>
      </c>
      <c r="J1492" s="46">
        <v>0</v>
      </c>
      <c r="K1492" s="46">
        <v>0</v>
      </c>
      <c r="L1492" s="46">
        <v>0</v>
      </c>
      <c r="M1492" s="46">
        <v>0</v>
      </c>
      <c r="N1492" s="46">
        <v>0</v>
      </c>
      <c r="O1492" s="46">
        <v>4200000</v>
      </c>
      <c r="P1492" s="108">
        <f t="shared" si="48"/>
        <v>0</v>
      </c>
      <c r="Q1492" s="65"/>
      <c r="R1492" s="65"/>
      <c r="S1492" s="66"/>
      <c r="T1492" s="66"/>
      <c r="U1492" s="66"/>
      <c r="V1492" s="66"/>
      <c r="W1492" s="66"/>
      <c r="X1492" s="67"/>
    </row>
    <row r="1493" spans="1:24" ht="14.4" x14ac:dyDescent="0.2">
      <c r="A1493" s="99" t="s">
        <v>719</v>
      </c>
      <c r="B1493" s="99" t="s">
        <v>720</v>
      </c>
      <c r="C1493" s="98" t="str">
        <f t="shared" si="47"/>
        <v>21375806 CENTRO DE PRODUCCÓN ARTÍSTICA Y CULTURAL</v>
      </c>
      <c r="D1493" s="99" t="s">
        <v>686</v>
      </c>
      <c r="E1493" s="99" t="s">
        <v>687</v>
      </c>
      <c r="F1493" s="99" t="s">
        <v>687</v>
      </c>
      <c r="G1493" s="100">
        <v>1187584010</v>
      </c>
      <c r="H1493" s="100">
        <v>1162717638</v>
      </c>
      <c r="I1493" s="46">
        <v>978424404</v>
      </c>
      <c r="J1493" s="46">
        <v>79000</v>
      </c>
      <c r="K1493" s="46">
        <v>464676311.81999999</v>
      </c>
      <c r="L1493" s="46">
        <v>8910921</v>
      </c>
      <c r="M1493" s="100">
        <v>363925948.12</v>
      </c>
      <c r="N1493" s="100">
        <v>362113371.13</v>
      </c>
      <c r="O1493" s="100">
        <v>325125457.06</v>
      </c>
      <c r="P1493" s="115">
        <f t="shared" si="48"/>
        <v>0.31299598133386192</v>
      </c>
      <c r="Q1493" s="65"/>
      <c r="R1493" s="65"/>
      <c r="S1493" s="66"/>
      <c r="T1493" s="66"/>
      <c r="U1493" s="66"/>
      <c r="V1493" s="66"/>
      <c r="W1493" s="66"/>
      <c r="X1493" s="67"/>
    </row>
    <row r="1494" spans="1:24" ht="14.4" x14ac:dyDescent="0.2">
      <c r="A1494" s="47" t="s">
        <v>719</v>
      </c>
      <c r="B1494" s="47" t="s">
        <v>720</v>
      </c>
      <c r="C1494" s="112" t="str">
        <f t="shared" si="47"/>
        <v>21375806 CENTRO DE PRODUCCÓN ARTÍSTICA Y CULTURAL</v>
      </c>
      <c r="D1494" s="47" t="s">
        <v>686</v>
      </c>
      <c r="E1494" s="47" t="s">
        <v>10</v>
      </c>
      <c r="F1494" s="47" t="s">
        <v>11</v>
      </c>
      <c r="G1494" s="46">
        <v>299494751</v>
      </c>
      <c r="H1494" s="46">
        <v>282739531</v>
      </c>
      <c r="I1494" s="46">
        <v>275920939</v>
      </c>
      <c r="J1494" s="46">
        <v>0</v>
      </c>
      <c r="K1494" s="46">
        <v>6454493.2000000002</v>
      </c>
      <c r="L1494" s="46">
        <v>0</v>
      </c>
      <c r="M1494" s="46">
        <v>164567895.86000001</v>
      </c>
      <c r="N1494" s="46">
        <v>164567895.86000001</v>
      </c>
      <c r="O1494" s="46">
        <v>111717141.94</v>
      </c>
      <c r="P1494" s="113">
        <f t="shared" si="48"/>
        <v>0.5820477075771906</v>
      </c>
      <c r="Q1494" s="65"/>
      <c r="R1494" s="65"/>
      <c r="S1494" s="66"/>
      <c r="T1494" s="66"/>
      <c r="U1494" s="66"/>
      <c r="V1494" s="66"/>
      <c r="W1494" s="66"/>
      <c r="X1494" s="67"/>
    </row>
    <row r="1495" spans="1:24" ht="14.4" x14ac:dyDescent="0.2">
      <c r="A1495" s="47" t="s">
        <v>719</v>
      </c>
      <c r="B1495" s="47" t="s">
        <v>720</v>
      </c>
      <c r="C1495" s="82" t="str">
        <f t="shared" si="47"/>
        <v>21375806 CENTRO DE PRODUCCÓN ARTÍSTICA Y CULTURAL</v>
      </c>
      <c r="D1495" s="47" t="s">
        <v>686</v>
      </c>
      <c r="E1495" s="47" t="s">
        <v>12</v>
      </c>
      <c r="F1495" s="47" t="s">
        <v>13</v>
      </c>
      <c r="G1495" s="46">
        <v>150835200</v>
      </c>
      <c r="H1495" s="46">
        <v>151512104</v>
      </c>
      <c r="I1495" s="46">
        <v>146575704</v>
      </c>
      <c r="J1495" s="46">
        <v>0</v>
      </c>
      <c r="K1495" s="46">
        <v>0</v>
      </c>
      <c r="L1495" s="46">
        <v>0</v>
      </c>
      <c r="M1495" s="46">
        <v>90391541.25</v>
      </c>
      <c r="N1495" s="46">
        <v>90391541.25</v>
      </c>
      <c r="O1495" s="46">
        <v>61120562.75</v>
      </c>
      <c r="P1495" s="86">
        <f t="shared" si="48"/>
        <v>0.59659617194676406</v>
      </c>
      <c r="Q1495" s="65"/>
      <c r="R1495" s="65"/>
      <c r="S1495" s="66"/>
      <c r="T1495" s="66"/>
      <c r="U1495" s="66"/>
      <c r="V1495" s="66"/>
      <c r="W1495" s="66"/>
      <c r="X1495" s="67"/>
    </row>
    <row r="1496" spans="1:24" ht="14.4" x14ac:dyDescent="0.2">
      <c r="A1496" s="47" t="s">
        <v>719</v>
      </c>
      <c r="B1496" s="47" t="s">
        <v>720</v>
      </c>
      <c r="C1496" s="82" t="str">
        <f t="shared" si="47"/>
        <v>21375806 CENTRO DE PRODUCCÓN ARTÍSTICA Y CULTURAL</v>
      </c>
      <c r="D1496" s="47" t="s">
        <v>686</v>
      </c>
      <c r="E1496" s="47" t="s">
        <v>14</v>
      </c>
      <c r="F1496" s="47" t="s">
        <v>15</v>
      </c>
      <c r="G1496" s="46">
        <v>149335200</v>
      </c>
      <c r="H1496" s="46">
        <v>151512104</v>
      </c>
      <c r="I1496" s="46">
        <v>146575704</v>
      </c>
      <c r="J1496" s="46">
        <v>0</v>
      </c>
      <c r="K1496" s="46">
        <v>0</v>
      </c>
      <c r="L1496" s="46">
        <v>0</v>
      </c>
      <c r="M1496" s="46">
        <v>90391541.25</v>
      </c>
      <c r="N1496" s="46">
        <v>90391541.25</v>
      </c>
      <c r="O1496" s="46">
        <v>61120562.75</v>
      </c>
      <c r="P1496" s="86">
        <f t="shared" si="48"/>
        <v>0.59659617194676406</v>
      </c>
      <c r="Q1496" s="65"/>
      <c r="R1496" s="65"/>
      <c r="S1496" s="66"/>
      <c r="T1496" s="66"/>
      <c r="U1496" s="66"/>
      <c r="V1496" s="66"/>
      <c r="W1496" s="66"/>
      <c r="X1496" s="67"/>
    </row>
    <row r="1497" spans="1:24" ht="14.4" x14ac:dyDescent="0.2">
      <c r="A1497" s="47" t="s">
        <v>719</v>
      </c>
      <c r="B1497" s="47" t="s">
        <v>720</v>
      </c>
      <c r="C1497" s="82" t="str">
        <f t="shared" si="47"/>
        <v>21375806 CENTRO DE PRODUCCÓN ARTÍSTICA Y CULTURAL</v>
      </c>
      <c r="D1497" s="47" t="s">
        <v>686</v>
      </c>
      <c r="E1497" s="47" t="s">
        <v>18</v>
      </c>
      <c r="F1497" s="47" t="s">
        <v>19</v>
      </c>
      <c r="G1497" s="46">
        <v>1500000</v>
      </c>
      <c r="H1497" s="46">
        <v>0</v>
      </c>
      <c r="I1497" s="46">
        <v>0</v>
      </c>
      <c r="J1497" s="46">
        <v>0</v>
      </c>
      <c r="K1497" s="46">
        <v>0</v>
      </c>
      <c r="L1497" s="46">
        <v>0</v>
      </c>
      <c r="M1497" s="46">
        <v>0</v>
      </c>
      <c r="N1497" s="46">
        <v>0</v>
      </c>
      <c r="O1497" s="46">
        <v>0</v>
      </c>
      <c r="P1497" s="86">
        <f t="shared" si="48"/>
        <v>0</v>
      </c>
      <c r="Q1497" s="65"/>
      <c r="R1497" s="65"/>
      <c r="S1497" s="66"/>
      <c r="T1497" s="66"/>
      <c r="U1497" s="66"/>
      <c r="V1497" s="66"/>
      <c r="W1497" s="66"/>
      <c r="X1497" s="67"/>
    </row>
    <row r="1498" spans="1:24" ht="14.4" x14ac:dyDescent="0.2">
      <c r="A1498" s="47" t="s">
        <v>719</v>
      </c>
      <c r="B1498" s="47" t="s">
        <v>720</v>
      </c>
      <c r="C1498" s="82" t="str">
        <f t="shared" si="47"/>
        <v>21375806 CENTRO DE PRODUCCÓN ARTÍSTICA Y CULTURAL</v>
      </c>
      <c r="D1498" s="47" t="s">
        <v>686</v>
      </c>
      <c r="E1498" s="47" t="s">
        <v>20</v>
      </c>
      <c r="F1498" s="47" t="s">
        <v>21</v>
      </c>
      <c r="G1498" s="46">
        <v>23000000</v>
      </c>
      <c r="H1498" s="46">
        <v>22667876</v>
      </c>
      <c r="I1498" s="46">
        <v>22667876</v>
      </c>
      <c r="J1498" s="46">
        <v>0</v>
      </c>
      <c r="K1498" s="46">
        <v>0</v>
      </c>
      <c r="L1498" s="46">
        <v>0</v>
      </c>
      <c r="M1498" s="46">
        <v>5608214.0199999996</v>
      </c>
      <c r="N1498" s="46">
        <v>5608214.0199999996</v>
      </c>
      <c r="O1498" s="46">
        <v>17059661.98</v>
      </c>
      <c r="P1498" s="86">
        <f t="shared" si="48"/>
        <v>0.24740800681987141</v>
      </c>
      <c r="Q1498" s="65"/>
      <c r="R1498" s="65"/>
      <c r="S1498" s="66"/>
      <c r="T1498" s="66"/>
      <c r="U1498" s="66"/>
      <c r="V1498" s="66"/>
      <c r="W1498" s="66"/>
      <c r="X1498" s="67"/>
    </row>
    <row r="1499" spans="1:24" ht="14.4" x14ac:dyDescent="0.2">
      <c r="A1499" s="47" t="s">
        <v>719</v>
      </c>
      <c r="B1499" s="47" t="s">
        <v>720</v>
      </c>
      <c r="C1499" s="82" t="str">
        <f t="shared" si="47"/>
        <v>21375806 CENTRO DE PRODUCCÓN ARTÍSTICA Y CULTURAL</v>
      </c>
      <c r="D1499" s="47" t="s">
        <v>686</v>
      </c>
      <c r="E1499" s="47" t="s">
        <v>22</v>
      </c>
      <c r="F1499" s="47" t="s">
        <v>23</v>
      </c>
      <c r="G1499" s="46">
        <v>23000000</v>
      </c>
      <c r="H1499" s="46">
        <v>22667876</v>
      </c>
      <c r="I1499" s="46">
        <v>22667876</v>
      </c>
      <c r="J1499" s="46">
        <v>0</v>
      </c>
      <c r="K1499" s="46">
        <v>0</v>
      </c>
      <c r="L1499" s="46">
        <v>0</v>
      </c>
      <c r="M1499" s="46">
        <v>5608214.0199999996</v>
      </c>
      <c r="N1499" s="46">
        <v>5608214.0199999996</v>
      </c>
      <c r="O1499" s="46">
        <v>17059661.98</v>
      </c>
      <c r="P1499" s="86">
        <f t="shared" si="48"/>
        <v>0.24740800681987141</v>
      </c>
      <c r="Q1499" s="65"/>
      <c r="R1499" s="65"/>
      <c r="S1499" s="66"/>
      <c r="T1499" s="66"/>
      <c r="U1499" s="66"/>
      <c r="V1499" s="66"/>
      <c r="W1499" s="66"/>
      <c r="X1499" s="67"/>
    </row>
    <row r="1500" spans="1:24" ht="14.4" x14ac:dyDescent="0.2">
      <c r="A1500" s="47" t="s">
        <v>719</v>
      </c>
      <c r="B1500" s="47" t="s">
        <v>720</v>
      </c>
      <c r="C1500" s="82" t="str">
        <f t="shared" si="47"/>
        <v>21375806 CENTRO DE PRODUCCÓN ARTÍSTICA Y CULTURAL</v>
      </c>
      <c r="D1500" s="47" t="s">
        <v>686</v>
      </c>
      <c r="E1500" s="47" t="s">
        <v>26</v>
      </c>
      <c r="F1500" s="47" t="s">
        <v>27</v>
      </c>
      <c r="G1500" s="46">
        <v>79661527</v>
      </c>
      <c r="H1500" s="46">
        <v>73011527</v>
      </c>
      <c r="I1500" s="46">
        <v>72100325</v>
      </c>
      <c r="J1500" s="46">
        <v>0</v>
      </c>
      <c r="K1500" s="46">
        <v>0</v>
      </c>
      <c r="L1500" s="46">
        <v>0</v>
      </c>
      <c r="M1500" s="46">
        <v>40473099.590000004</v>
      </c>
      <c r="N1500" s="46">
        <v>40473099.590000004</v>
      </c>
      <c r="O1500" s="46">
        <v>32538427.41</v>
      </c>
      <c r="P1500" s="86">
        <f t="shared" si="48"/>
        <v>0.55433848945523356</v>
      </c>
      <c r="Q1500" s="65"/>
      <c r="R1500" s="65"/>
      <c r="S1500" s="66"/>
      <c r="T1500" s="66"/>
      <c r="U1500" s="66"/>
      <c r="V1500" s="66"/>
      <c r="W1500" s="66"/>
      <c r="X1500" s="67"/>
    </row>
    <row r="1501" spans="1:24" ht="14.4" x14ac:dyDescent="0.2">
      <c r="A1501" s="47" t="s">
        <v>719</v>
      </c>
      <c r="B1501" s="47" t="s">
        <v>720</v>
      </c>
      <c r="C1501" s="82" t="str">
        <f t="shared" si="47"/>
        <v>21375806 CENTRO DE PRODUCCÓN ARTÍSTICA Y CULTURAL</v>
      </c>
      <c r="D1501" s="47" t="s">
        <v>686</v>
      </c>
      <c r="E1501" s="47" t="s">
        <v>28</v>
      </c>
      <c r="F1501" s="47" t="s">
        <v>29</v>
      </c>
      <c r="G1501" s="46">
        <v>19200000</v>
      </c>
      <c r="H1501" s="46">
        <v>14700000</v>
      </c>
      <c r="I1501" s="46">
        <v>14700000</v>
      </c>
      <c r="J1501" s="46">
        <v>0</v>
      </c>
      <c r="K1501" s="46">
        <v>0</v>
      </c>
      <c r="L1501" s="46">
        <v>0</v>
      </c>
      <c r="M1501" s="46">
        <v>10112317.93</v>
      </c>
      <c r="N1501" s="46">
        <v>10112317.93</v>
      </c>
      <c r="O1501" s="46">
        <v>4587682.07</v>
      </c>
      <c r="P1501" s="86">
        <f t="shared" si="48"/>
        <v>0.68791278435374148</v>
      </c>
      <c r="Q1501" s="65"/>
      <c r="R1501" s="65"/>
      <c r="S1501" s="66"/>
      <c r="T1501" s="66"/>
      <c r="U1501" s="66"/>
      <c r="V1501" s="66"/>
      <c r="W1501" s="66"/>
      <c r="X1501" s="67"/>
    </row>
    <row r="1502" spans="1:24" ht="14.4" x14ac:dyDescent="0.2">
      <c r="A1502" s="47" t="s">
        <v>719</v>
      </c>
      <c r="B1502" s="47" t="s">
        <v>720</v>
      </c>
      <c r="C1502" s="82" t="str">
        <f t="shared" si="47"/>
        <v>21375806 CENTRO DE PRODUCCÓN ARTÍSTICA Y CULTURAL</v>
      </c>
      <c r="D1502" s="47" t="s">
        <v>686</v>
      </c>
      <c r="E1502" s="47" t="s">
        <v>30</v>
      </c>
      <c r="F1502" s="47" t="s">
        <v>31</v>
      </c>
      <c r="G1502" s="46">
        <v>18153270</v>
      </c>
      <c r="H1502" s="46">
        <v>19653270</v>
      </c>
      <c r="I1502" s="46">
        <v>19653270</v>
      </c>
      <c r="J1502" s="46">
        <v>0</v>
      </c>
      <c r="K1502" s="46">
        <v>0</v>
      </c>
      <c r="L1502" s="46">
        <v>0</v>
      </c>
      <c r="M1502" s="46">
        <v>14293570.050000001</v>
      </c>
      <c r="N1502" s="46">
        <v>14293570.050000001</v>
      </c>
      <c r="O1502" s="46">
        <v>5359699.95</v>
      </c>
      <c r="P1502" s="86">
        <f t="shared" si="48"/>
        <v>0.72728711557923953</v>
      </c>
      <c r="Q1502" s="65"/>
      <c r="R1502" s="65"/>
      <c r="S1502" s="66"/>
      <c r="T1502" s="66"/>
      <c r="U1502" s="66"/>
      <c r="V1502" s="66"/>
      <c r="W1502" s="66"/>
      <c r="X1502" s="67"/>
    </row>
    <row r="1503" spans="1:24" ht="14.4" x14ac:dyDescent="0.2">
      <c r="A1503" s="47" t="s">
        <v>719</v>
      </c>
      <c r="B1503" s="47" t="s">
        <v>720</v>
      </c>
      <c r="C1503" s="82" t="str">
        <f t="shared" si="47"/>
        <v>21375806 CENTRO DE PRODUCCÓN ARTÍSTICA Y CULTURAL</v>
      </c>
      <c r="D1503" s="47" t="s">
        <v>686</v>
      </c>
      <c r="E1503" s="47" t="s">
        <v>32</v>
      </c>
      <c r="F1503" s="47" t="s">
        <v>33</v>
      </c>
      <c r="G1503" s="46">
        <v>19648103</v>
      </c>
      <c r="H1503" s="46">
        <v>19648103</v>
      </c>
      <c r="I1503" s="46">
        <v>19236901</v>
      </c>
      <c r="J1503" s="46">
        <v>0</v>
      </c>
      <c r="K1503" s="46">
        <v>0</v>
      </c>
      <c r="L1503" s="46">
        <v>0</v>
      </c>
      <c r="M1503" s="46">
        <v>401559.45</v>
      </c>
      <c r="N1503" s="46">
        <v>401559.45</v>
      </c>
      <c r="O1503" s="46">
        <v>19246543.550000001</v>
      </c>
      <c r="P1503" s="86">
        <f t="shared" si="48"/>
        <v>2.0437568451264737E-2</v>
      </c>
      <c r="Q1503" s="65"/>
      <c r="R1503" s="65"/>
      <c r="S1503" s="66"/>
      <c r="T1503" s="66"/>
      <c r="U1503" s="66"/>
      <c r="V1503" s="66"/>
      <c r="W1503" s="66"/>
      <c r="X1503" s="67"/>
    </row>
    <row r="1504" spans="1:24" ht="14.4" x14ac:dyDescent="0.2">
      <c r="A1504" s="47" t="s">
        <v>719</v>
      </c>
      <c r="B1504" s="47" t="s">
        <v>720</v>
      </c>
      <c r="C1504" s="82" t="str">
        <f t="shared" si="47"/>
        <v>21375806 CENTRO DE PRODUCCÓN ARTÍSTICA Y CULTURAL</v>
      </c>
      <c r="D1504" s="47" t="s">
        <v>686</v>
      </c>
      <c r="E1504" s="47" t="s">
        <v>34</v>
      </c>
      <c r="F1504" s="47" t="s">
        <v>35</v>
      </c>
      <c r="G1504" s="46">
        <v>17160154</v>
      </c>
      <c r="H1504" s="46">
        <v>13510154</v>
      </c>
      <c r="I1504" s="46">
        <v>13510154</v>
      </c>
      <c r="J1504" s="46">
        <v>0</v>
      </c>
      <c r="K1504" s="46">
        <v>0</v>
      </c>
      <c r="L1504" s="46">
        <v>0</v>
      </c>
      <c r="M1504" s="46">
        <v>13491620.4</v>
      </c>
      <c r="N1504" s="46">
        <v>13491620.4</v>
      </c>
      <c r="O1504" s="46">
        <v>18533.599999999999</v>
      </c>
      <c r="P1504" s="86">
        <f t="shared" si="48"/>
        <v>0.99862817255821068</v>
      </c>
      <c r="Q1504" s="65"/>
      <c r="R1504" s="65"/>
      <c r="S1504" s="66"/>
      <c r="T1504" s="66"/>
      <c r="U1504" s="66"/>
      <c r="V1504" s="66"/>
      <c r="W1504" s="66"/>
      <c r="X1504" s="67"/>
    </row>
    <row r="1505" spans="1:24" ht="14.4" x14ac:dyDescent="0.2">
      <c r="A1505" s="47" t="s">
        <v>719</v>
      </c>
      <c r="B1505" s="47" t="s">
        <v>720</v>
      </c>
      <c r="C1505" s="82" t="str">
        <f t="shared" si="47"/>
        <v>21375806 CENTRO DE PRODUCCÓN ARTÍSTICA Y CULTURAL</v>
      </c>
      <c r="D1505" s="47" t="s">
        <v>686</v>
      </c>
      <c r="E1505" s="47" t="s">
        <v>36</v>
      </c>
      <c r="F1505" s="47" t="s">
        <v>37</v>
      </c>
      <c r="G1505" s="46">
        <v>5500000</v>
      </c>
      <c r="H1505" s="46">
        <v>5500000</v>
      </c>
      <c r="I1505" s="46">
        <v>5000000</v>
      </c>
      <c r="J1505" s="46">
        <v>0</v>
      </c>
      <c r="K1505" s="46">
        <v>0</v>
      </c>
      <c r="L1505" s="46">
        <v>0</v>
      </c>
      <c r="M1505" s="46">
        <v>2174031.7599999998</v>
      </c>
      <c r="N1505" s="46">
        <v>2174031.7599999998</v>
      </c>
      <c r="O1505" s="46">
        <v>3325968.24</v>
      </c>
      <c r="P1505" s="86">
        <f t="shared" si="48"/>
        <v>0.3952785018181818</v>
      </c>
      <c r="Q1505" s="65"/>
      <c r="R1505" s="65"/>
      <c r="S1505" s="66"/>
      <c r="T1505" s="66"/>
      <c r="U1505" s="66"/>
      <c r="V1505" s="66"/>
      <c r="W1505" s="66"/>
      <c r="X1505" s="67"/>
    </row>
    <row r="1506" spans="1:24" ht="14.4" x14ac:dyDescent="0.2">
      <c r="A1506" s="47" t="s">
        <v>719</v>
      </c>
      <c r="B1506" s="47" t="s">
        <v>720</v>
      </c>
      <c r="C1506" s="82" t="str">
        <f t="shared" si="47"/>
        <v>21375806 CENTRO DE PRODUCCÓN ARTÍSTICA Y CULTURAL</v>
      </c>
      <c r="D1506" s="47" t="s">
        <v>686</v>
      </c>
      <c r="E1506" s="47" t="s">
        <v>38</v>
      </c>
      <c r="F1506" s="47" t="s">
        <v>39</v>
      </c>
      <c r="G1506" s="46">
        <v>22800241</v>
      </c>
      <c r="H1506" s="46">
        <v>17200241</v>
      </c>
      <c r="I1506" s="46">
        <v>16718942</v>
      </c>
      <c r="J1506" s="46">
        <v>0</v>
      </c>
      <c r="K1506" s="46">
        <v>2792152</v>
      </c>
      <c r="L1506" s="46">
        <v>0</v>
      </c>
      <c r="M1506" s="46">
        <v>13926790</v>
      </c>
      <c r="N1506" s="46">
        <v>13926790</v>
      </c>
      <c r="O1506" s="46">
        <v>481299</v>
      </c>
      <c r="P1506" s="86">
        <f t="shared" si="48"/>
        <v>0.80968574800783311</v>
      </c>
      <c r="Q1506" s="65"/>
      <c r="R1506" s="65"/>
      <c r="S1506" s="66"/>
      <c r="T1506" s="66"/>
      <c r="U1506" s="66"/>
      <c r="V1506" s="66"/>
      <c r="W1506" s="66"/>
      <c r="X1506" s="67"/>
    </row>
    <row r="1507" spans="1:24" ht="14.4" x14ac:dyDescent="0.2">
      <c r="A1507" s="47" t="s">
        <v>719</v>
      </c>
      <c r="B1507" s="47" t="s">
        <v>720</v>
      </c>
      <c r="C1507" s="82" t="str">
        <f t="shared" si="47"/>
        <v>21375806 CENTRO DE PRODUCCÓN ARTÍSTICA Y CULTURAL</v>
      </c>
      <c r="D1507" s="47" t="s">
        <v>686</v>
      </c>
      <c r="E1507" s="47" t="s">
        <v>58</v>
      </c>
      <c r="F1507" s="47" t="s">
        <v>41</v>
      </c>
      <c r="G1507" s="46">
        <v>21630998</v>
      </c>
      <c r="H1507" s="46">
        <v>16280998</v>
      </c>
      <c r="I1507" s="46">
        <v>15824381</v>
      </c>
      <c r="J1507" s="46">
        <v>0</v>
      </c>
      <c r="K1507" s="46">
        <v>2611974</v>
      </c>
      <c r="L1507" s="46">
        <v>0</v>
      </c>
      <c r="M1507" s="46">
        <v>13212407</v>
      </c>
      <c r="N1507" s="46">
        <v>13212407</v>
      </c>
      <c r="O1507" s="46">
        <v>456617</v>
      </c>
      <c r="P1507" s="86">
        <f t="shared" si="48"/>
        <v>0.81152316338347319</v>
      </c>
      <c r="Q1507" s="65"/>
      <c r="R1507" s="65"/>
      <c r="S1507" s="66"/>
      <c r="T1507" s="66"/>
      <c r="U1507" s="66"/>
      <c r="V1507" s="66"/>
      <c r="W1507" s="66"/>
      <c r="X1507" s="67"/>
    </row>
    <row r="1508" spans="1:24" ht="14.4" x14ac:dyDescent="0.2">
      <c r="A1508" s="47" t="s">
        <v>719</v>
      </c>
      <c r="B1508" s="47" t="s">
        <v>720</v>
      </c>
      <c r="C1508" s="82" t="str">
        <f t="shared" si="47"/>
        <v>21375806 CENTRO DE PRODUCCÓN ARTÍSTICA Y CULTURAL</v>
      </c>
      <c r="D1508" s="47" t="s">
        <v>686</v>
      </c>
      <c r="E1508" s="47" t="s">
        <v>80</v>
      </c>
      <c r="F1508" s="47" t="s">
        <v>62</v>
      </c>
      <c r="G1508" s="46">
        <v>1169243</v>
      </c>
      <c r="H1508" s="46">
        <v>919243</v>
      </c>
      <c r="I1508" s="46">
        <v>894561</v>
      </c>
      <c r="J1508" s="46">
        <v>0</v>
      </c>
      <c r="K1508" s="46">
        <v>180178</v>
      </c>
      <c r="L1508" s="46">
        <v>0</v>
      </c>
      <c r="M1508" s="46">
        <v>714383</v>
      </c>
      <c r="N1508" s="46">
        <v>714383</v>
      </c>
      <c r="O1508" s="46">
        <v>24682</v>
      </c>
      <c r="P1508" s="86">
        <f t="shared" si="48"/>
        <v>0.7771427141680709</v>
      </c>
      <c r="Q1508" s="65"/>
      <c r="R1508" s="65"/>
      <c r="S1508" s="66"/>
      <c r="T1508" s="66"/>
      <c r="U1508" s="66"/>
      <c r="V1508" s="66"/>
      <c r="W1508" s="66"/>
      <c r="X1508" s="67"/>
    </row>
    <row r="1509" spans="1:24" ht="14.4" x14ac:dyDescent="0.2">
      <c r="A1509" s="47" t="s">
        <v>719</v>
      </c>
      <c r="B1509" s="47" t="s">
        <v>720</v>
      </c>
      <c r="C1509" s="82" t="str">
        <f t="shared" si="47"/>
        <v>21375806 CENTRO DE PRODUCCÓN ARTÍSTICA Y CULTURAL</v>
      </c>
      <c r="D1509" s="47" t="s">
        <v>686</v>
      </c>
      <c r="E1509" s="47" t="s">
        <v>83</v>
      </c>
      <c r="F1509" s="47" t="s">
        <v>84</v>
      </c>
      <c r="G1509" s="46">
        <v>23197783</v>
      </c>
      <c r="H1509" s="46">
        <v>18347783</v>
      </c>
      <c r="I1509" s="46">
        <v>17858092</v>
      </c>
      <c r="J1509" s="46">
        <v>0</v>
      </c>
      <c r="K1509" s="46">
        <v>3662341.2</v>
      </c>
      <c r="L1509" s="46">
        <v>0</v>
      </c>
      <c r="M1509" s="46">
        <v>14168251</v>
      </c>
      <c r="N1509" s="46">
        <v>14168251</v>
      </c>
      <c r="O1509" s="46">
        <v>517190.8</v>
      </c>
      <c r="P1509" s="86">
        <f t="shared" si="48"/>
        <v>0.77220506695550084</v>
      </c>
      <c r="Q1509" s="65"/>
      <c r="R1509" s="65"/>
      <c r="S1509" s="66"/>
      <c r="T1509" s="66"/>
      <c r="U1509" s="66"/>
      <c r="V1509" s="66"/>
      <c r="W1509" s="66"/>
      <c r="X1509" s="67"/>
    </row>
    <row r="1510" spans="1:24" ht="14.4" x14ac:dyDescent="0.2">
      <c r="A1510" s="47" t="s">
        <v>719</v>
      </c>
      <c r="B1510" s="47" t="s">
        <v>720</v>
      </c>
      <c r="C1510" s="82" t="str">
        <f t="shared" si="47"/>
        <v>21375806 CENTRO DE PRODUCCÓN ARTÍSTICA Y CULTURAL</v>
      </c>
      <c r="D1510" s="47" t="s">
        <v>686</v>
      </c>
      <c r="E1510" s="47" t="s">
        <v>103</v>
      </c>
      <c r="F1510" s="47" t="s">
        <v>86</v>
      </c>
      <c r="G1510" s="46">
        <v>12674595</v>
      </c>
      <c r="H1510" s="46">
        <v>9924595</v>
      </c>
      <c r="I1510" s="46">
        <v>9657042</v>
      </c>
      <c r="J1510" s="46">
        <v>0</v>
      </c>
      <c r="K1510" s="46">
        <v>1915352</v>
      </c>
      <c r="L1510" s="46">
        <v>0</v>
      </c>
      <c r="M1510" s="46">
        <v>7741690</v>
      </c>
      <c r="N1510" s="46">
        <v>7741690</v>
      </c>
      <c r="O1510" s="46">
        <v>267553</v>
      </c>
      <c r="P1510" s="86">
        <f t="shared" si="48"/>
        <v>0.78005097437225401</v>
      </c>
      <c r="Q1510" s="65"/>
      <c r="R1510" s="65"/>
      <c r="S1510" s="66"/>
      <c r="T1510" s="66"/>
      <c r="U1510" s="66"/>
      <c r="V1510" s="66"/>
      <c r="W1510" s="66"/>
      <c r="X1510" s="67"/>
    </row>
    <row r="1511" spans="1:24" ht="14.4" x14ac:dyDescent="0.2">
      <c r="A1511" s="47" t="s">
        <v>719</v>
      </c>
      <c r="B1511" s="47" t="s">
        <v>720</v>
      </c>
      <c r="C1511" s="82" t="str">
        <f t="shared" si="47"/>
        <v>21375806 CENTRO DE PRODUCCÓN ARTÍSTICA Y CULTURAL</v>
      </c>
      <c r="D1511" s="47" t="s">
        <v>686</v>
      </c>
      <c r="E1511" s="47" t="s">
        <v>124</v>
      </c>
      <c r="F1511" s="47" t="s">
        <v>107</v>
      </c>
      <c r="G1511" s="46">
        <v>7015459</v>
      </c>
      <c r="H1511" s="46">
        <v>5515459</v>
      </c>
      <c r="I1511" s="46">
        <v>5367367</v>
      </c>
      <c r="J1511" s="46">
        <v>0</v>
      </c>
      <c r="K1511" s="46">
        <v>1082983</v>
      </c>
      <c r="L1511" s="46">
        <v>0</v>
      </c>
      <c r="M1511" s="46">
        <v>4284384</v>
      </c>
      <c r="N1511" s="46">
        <v>4284384</v>
      </c>
      <c r="O1511" s="46">
        <v>148092</v>
      </c>
      <c r="P1511" s="86">
        <f t="shared" si="48"/>
        <v>0.77679554865696576</v>
      </c>
      <c r="Q1511" s="65"/>
      <c r="R1511" s="65"/>
      <c r="S1511" s="66"/>
      <c r="T1511" s="66"/>
      <c r="U1511" s="66"/>
      <c r="V1511" s="66"/>
      <c r="W1511" s="66"/>
      <c r="X1511" s="67"/>
    </row>
    <row r="1512" spans="1:24" ht="14.4" x14ac:dyDescent="0.2">
      <c r="A1512" s="47" t="s">
        <v>719</v>
      </c>
      <c r="B1512" s="47" t="s">
        <v>720</v>
      </c>
      <c r="C1512" s="82" t="str">
        <f t="shared" si="47"/>
        <v>21375806 CENTRO DE PRODUCCÓN ARTÍSTICA Y CULTURAL</v>
      </c>
      <c r="D1512" s="47" t="s">
        <v>686</v>
      </c>
      <c r="E1512" s="47" t="s">
        <v>145</v>
      </c>
      <c r="F1512" s="47" t="s">
        <v>128</v>
      </c>
      <c r="G1512" s="46">
        <v>3507729</v>
      </c>
      <c r="H1512" s="46">
        <v>2907729</v>
      </c>
      <c r="I1512" s="46">
        <v>2833683</v>
      </c>
      <c r="J1512" s="46">
        <v>0</v>
      </c>
      <c r="K1512" s="46">
        <v>664006.19999999995</v>
      </c>
      <c r="L1512" s="46">
        <v>0</v>
      </c>
      <c r="M1512" s="46">
        <v>2142177</v>
      </c>
      <c r="N1512" s="46">
        <v>2142177</v>
      </c>
      <c r="O1512" s="46">
        <v>101545.8</v>
      </c>
      <c r="P1512" s="86">
        <f t="shared" si="48"/>
        <v>0.73671824299994948</v>
      </c>
      <c r="Q1512" s="65"/>
      <c r="R1512" s="65"/>
      <c r="S1512" s="66"/>
      <c r="T1512" s="66"/>
      <c r="U1512" s="66"/>
      <c r="V1512" s="66"/>
      <c r="W1512" s="66"/>
      <c r="X1512" s="67"/>
    </row>
    <row r="1513" spans="1:24" ht="14.4" x14ac:dyDescent="0.2">
      <c r="A1513" s="47" t="s">
        <v>719</v>
      </c>
      <c r="B1513" s="47" t="s">
        <v>720</v>
      </c>
      <c r="C1513" s="82" t="str">
        <f t="shared" si="47"/>
        <v>21375806 CENTRO DE PRODUCCÓN ARTÍSTICA Y CULTURAL</v>
      </c>
      <c r="D1513" s="47" t="s">
        <v>686</v>
      </c>
      <c r="E1513" s="47" t="s">
        <v>166</v>
      </c>
      <c r="F1513" s="47" t="s">
        <v>167</v>
      </c>
      <c r="G1513" s="46">
        <v>682015124</v>
      </c>
      <c r="H1513" s="46">
        <v>814355124</v>
      </c>
      <c r="I1513" s="46">
        <v>650097824</v>
      </c>
      <c r="J1513" s="46">
        <v>79000</v>
      </c>
      <c r="K1513" s="46">
        <v>442236390.69</v>
      </c>
      <c r="L1513" s="46">
        <v>8910921</v>
      </c>
      <c r="M1513" s="46">
        <v>169153284.03999999</v>
      </c>
      <c r="N1513" s="46">
        <v>167340707.05000001</v>
      </c>
      <c r="O1513" s="46">
        <v>193975528.27000001</v>
      </c>
      <c r="P1513" s="86">
        <f t="shared" si="48"/>
        <v>0.20771439763176341</v>
      </c>
      <c r="Q1513" s="65"/>
      <c r="R1513" s="65"/>
      <c r="S1513" s="66"/>
      <c r="T1513" s="66"/>
      <c r="U1513" s="66"/>
      <c r="V1513" s="66"/>
      <c r="W1513" s="66"/>
      <c r="X1513" s="67"/>
    </row>
    <row r="1514" spans="1:24" ht="14.4" x14ac:dyDescent="0.2">
      <c r="A1514" s="47" t="s">
        <v>719</v>
      </c>
      <c r="B1514" s="47" t="s">
        <v>720</v>
      </c>
      <c r="C1514" s="82" t="str">
        <f t="shared" si="47"/>
        <v>21375806 CENTRO DE PRODUCCÓN ARTÍSTICA Y CULTURAL</v>
      </c>
      <c r="D1514" s="47" t="s">
        <v>686</v>
      </c>
      <c r="E1514" s="47" t="s">
        <v>168</v>
      </c>
      <c r="F1514" s="47" t="s">
        <v>169</v>
      </c>
      <c r="G1514" s="46">
        <v>201253000</v>
      </c>
      <c r="H1514" s="46">
        <v>243895000</v>
      </c>
      <c r="I1514" s="46">
        <v>186673141</v>
      </c>
      <c r="J1514" s="46">
        <v>0</v>
      </c>
      <c r="K1514" s="46">
        <v>174114694</v>
      </c>
      <c r="L1514" s="46">
        <v>0</v>
      </c>
      <c r="M1514" s="46">
        <v>12557690</v>
      </c>
      <c r="N1514" s="46">
        <v>12557690</v>
      </c>
      <c r="O1514" s="46">
        <v>57222616</v>
      </c>
      <c r="P1514" s="86">
        <f t="shared" si="48"/>
        <v>5.1488099387031305E-2</v>
      </c>
      <c r="Q1514" s="65"/>
      <c r="R1514" s="65"/>
      <c r="S1514" s="66"/>
      <c r="T1514" s="66"/>
      <c r="U1514" s="66"/>
      <c r="V1514" s="66"/>
      <c r="W1514" s="66"/>
      <c r="X1514" s="67"/>
    </row>
    <row r="1515" spans="1:24" ht="14.4" x14ac:dyDescent="0.2">
      <c r="A1515" s="47" t="s">
        <v>719</v>
      </c>
      <c r="B1515" s="47" t="s">
        <v>720</v>
      </c>
      <c r="C1515" s="82" t="str">
        <f t="shared" si="47"/>
        <v>21375806 CENTRO DE PRODUCCÓN ARTÍSTICA Y CULTURAL</v>
      </c>
      <c r="D1515" s="47" t="s">
        <v>686</v>
      </c>
      <c r="E1515" s="47" t="s">
        <v>172</v>
      </c>
      <c r="F1515" s="47" t="s">
        <v>173</v>
      </c>
      <c r="G1515" s="46">
        <v>106858000</v>
      </c>
      <c r="H1515" s="46">
        <v>143000000</v>
      </c>
      <c r="I1515" s="46">
        <v>113737891</v>
      </c>
      <c r="J1515" s="46">
        <v>0</v>
      </c>
      <c r="K1515" s="46">
        <v>105700200</v>
      </c>
      <c r="L1515" s="46">
        <v>0</v>
      </c>
      <c r="M1515" s="46">
        <v>8037690</v>
      </c>
      <c r="N1515" s="46">
        <v>8037690</v>
      </c>
      <c r="O1515" s="46">
        <v>29262110</v>
      </c>
      <c r="P1515" s="86">
        <f t="shared" si="48"/>
        <v>5.6207622377622377E-2</v>
      </c>
      <c r="Q1515" s="65"/>
      <c r="R1515" s="65"/>
      <c r="S1515" s="66"/>
      <c r="T1515" s="66"/>
      <c r="U1515" s="66"/>
      <c r="V1515" s="66"/>
      <c r="W1515" s="66"/>
      <c r="X1515" s="67"/>
    </row>
    <row r="1516" spans="1:24" ht="14.4" x14ac:dyDescent="0.2">
      <c r="A1516" s="47" t="s">
        <v>719</v>
      </c>
      <c r="B1516" s="47" t="s">
        <v>720</v>
      </c>
      <c r="C1516" s="82" t="str">
        <f t="shared" si="47"/>
        <v>21375806 CENTRO DE PRODUCCÓN ARTÍSTICA Y CULTURAL</v>
      </c>
      <c r="D1516" s="47" t="s">
        <v>686</v>
      </c>
      <c r="E1516" s="47" t="s">
        <v>178</v>
      </c>
      <c r="F1516" s="47" t="s">
        <v>179</v>
      </c>
      <c r="G1516" s="46">
        <v>94395000</v>
      </c>
      <c r="H1516" s="46">
        <v>100895000</v>
      </c>
      <c r="I1516" s="46">
        <v>72935250</v>
      </c>
      <c r="J1516" s="46">
        <v>0</v>
      </c>
      <c r="K1516" s="46">
        <v>68414494</v>
      </c>
      <c r="L1516" s="46">
        <v>0</v>
      </c>
      <c r="M1516" s="46">
        <v>4520000</v>
      </c>
      <c r="N1516" s="46">
        <v>4520000</v>
      </c>
      <c r="O1516" s="46">
        <v>27960506</v>
      </c>
      <c r="P1516" s="86">
        <f t="shared" si="48"/>
        <v>4.4799048515783736E-2</v>
      </c>
      <c r="Q1516" s="65"/>
      <c r="R1516" s="65"/>
      <c r="S1516" s="66"/>
      <c r="T1516" s="66"/>
      <c r="U1516" s="66"/>
      <c r="V1516" s="66"/>
      <c r="W1516" s="66"/>
      <c r="X1516" s="67"/>
    </row>
    <row r="1517" spans="1:24" ht="14.4" x14ac:dyDescent="0.2">
      <c r="A1517" s="47" t="s">
        <v>719</v>
      </c>
      <c r="B1517" s="47" t="s">
        <v>720</v>
      </c>
      <c r="C1517" s="82" t="str">
        <f t="shared" si="47"/>
        <v>21375806 CENTRO DE PRODUCCÓN ARTÍSTICA Y CULTURAL</v>
      </c>
      <c r="D1517" s="47" t="s">
        <v>686</v>
      </c>
      <c r="E1517" s="47" t="s">
        <v>180</v>
      </c>
      <c r="F1517" s="47" t="s">
        <v>181</v>
      </c>
      <c r="G1517" s="46">
        <v>24386722</v>
      </c>
      <c r="H1517" s="46">
        <v>24386722</v>
      </c>
      <c r="I1517" s="46">
        <v>24311888.670000002</v>
      </c>
      <c r="J1517" s="46">
        <v>0</v>
      </c>
      <c r="K1517" s="46">
        <v>5443891.9100000001</v>
      </c>
      <c r="L1517" s="46">
        <v>238849</v>
      </c>
      <c r="M1517" s="46">
        <v>15936180.26</v>
      </c>
      <c r="N1517" s="46">
        <v>15936180.26</v>
      </c>
      <c r="O1517" s="46">
        <v>2767800.83</v>
      </c>
      <c r="P1517" s="86">
        <f t="shared" si="48"/>
        <v>0.65347775154036691</v>
      </c>
      <c r="Q1517" s="65"/>
      <c r="R1517" s="65"/>
      <c r="S1517" s="66"/>
      <c r="T1517" s="66"/>
      <c r="U1517" s="66"/>
      <c r="V1517" s="66"/>
      <c r="W1517" s="66"/>
      <c r="X1517" s="67"/>
    </row>
    <row r="1518" spans="1:24" ht="14.4" x14ac:dyDescent="0.2">
      <c r="A1518" s="47" t="s">
        <v>719</v>
      </c>
      <c r="B1518" s="47" t="s">
        <v>720</v>
      </c>
      <c r="C1518" s="82" t="str">
        <f t="shared" si="47"/>
        <v>21375806 CENTRO DE PRODUCCÓN ARTÍSTICA Y CULTURAL</v>
      </c>
      <c r="D1518" s="47" t="s">
        <v>686</v>
      </c>
      <c r="E1518" s="47" t="s">
        <v>184</v>
      </c>
      <c r="F1518" s="47" t="s">
        <v>185</v>
      </c>
      <c r="G1518" s="46">
        <v>966000</v>
      </c>
      <c r="H1518" s="46">
        <v>966000</v>
      </c>
      <c r="I1518" s="46">
        <v>891166.67</v>
      </c>
      <c r="J1518" s="46">
        <v>0</v>
      </c>
      <c r="K1518" s="46">
        <v>70119.600000000006</v>
      </c>
      <c r="L1518" s="46">
        <v>0</v>
      </c>
      <c r="M1518" s="46">
        <v>671380.4</v>
      </c>
      <c r="N1518" s="46">
        <v>671380.4</v>
      </c>
      <c r="O1518" s="46">
        <v>224500</v>
      </c>
      <c r="P1518" s="86">
        <f t="shared" si="48"/>
        <v>0.69501076604554868</v>
      </c>
      <c r="Q1518" s="65"/>
      <c r="R1518" s="65"/>
      <c r="S1518" s="66"/>
      <c r="T1518" s="66"/>
      <c r="U1518" s="66"/>
      <c r="V1518" s="66"/>
      <c r="W1518" s="66"/>
      <c r="X1518" s="67"/>
    </row>
    <row r="1519" spans="1:24" ht="14.4" x14ac:dyDescent="0.2">
      <c r="A1519" s="47" t="s">
        <v>719</v>
      </c>
      <c r="B1519" s="47" t="s">
        <v>720</v>
      </c>
      <c r="C1519" s="82" t="str">
        <f t="shared" si="47"/>
        <v>21375806 CENTRO DE PRODUCCÓN ARTÍSTICA Y CULTURAL</v>
      </c>
      <c r="D1519" s="47" t="s">
        <v>686</v>
      </c>
      <c r="E1519" s="47" t="s">
        <v>188</v>
      </c>
      <c r="F1519" s="47" t="s">
        <v>189</v>
      </c>
      <c r="G1519" s="46">
        <v>23420722</v>
      </c>
      <c r="H1519" s="46">
        <v>23420722</v>
      </c>
      <c r="I1519" s="46">
        <v>23420722</v>
      </c>
      <c r="J1519" s="46">
        <v>0</v>
      </c>
      <c r="K1519" s="46">
        <v>5373772.3099999996</v>
      </c>
      <c r="L1519" s="46">
        <v>238849</v>
      </c>
      <c r="M1519" s="46">
        <v>15264799.859999999</v>
      </c>
      <c r="N1519" s="46">
        <v>15264799.859999999</v>
      </c>
      <c r="O1519" s="46">
        <v>2543300.83</v>
      </c>
      <c r="P1519" s="86">
        <f t="shared" si="48"/>
        <v>0.65176470050752489</v>
      </c>
      <c r="Q1519" s="65"/>
      <c r="R1519" s="65"/>
      <c r="S1519" s="66"/>
      <c r="T1519" s="66"/>
      <c r="U1519" s="66"/>
      <c r="V1519" s="66"/>
      <c r="W1519" s="66"/>
      <c r="X1519" s="67"/>
    </row>
    <row r="1520" spans="1:24" ht="14.4" x14ac:dyDescent="0.2">
      <c r="A1520" s="47" t="s">
        <v>719</v>
      </c>
      <c r="B1520" s="47" t="s">
        <v>720</v>
      </c>
      <c r="C1520" s="82" t="str">
        <f t="shared" si="47"/>
        <v>21375806 CENTRO DE PRODUCCÓN ARTÍSTICA Y CULTURAL</v>
      </c>
      <c r="D1520" s="47" t="s">
        <v>686</v>
      </c>
      <c r="E1520" s="47" t="s">
        <v>192</v>
      </c>
      <c r="F1520" s="47" t="s">
        <v>193</v>
      </c>
      <c r="G1520" s="46">
        <v>34446589</v>
      </c>
      <c r="H1520" s="46">
        <v>11159259</v>
      </c>
      <c r="I1520" s="46">
        <v>10797611.76</v>
      </c>
      <c r="J1520" s="46">
        <v>0</v>
      </c>
      <c r="K1520" s="46">
        <v>5458970.8399999999</v>
      </c>
      <c r="L1520" s="46">
        <v>0</v>
      </c>
      <c r="M1520" s="46">
        <v>2948452.99</v>
      </c>
      <c r="N1520" s="46">
        <v>1135876</v>
      </c>
      <c r="O1520" s="46">
        <v>2751835.17</v>
      </c>
      <c r="P1520" s="86">
        <f t="shared" si="48"/>
        <v>0.26421583995854925</v>
      </c>
      <c r="Q1520" s="65"/>
      <c r="R1520" s="65"/>
      <c r="S1520" s="66"/>
      <c r="T1520" s="66"/>
      <c r="U1520" s="66"/>
      <c r="V1520" s="66"/>
      <c r="W1520" s="66"/>
      <c r="X1520" s="67"/>
    </row>
    <row r="1521" spans="1:24" ht="14.4" x14ac:dyDescent="0.2">
      <c r="A1521" s="47" t="s">
        <v>719</v>
      </c>
      <c r="B1521" s="47" t="s">
        <v>720</v>
      </c>
      <c r="C1521" s="82" t="str">
        <f t="shared" si="47"/>
        <v>21375806 CENTRO DE PRODUCCÓN ARTÍSTICA Y CULTURAL</v>
      </c>
      <c r="D1521" s="47" t="s">
        <v>686</v>
      </c>
      <c r="E1521" s="47" t="s">
        <v>194</v>
      </c>
      <c r="F1521" s="47" t="s">
        <v>195</v>
      </c>
      <c r="G1521" s="46">
        <v>1000000</v>
      </c>
      <c r="H1521" s="46">
        <v>262670</v>
      </c>
      <c r="I1521" s="46">
        <v>262670</v>
      </c>
      <c r="J1521" s="46">
        <v>0</v>
      </c>
      <c r="K1521" s="46">
        <v>0</v>
      </c>
      <c r="L1521" s="46">
        <v>0</v>
      </c>
      <c r="M1521" s="46">
        <v>0</v>
      </c>
      <c r="N1521" s="46">
        <v>0</v>
      </c>
      <c r="O1521" s="46">
        <v>262670</v>
      </c>
      <c r="P1521" s="86">
        <f t="shared" si="48"/>
        <v>0</v>
      </c>
      <c r="Q1521" s="65"/>
      <c r="R1521" s="65"/>
      <c r="S1521" s="66"/>
      <c r="T1521" s="66"/>
      <c r="U1521" s="66"/>
      <c r="V1521" s="66"/>
      <c r="W1521" s="66"/>
      <c r="X1521" s="67"/>
    </row>
    <row r="1522" spans="1:24" ht="14.4" x14ac:dyDescent="0.2">
      <c r="A1522" s="47" t="s">
        <v>719</v>
      </c>
      <c r="B1522" s="47" t="s">
        <v>720</v>
      </c>
      <c r="C1522" s="82" t="str">
        <f t="shared" si="47"/>
        <v>21375806 CENTRO DE PRODUCCÓN ARTÍSTICA Y CULTURAL</v>
      </c>
      <c r="D1522" s="47" t="s">
        <v>686</v>
      </c>
      <c r="E1522" s="47" t="s">
        <v>196</v>
      </c>
      <c r="F1522" s="47" t="s">
        <v>197</v>
      </c>
      <c r="G1522" s="46">
        <v>28000000</v>
      </c>
      <c r="H1522" s="46">
        <v>5450000</v>
      </c>
      <c r="I1522" s="46">
        <v>5450000</v>
      </c>
      <c r="J1522" s="46">
        <v>0</v>
      </c>
      <c r="K1522" s="46">
        <v>3955000</v>
      </c>
      <c r="L1522" s="46">
        <v>0</v>
      </c>
      <c r="M1522" s="46">
        <v>0</v>
      </c>
      <c r="N1522" s="46">
        <v>0</v>
      </c>
      <c r="O1522" s="46">
        <v>1495000</v>
      </c>
      <c r="P1522" s="86">
        <f t="shared" si="48"/>
        <v>0</v>
      </c>
      <c r="Q1522" s="65"/>
      <c r="R1522" s="65"/>
      <c r="S1522" s="66"/>
      <c r="T1522" s="66"/>
      <c r="U1522" s="66"/>
      <c r="V1522" s="66"/>
      <c r="W1522" s="66"/>
      <c r="X1522" s="67"/>
    </row>
    <row r="1523" spans="1:24" ht="14.4" x14ac:dyDescent="0.2">
      <c r="A1523" s="47" t="s">
        <v>719</v>
      </c>
      <c r="B1523" s="47" t="s">
        <v>720</v>
      </c>
      <c r="C1523" s="82" t="str">
        <f t="shared" si="47"/>
        <v>21375806 CENTRO DE PRODUCCÓN ARTÍSTICA Y CULTURAL</v>
      </c>
      <c r="D1523" s="47" t="s">
        <v>686</v>
      </c>
      <c r="E1523" s="47" t="s">
        <v>198</v>
      </c>
      <c r="F1523" s="47" t="s">
        <v>199</v>
      </c>
      <c r="G1523" s="46">
        <v>5245000</v>
      </c>
      <c r="H1523" s="46">
        <v>5245000</v>
      </c>
      <c r="I1523" s="46">
        <v>4933750</v>
      </c>
      <c r="J1523" s="46">
        <v>0</v>
      </c>
      <c r="K1523" s="46">
        <v>1483464</v>
      </c>
      <c r="L1523" s="46">
        <v>0</v>
      </c>
      <c r="M1523" s="46">
        <v>2948452.99</v>
      </c>
      <c r="N1523" s="46">
        <v>1135876</v>
      </c>
      <c r="O1523" s="46">
        <v>813083.01</v>
      </c>
      <c r="P1523" s="86">
        <f t="shared" si="48"/>
        <v>0.56214546997140136</v>
      </c>
      <c r="Q1523" s="65"/>
      <c r="R1523" s="65"/>
      <c r="S1523" s="66"/>
      <c r="T1523" s="66"/>
      <c r="U1523" s="66"/>
      <c r="V1523" s="66"/>
      <c r="W1523" s="66"/>
      <c r="X1523" s="67"/>
    </row>
    <row r="1524" spans="1:24" ht="14.4" x14ac:dyDescent="0.2">
      <c r="A1524" s="47" t="s">
        <v>719</v>
      </c>
      <c r="B1524" s="47" t="s">
        <v>720</v>
      </c>
      <c r="C1524" s="82" t="str">
        <f t="shared" si="47"/>
        <v>21375806 CENTRO DE PRODUCCÓN ARTÍSTICA Y CULTURAL</v>
      </c>
      <c r="D1524" s="47" t="s">
        <v>686</v>
      </c>
      <c r="E1524" s="47" t="s">
        <v>206</v>
      </c>
      <c r="F1524" s="47" t="s">
        <v>207</v>
      </c>
      <c r="G1524" s="46">
        <v>201589</v>
      </c>
      <c r="H1524" s="46">
        <v>201589</v>
      </c>
      <c r="I1524" s="46">
        <v>151191.76</v>
      </c>
      <c r="J1524" s="46">
        <v>0</v>
      </c>
      <c r="K1524" s="46">
        <v>20506.84</v>
      </c>
      <c r="L1524" s="46">
        <v>0</v>
      </c>
      <c r="M1524" s="46">
        <v>0</v>
      </c>
      <c r="N1524" s="46">
        <v>0</v>
      </c>
      <c r="O1524" s="46">
        <v>181082.16</v>
      </c>
      <c r="P1524" s="86">
        <f t="shared" si="48"/>
        <v>0</v>
      </c>
      <c r="Q1524" s="65"/>
      <c r="R1524" s="65"/>
      <c r="S1524" s="66"/>
      <c r="T1524" s="66"/>
      <c r="U1524" s="66"/>
      <c r="V1524" s="66"/>
      <c r="W1524" s="66"/>
      <c r="X1524" s="67"/>
    </row>
    <row r="1525" spans="1:24" ht="14.4" x14ac:dyDescent="0.2">
      <c r="A1525" s="47" t="s">
        <v>719</v>
      </c>
      <c r="B1525" s="47" t="s">
        <v>720</v>
      </c>
      <c r="C1525" s="82" t="str">
        <f t="shared" si="47"/>
        <v>21375806 CENTRO DE PRODUCCÓN ARTÍSTICA Y CULTURAL</v>
      </c>
      <c r="D1525" s="47" t="s">
        <v>686</v>
      </c>
      <c r="E1525" s="47" t="s">
        <v>208</v>
      </c>
      <c r="F1525" s="47" t="s">
        <v>209</v>
      </c>
      <c r="G1525" s="46">
        <v>348215143</v>
      </c>
      <c r="H1525" s="46">
        <v>440224143</v>
      </c>
      <c r="I1525" s="46">
        <v>370848420.73000002</v>
      </c>
      <c r="J1525" s="46">
        <v>0</v>
      </c>
      <c r="K1525" s="46">
        <v>225290120.13999999</v>
      </c>
      <c r="L1525" s="46">
        <v>8672072</v>
      </c>
      <c r="M1525" s="46">
        <v>121726640.59</v>
      </c>
      <c r="N1525" s="46">
        <v>121726640.59</v>
      </c>
      <c r="O1525" s="46">
        <v>84535310.269999996</v>
      </c>
      <c r="P1525" s="86">
        <f t="shared" si="48"/>
        <v>0.27651059698922509</v>
      </c>
      <c r="Q1525" s="65"/>
      <c r="R1525" s="65"/>
      <c r="S1525" s="66"/>
      <c r="T1525" s="66"/>
      <c r="U1525" s="66"/>
      <c r="V1525" s="66"/>
      <c r="W1525" s="66"/>
      <c r="X1525" s="67"/>
    </row>
    <row r="1526" spans="1:24" ht="14.4" x14ac:dyDescent="0.2">
      <c r="A1526" s="47" t="s">
        <v>719</v>
      </c>
      <c r="B1526" s="47" t="s">
        <v>720</v>
      </c>
      <c r="C1526" s="82" t="str">
        <f t="shared" si="47"/>
        <v>21375806 CENTRO DE PRODUCCÓN ARTÍSTICA Y CULTURAL</v>
      </c>
      <c r="D1526" s="47" t="s">
        <v>686</v>
      </c>
      <c r="E1526" s="47" t="s">
        <v>216</v>
      </c>
      <c r="F1526" s="47" t="s">
        <v>217</v>
      </c>
      <c r="G1526" s="46">
        <v>30000000</v>
      </c>
      <c r="H1526" s="46">
        <v>30000000</v>
      </c>
      <c r="I1526" s="46">
        <v>25705600</v>
      </c>
      <c r="J1526" s="46">
        <v>0</v>
      </c>
      <c r="K1526" s="46">
        <v>21050000.469999999</v>
      </c>
      <c r="L1526" s="46">
        <v>0</v>
      </c>
      <c r="M1526" s="46">
        <v>0</v>
      </c>
      <c r="N1526" s="46">
        <v>0</v>
      </c>
      <c r="O1526" s="46">
        <v>8949999.5299999993</v>
      </c>
      <c r="P1526" s="86">
        <f t="shared" si="48"/>
        <v>0</v>
      </c>
      <c r="Q1526" s="65"/>
      <c r="R1526" s="65"/>
      <c r="S1526" s="66"/>
      <c r="T1526" s="66"/>
      <c r="U1526" s="66"/>
      <c r="V1526" s="66"/>
      <c r="W1526" s="66"/>
      <c r="X1526" s="67"/>
    </row>
    <row r="1527" spans="1:24" ht="14.4" x14ac:dyDescent="0.2">
      <c r="A1527" s="47" t="s">
        <v>719</v>
      </c>
      <c r="B1527" s="47" t="s">
        <v>720</v>
      </c>
      <c r="C1527" s="82" t="str">
        <f t="shared" si="47"/>
        <v>21375806 CENTRO DE PRODUCCÓN ARTÍSTICA Y CULTURAL</v>
      </c>
      <c r="D1527" s="47" t="s">
        <v>686</v>
      </c>
      <c r="E1527" s="47" t="s">
        <v>218</v>
      </c>
      <c r="F1527" s="47" t="s">
        <v>219</v>
      </c>
      <c r="G1527" s="46">
        <v>26421058</v>
      </c>
      <c r="H1527" s="46">
        <v>26421058</v>
      </c>
      <c r="I1527" s="46">
        <v>22782057</v>
      </c>
      <c r="J1527" s="46">
        <v>0</v>
      </c>
      <c r="K1527" s="46">
        <v>4378124.18</v>
      </c>
      <c r="L1527" s="46">
        <v>0</v>
      </c>
      <c r="M1527" s="46">
        <v>17908096.329999998</v>
      </c>
      <c r="N1527" s="46">
        <v>17908096.329999998</v>
      </c>
      <c r="O1527" s="46">
        <v>4134837.49</v>
      </c>
      <c r="P1527" s="86">
        <f t="shared" si="48"/>
        <v>0.67779633692185981</v>
      </c>
      <c r="Q1527" s="65"/>
      <c r="R1527" s="65"/>
      <c r="S1527" s="66"/>
      <c r="T1527" s="66"/>
      <c r="U1527" s="66"/>
      <c r="V1527" s="66"/>
      <c r="W1527" s="66"/>
      <c r="X1527" s="67"/>
    </row>
    <row r="1528" spans="1:24" ht="14.4" x14ac:dyDescent="0.2">
      <c r="A1528" s="47" t="s">
        <v>719</v>
      </c>
      <c r="B1528" s="47" t="s">
        <v>720</v>
      </c>
      <c r="C1528" s="82" t="str">
        <f t="shared" si="47"/>
        <v>21375806 CENTRO DE PRODUCCÓN ARTÍSTICA Y CULTURAL</v>
      </c>
      <c r="D1528" s="47" t="s">
        <v>686</v>
      </c>
      <c r="E1528" s="47" t="s">
        <v>220</v>
      </c>
      <c r="F1528" s="47" t="s">
        <v>221</v>
      </c>
      <c r="G1528" s="46">
        <v>48849085</v>
      </c>
      <c r="H1528" s="46">
        <v>43500085</v>
      </c>
      <c r="I1528" s="46">
        <v>39817313.729999997</v>
      </c>
      <c r="J1528" s="46">
        <v>0</v>
      </c>
      <c r="K1528" s="46">
        <v>36820689.399999999</v>
      </c>
      <c r="L1528" s="46">
        <v>0</v>
      </c>
      <c r="M1528" s="46">
        <v>2994500</v>
      </c>
      <c r="N1528" s="46">
        <v>2994500</v>
      </c>
      <c r="O1528" s="46">
        <v>3684895.6</v>
      </c>
      <c r="P1528" s="86">
        <f t="shared" si="48"/>
        <v>6.8838945946887234E-2</v>
      </c>
      <c r="Q1528" s="65"/>
      <c r="R1528" s="65"/>
      <c r="S1528" s="66"/>
      <c r="T1528" s="66"/>
      <c r="U1528" s="66"/>
      <c r="V1528" s="66"/>
      <c r="W1528" s="66"/>
      <c r="X1528" s="67"/>
    </row>
    <row r="1529" spans="1:24" ht="14.4" x14ac:dyDescent="0.2">
      <c r="A1529" s="47" t="s">
        <v>719</v>
      </c>
      <c r="B1529" s="47" t="s">
        <v>720</v>
      </c>
      <c r="C1529" s="82" t="str">
        <f t="shared" si="47"/>
        <v>21375806 CENTRO DE PRODUCCÓN ARTÍSTICA Y CULTURAL</v>
      </c>
      <c r="D1529" s="47" t="s">
        <v>686</v>
      </c>
      <c r="E1529" s="47" t="s">
        <v>222</v>
      </c>
      <c r="F1529" s="47" t="s">
        <v>223</v>
      </c>
      <c r="G1529" s="46">
        <v>242945000</v>
      </c>
      <c r="H1529" s="46">
        <v>340303000</v>
      </c>
      <c r="I1529" s="46">
        <v>282543450</v>
      </c>
      <c r="J1529" s="46">
        <v>0</v>
      </c>
      <c r="K1529" s="46">
        <v>163041306.09</v>
      </c>
      <c r="L1529" s="46">
        <v>8672072</v>
      </c>
      <c r="M1529" s="46">
        <v>100824044.26000001</v>
      </c>
      <c r="N1529" s="46">
        <v>100824044.26000001</v>
      </c>
      <c r="O1529" s="46">
        <v>67765577.650000006</v>
      </c>
      <c r="P1529" s="86">
        <f t="shared" si="48"/>
        <v>0.29627727131409365</v>
      </c>
      <c r="Q1529" s="65"/>
      <c r="R1529" s="65"/>
      <c r="S1529" s="66"/>
      <c r="T1529" s="66"/>
      <c r="U1529" s="66"/>
      <c r="V1529" s="66"/>
      <c r="W1529" s="66"/>
      <c r="X1529" s="67"/>
    </row>
    <row r="1530" spans="1:24" ht="14.4" x14ac:dyDescent="0.2">
      <c r="A1530" s="47" t="s">
        <v>719</v>
      </c>
      <c r="B1530" s="47" t="s">
        <v>720</v>
      </c>
      <c r="C1530" s="82" t="str">
        <f t="shared" si="47"/>
        <v>21375806 CENTRO DE PRODUCCÓN ARTÍSTICA Y CULTURAL</v>
      </c>
      <c r="D1530" s="47" t="s">
        <v>686</v>
      </c>
      <c r="E1530" s="47" t="s">
        <v>224</v>
      </c>
      <c r="F1530" s="47" t="s">
        <v>225</v>
      </c>
      <c r="G1530" s="46">
        <v>30750000</v>
      </c>
      <c r="H1530" s="46">
        <v>52300000</v>
      </c>
      <c r="I1530" s="46">
        <v>39481901</v>
      </c>
      <c r="J1530" s="46">
        <v>79000</v>
      </c>
      <c r="K1530" s="46">
        <v>28503118.800000001</v>
      </c>
      <c r="L1530" s="46">
        <v>0</v>
      </c>
      <c r="M1530" s="46">
        <v>8332400.1500000004</v>
      </c>
      <c r="N1530" s="46">
        <v>8332400.1500000004</v>
      </c>
      <c r="O1530" s="46">
        <v>15385481.050000001</v>
      </c>
      <c r="P1530" s="86">
        <f t="shared" si="48"/>
        <v>0.15931931453154877</v>
      </c>
      <c r="Q1530" s="65"/>
      <c r="R1530" s="65"/>
      <c r="S1530" s="66"/>
      <c r="T1530" s="66"/>
      <c r="U1530" s="66"/>
      <c r="V1530" s="66"/>
      <c r="W1530" s="66"/>
      <c r="X1530" s="67"/>
    </row>
    <row r="1531" spans="1:24" ht="14.4" x14ac:dyDescent="0.2">
      <c r="A1531" s="47" t="s">
        <v>719</v>
      </c>
      <c r="B1531" s="47" t="s">
        <v>720</v>
      </c>
      <c r="C1531" s="82" t="str">
        <f t="shared" si="47"/>
        <v>21375806 CENTRO DE PRODUCCÓN ARTÍSTICA Y CULTURAL</v>
      </c>
      <c r="D1531" s="47" t="s">
        <v>686</v>
      </c>
      <c r="E1531" s="47" t="s">
        <v>226</v>
      </c>
      <c r="F1531" s="47" t="s">
        <v>227</v>
      </c>
      <c r="G1531" s="46">
        <v>300000</v>
      </c>
      <c r="H1531" s="46">
        <v>19800000</v>
      </c>
      <c r="I1531" s="46">
        <v>14369401</v>
      </c>
      <c r="J1531" s="46">
        <v>0</v>
      </c>
      <c r="K1531" s="46">
        <v>14220203.130000001</v>
      </c>
      <c r="L1531" s="46">
        <v>0</v>
      </c>
      <c r="M1531" s="46">
        <v>149196.87</v>
      </c>
      <c r="N1531" s="46">
        <v>149196.87</v>
      </c>
      <c r="O1531" s="46">
        <v>5430600</v>
      </c>
      <c r="P1531" s="86">
        <f t="shared" si="48"/>
        <v>7.535195454545454E-3</v>
      </c>
      <c r="Q1531" s="65"/>
      <c r="R1531" s="65"/>
      <c r="S1531" s="66"/>
      <c r="T1531" s="66"/>
      <c r="U1531" s="66"/>
      <c r="V1531" s="66"/>
      <c r="W1531" s="66"/>
      <c r="X1531" s="67"/>
    </row>
    <row r="1532" spans="1:24" ht="14.4" x14ac:dyDescent="0.2">
      <c r="A1532" s="47" t="s">
        <v>719</v>
      </c>
      <c r="B1532" s="47" t="s">
        <v>720</v>
      </c>
      <c r="C1532" s="82" t="str">
        <f t="shared" si="47"/>
        <v>21375806 CENTRO DE PRODUCCÓN ARTÍSTICA Y CULTURAL</v>
      </c>
      <c r="D1532" s="47" t="s">
        <v>686</v>
      </c>
      <c r="E1532" s="47" t="s">
        <v>228</v>
      </c>
      <c r="F1532" s="47" t="s">
        <v>229</v>
      </c>
      <c r="G1532" s="46">
        <v>20450000</v>
      </c>
      <c r="H1532" s="46">
        <v>22500000</v>
      </c>
      <c r="I1532" s="46">
        <v>16362500</v>
      </c>
      <c r="J1532" s="46">
        <v>79000</v>
      </c>
      <c r="K1532" s="46">
        <v>11548029.289999999</v>
      </c>
      <c r="L1532" s="46">
        <v>0</v>
      </c>
      <c r="M1532" s="46">
        <v>4734615.47</v>
      </c>
      <c r="N1532" s="46">
        <v>4734615.47</v>
      </c>
      <c r="O1532" s="46">
        <v>6138355.2400000002</v>
      </c>
      <c r="P1532" s="86">
        <f t="shared" si="48"/>
        <v>0.21042735422222222</v>
      </c>
      <c r="Q1532" s="65"/>
      <c r="R1532" s="65"/>
      <c r="S1532" s="66"/>
      <c r="T1532" s="66"/>
      <c r="U1532" s="66"/>
      <c r="V1532" s="66"/>
      <c r="W1532" s="66"/>
      <c r="X1532" s="67"/>
    </row>
    <row r="1533" spans="1:24" ht="14.4" x14ac:dyDescent="0.2">
      <c r="A1533" s="47" t="s">
        <v>719</v>
      </c>
      <c r="B1533" s="47" t="s">
        <v>720</v>
      </c>
      <c r="C1533" s="82" t="str">
        <f t="shared" si="47"/>
        <v>21375806 CENTRO DE PRODUCCÓN ARTÍSTICA Y CULTURAL</v>
      </c>
      <c r="D1533" s="47" t="s">
        <v>686</v>
      </c>
      <c r="E1533" s="47" t="s">
        <v>230</v>
      </c>
      <c r="F1533" s="47" t="s">
        <v>231</v>
      </c>
      <c r="G1533" s="46">
        <v>5000000</v>
      </c>
      <c r="H1533" s="46">
        <v>5000000</v>
      </c>
      <c r="I1533" s="46">
        <v>3750000</v>
      </c>
      <c r="J1533" s="46">
        <v>0</v>
      </c>
      <c r="K1533" s="46">
        <v>1267938</v>
      </c>
      <c r="L1533" s="46">
        <v>0</v>
      </c>
      <c r="M1533" s="46">
        <v>1182062</v>
      </c>
      <c r="N1533" s="46">
        <v>1182062</v>
      </c>
      <c r="O1533" s="46">
        <v>2550000</v>
      </c>
      <c r="P1533" s="86">
        <f t="shared" si="48"/>
        <v>0.23641239999999999</v>
      </c>
      <c r="Q1533" s="65"/>
      <c r="R1533" s="65"/>
      <c r="S1533" s="66"/>
      <c r="T1533" s="66"/>
      <c r="U1533" s="66"/>
      <c r="V1533" s="66"/>
      <c r="W1533" s="66"/>
      <c r="X1533" s="67"/>
    </row>
    <row r="1534" spans="1:24" ht="14.4" x14ac:dyDescent="0.2">
      <c r="A1534" s="47" t="s">
        <v>719</v>
      </c>
      <c r="B1534" s="47" t="s">
        <v>720</v>
      </c>
      <c r="C1534" s="82" t="str">
        <f t="shared" si="47"/>
        <v>21375806 CENTRO DE PRODUCCÓN ARTÍSTICA Y CULTURAL</v>
      </c>
      <c r="D1534" s="47" t="s">
        <v>686</v>
      </c>
      <c r="E1534" s="47" t="s">
        <v>232</v>
      </c>
      <c r="F1534" s="47" t="s">
        <v>233</v>
      </c>
      <c r="G1534" s="46">
        <v>5000000</v>
      </c>
      <c r="H1534" s="46">
        <v>5000000</v>
      </c>
      <c r="I1534" s="46">
        <v>5000000</v>
      </c>
      <c r="J1534" s="46">
        <v>0</v>
      </c>
      <c r="K1534" s="46">
        <v>1466948.38</v>
      </c>
      <c r="L1534" s="46">
        <v>0</v>
      </c>
      <c r="M1534" s="46">
        <v>2266525.81</v>
      </c>
      <c r="N1534" s="46">
        <v>2266525.81</v>
      </c>
      <c r="O1534" s="46">
        <v>1266525.81</v>
      </c>
      <c r="P1534" s="86">
        <f t="shared" si="48"/>
        <v>0.45330516199999998</v>
      </c>
      <c r="Q1534" s="65"/>
      <c r="R1534" s="65"/>
      <c r="S1534" s="66"/>
      <c r="T1534" s="66"/>
      <c r="U1534" s="66"/>
      <c r="V1534" s="66"/>
      <c r="W1534" s="66"/>
      <c r="X1534" s="67"/>
    </row>
    <row r="1535" spans="1:24" ht="14.4" x14ac:dyDescent="0.2">
      <c r="A1535" s="47" t="s">
        <v>719</v>
      </c>
      <c r="B1535" s="47" t="s">
        <v>720</v>
      </c>
      <c r="C1535" s="82" t="str">
        <f t="shared" si="47"/>
        <v>21375806 CENTRO DE PRODUCCÓN ARTÍSTICA Y CULTURAL</v>
      </c>
      <c r="D1535" s="47" t="s">
        <v>686</v>
      </c>
      <c r="E1535" s="47" t="s">
        <v>234</v>
      </c>
      <c r="F1535" s="47" t="s">
        <v>235</v>
      </c>
      <c r="G1535" s="46">
        <v>4500000</v>
      </c>
      <c r="H1535" s="46">
        <v>4500000</v>
      </c>
      <c r="I1535" s="46">
        <v>3708333.34</v>
      </c>
      <c r="J1535" s="46">
        <v>0</v>
      </c>
      <c r="K1535" s="46">
        <v>0</v>
      </c>
      <c r="L1535" s="46">
        <v>0</v>
      </c>
      <c r="M1535" s="46">
        <v>1090294</v>
      </c>
      <c r="N1535" s="46">
        <v>1090294</v>
      </c>
      <c r="O1535" s="46">
        <v>3409706</v>
      </c>
      <c r="P1535" s="86">
        <f t="shared" si="48"/>
        <v>0.24228755555555556</v>
      </c>
      <c r="Q1535" s="65"/>
      <c r="R1535" s="65"/>
      <c r="S1535" s="66"/>
      <c r="T1535" s="66"/>
      <c r="U1535" s="66"/>
      <c r="V1535" s="66"/>
      <c r="W1535" s="66"/>
      <c r="X1535" s="67"/>
    </row>
    <row r="1536" spans="1:24" ht="14.4" x14ac:dyDescent="0.2">
      <c r="A1536" s="47" t="s">
        <v>719</v>
      </c>
      <c r="B1536" s="47" t="s">
        <v>720</v>
      </c>
      <c r="C1536" s="82" t="str">
        <f t="shared" si="47"/>
        <v>21375806 CENTRO DE PRODUCCÓN ARTÍSTICA Y CULTURAL</v>
      </c>
      <c r="D1536" s="47" t="s">
        <v>686</v>
      </c>
      <c r="E1536" s="47" t="s">
        <v>236</v>
      </c>
      <c r="F1536" s="47" t="s">
        <v>237</v>
      </c>
      <c r="G1536" s="46">
        <v>4500000</v>
      </c>
      <c r="H1536" s="46">
        <v>4500000</v>
      </c>
      <c r="I1536" s="46">
        <v>3708333.34</v>
      </c>
      <c r="J1536" s="46">
        <v>0</v>
      </c>
      <c r="K1536" s="46">
        <v>0</v>
      </c>
      <c r="L1536" s="46">
        <v>0</v>
      </c>
      <c r="M1536" s="46">
        <v>1090294</v>
      </c>
      <c r="N1536" s="46">
        <v>1090294</v>
      </c>
      <c r="O1536" s="46">
        <v>3409706</v>
      </c>
      <c r="P1536" s="86">
        <f t="shared" si="48"/>
        <v>0.24228755555555556</v>
      </c>
      <c r="Q1536" s="65"/>
      <c r="R1536" s="65"/>
      <c r="S1536" s="66"/>
      <c r="T1536" s="66"/>
      <c r="U1536" s="66"/>
      <c r="V1536" s="66"/>
      <c r="W1536" s="66"/>
      <c r="X1536" s="67"/>
    </row>
    <row r="1537" spans="1:24" ht="14.4" x14ac:dyDescent="0.2">
      <c r="A1537" s="47" t="s">
        <v>719</v>
      </c>
      <c r="B1537" s="47" t="s">
        <v>720</v>
      </c>
      <c r="C1537" s="82" t="str">
        <f t="shared" si="47"/>
        <v>21375806 CENTRO DE PRODUCCÓN ARTÍSTICA Y CULTURAL</v>
      </c>
      <c r="D1537" s="47" t="s">
        <v>686</v>
      </c>
      <c r="E1537" s="47" t="s">
        <v>238</v>
      </c>
      <c r="F1537" s="47" t="s">
        <v>239</v>
      </c>
      <c r="G1537" s="46">
        <v>4840000</v>
      </c>
      <c r="H1537" s="46">
        <v>4840000</v>
      </c>
      <c r="I1537" s="46">
        <v>4840000</v>
      </c>
      <c r="J1537" s="46">
        <v>0</v>
      </c>
      <c r="K1537" s="46">
        <v>3425595</v>
      </c>
      <c r="L1537" s="46">
        <v>0</v>
      </c>
      <c r="M1537" s="46">
        <v>1410240</v>
      </c>
      <c r="N1537" s="46">
        <v>1410240</v>
      </c>
      <c r="O1537" s="46">
        <v>4165</v>
      </c>
      <c r="P1537" s="86">
        <f t="shared" si="48"/>
        <v>0.29137190082644626</v>
      </c>
      <c r="Q1537" s="65"/>
      <c r="R1537" s="65"/>
      <c r="S1537" s="66"/>
      <c r="T1537" s="66"/>
      <c r="U1537" s="66"/>
      <c r="V1537" s="66"/>
      <c r="W1537" s="66"/>
      <c r="X1537" s="67"/>
    </row>
    <row r="1538" spans="1:24" ht="14.4" x14ac:dyDescent="0.2">
      <c r="A1538" s="47" t="s">
        <v>719</v>
      </c>
      <c r="B1538" s="47" t="s">
        <v>720</v>
      </c>
      <c r="C1538" s="82" t="str">
        <f t="shared" si="47"/>
        <v>21375806 CENTRO DE PRODUCCÓN ARTÍSTICA Y CULTURAL</v>
      </c>
      <c r="D1538" s="47" t="s">
        <v>686</v>
      </c>
      <c r="E1538" s="47" t="s">
        <v>242</v>
      </c>
      <c r="F1538" s="47" t="s">
        <v>243</v>
      </c>
      <c r="G1538" s="46">
        <v>4840000</v>
      </c>
      <c r="H1538" s="46">
        <v>4840000</v>
      </c>
      <c r="I1538" s="46">
        <v>4840000</v>
      </c>
      <c r="J1538" s="46">
        <v>0</v>
      </c>
      <c r="K1538" s="46">
        <v>3425595</v>
      </c>
      <c r="L1538" s="46">
        <v>0</v>
      </c>
      <c r="M1538" s="46">
        <v>1410240</v>
      </c>
      <c r="N1538" s="46">
        <v>1410240</v>
      </c>
      <c r="O1538" s="46">
        <v>4165</v>
      </c>
      <c r="P1538" s="86">
        <f t="shared" si="48"/>
        <v>0.29137190082644626</v>
      </c>
      <c r="Q1538" s="65"/>
      <c r="R1538" s="65"/>
      <c r="S1538" s="66"/>
      <c r="T1538" s="66"/>
      <c r="U1538" s="66"/>
      <c r="V1538" s="66"/>
      <c r="W1538" s="66"/>
      <c r="X1538" s="67"/>
    </row>
    <row r="1539" spans="1:24" ht="14.4" x14ac:dyDescent="0.2">
      <c r="A1539" s="47" t="s">
        <v>719</v>
      </c>
      <c r="B1539" s="47" t="s">
        <v>720</v>
      </c>
      <c r="C1539" s="82" t="str">
        <f t="shared" si="47"/>
        <v>21375806 CENTRO DE PRODUCCÓN ARTÍSTICA Y CULTURAL</v>
      </c>
      <c r="D1539" s="47" t="s">
        <v>686</v>
      </c>
      <c r="E1539" s="47" t="s">
        <v>246</v>
      </c>
      <c r="F1539" s="47" t="s">
        <v>247</v>
      </c>
      <c r="G1539" s="46">
        <v>33173670</v>
      </c>
      <c r="H1539" s="46">
        <v>32600000</v>
      </c>
      <c r="I1539" s="46">
        <v>9099027.5</v>
      </c>
      <c r="J1539" s="46">
        <v>0</v>
      </c>
      <c r="K1539" s="46">
        <v>0</v>
      </c>
      <c r="L1539" s="46">
        <v>0</v>
      </c>
      <c r="M1539" s="46">
        <v>5151386.05</v>
      </c>
      <c r="N1539" s="46">
        <v>5151386.05</v>
      </c>
      <c r="O1539" s="46">
        <v>27448613.949999999</v>
      </c>
      <c r="P1539" s="86">
        <f t="shared" si="48"/>
        <v>0.15801797699386502</v>
      </c>
      <c r="Q1539" s="65"/>
      <c r="R1539" s="65"/>
      <c r="S1539" s="66"/>
      <c r="T1539" s="66"/>
      <c r="U1539" s="66"/>
      <c r="V1539" s="66"/>
      <c r="W1539" s="66"/>
      <c r="X1539" s="67"/>
    </row>
    <row r="1540" spans="1:24" ht="14.4" x14ac:dyDescent="0.2">
      <c r="A1540" s="47" t="s">
        <v>719</v>
      </c>
      <c r="B1540" s="47" t="s">
        <v>720</v>
      </c>
      <c r="C1540" s="82" t="str">
        <f t="shared" si="47"/>
        <v>21375806 CENTRO DE PRODUCCÓN ARTÍSTICA Y CULTURAL</v>
      </c>
      <c r="D1540" s="47" t="s">
        <v>686</v>
      </c>
      <c r="E1540" s="47" t="s">
        <v>248</v>
      </c>
      <c r="F1540" s="47" t="s">
        <v>249</v>
      </c>
      <c r="G1540" s="46">
        <v>20000000</v>
      </c>
      <c r="H1540" s="46">
        <v>20000000</v>
      </c>
      <c r="I1540" s="46">
        <v>1405610</v>
      </c>
      <c r="J1540" s="46">
        <v>0</v>
      </c>
      <c r="K1540" s="46">
        <v>0</v>
      </c>
      <c r="L1540" s="46">
        <v>0</v>
      </c>
      <c r="M1540" s="46">
        <v>0</v>
      </c>
      <c r="N1540" s="46">
        <v>0</v>
      </c>
      <c r="O1540" s="46">
        <v>20000000</v>
      </c>
      <c r="P1540" s="86">
        <f t="shared" si="48"/>
        <v>0</v>
      </c>
      <c r="Q1540" s="65"/>
      <c r="R1540" s="65"/>
      <c r="S1540" s="66"/>
      <c r="T1540" s="66"/>
      <c r="U1540" s="66"/>
      <c r="V1540" s="66"/>
      <c r="W1540" s="66"/>
      <c r="X1540" s="67"/>
    </row>
    <row r="1541" spans="1:24" ht="14.4" x14ac:dyDescent="0.2">
      <c r="A1541" s="47" t="s">
        <v>719</v>
      </c>
      <c r="B1541" s="47" t="s">
        <v>720</v>
      </c>
      <c r="C1541" s="82" t="str">
        <f t="shared" si="47"/>
        <v>21375806 CENTRO DE PRODUCCÓN ARTÍSTICA Y CULTURAL</v>
      </c>
      <c r="D1541" s="47" t="s">
        <v>686</v>
      </c>
      <c r="E1541" s="47" t="s">
        <v>252</v>
      </c>
      <c r="F1541" s="47" t="s">
        <v>253</v>
      </c>
      <c r="G1541" s="46">
        <v>1000000</v>
      </c>
      <c r="H1541" s="46">
        <v>1000000</v>
      </c>
      <c r="I1541" s="46">
        <v>200000</v>
      </c>
      <c r="J1541" s="46">
        <v>0</v>
      </c>
      <c r="K1541" s="46">
        <v>0</v>
      </c>
      <c r="L1541" s="46">
        <v>0</v>
      </c>
      <c r="M1541" s="46">
        <v>0</v>
      </c>
      <c r="N1541" s="46">
        <v>0</v>
      </c>
      <c r="O1541" s="46">
        <v>1000000</v>
      </c>
      <c r="P1541" s="86">
        <f t="shared" si="48"/>
        <v>0</v>
      </c>
      <c r="Q1541" s="65"/>
      <c r="R1541" s="65"/>
      <c r="S1541" s="66"/>
      <c r="T1541" s="66"/>
      <c r="U1541" s="66"/>
      <c r="V1541" s="66"/>
      <c r="W1541" s="66"/>
      <c r="X1541" s="67"/>
    </row>
    <row r="1542" spans="1:24" ht="14.4" x14ac:dyDescent="0.2">
      <c r="A1542" s="47" t="s">
        <v>719</v>
      </c>
      <c r="B1542" s="47" t="s">
        <v>720</v>
      </c>
      <c r="C1542" s="82" t="str">
        <f t="shared" ref="C1542:C1605" si="49">+CONCATENATE(A1542," ",B1542)</f>
        <v>21375806 CENTRO DE PRODUCCÓN ARTÍSTICA Y CULTURAL</v>
      </c>
      <c r="D1542" s="47" t="s">
        <v>686</v>
      </c>
      <c r="E1542" s="47" t="s">
        <v>254</v>
      </c>
      <c r="F1542" s="47" t="s">
        <v>255</v>
      </c>
      <c r="G1542" s="46">
        <v>5000000</v>
      </c>
      <c r="H1542" s="46">
        <v>6000000</v>
      </c>
      <c r="I1542" s="46">
        <v>6000000</v>
      </c>
      <c r="J1542" s="46">
        <v>0</v>
      </c>
      <c r="K1542" s="46">
        <v>0</v>
      </c>
      <c r="L1542" s="46">
        <v>0</v>
      </c>
      <c r="M1542" s="46">
        <v>4993525.05</v>
      </c>
      <c r="N1542" s="46">
        <v>4993525.05</v>
      </c>
      <c r="O1542" s="46">
        <v>1006474.95</v>
      </c>
      <c r="P1542" s="86">
        <f t="shared" ref="P1542:P1605" si="50">+IFERROR(M1542/H1542,0)</f>
        <v>0.83225417499999998</v>
      </c>
      <c r="Q1542" s="65"/>
      <c r="R1542" s="65"/>
      <c r="S1542" s="66"/>
      <c r="T1542" s="66"/>
      <c r="U1542" s="66"/>
      <c r="V1542" s="66"/>
      <c r="W1542" s="66"/>
      <c r="X1542" s="67"/>
    </row>
    <row r="1543" spans="1:24" ht="14.4" x14ac:dyDescent="0.2">
      <c r="A1543" s="47" t="s">
        <v>719</v>
      </c>
      <c r="B1543" s="47" t="s">
        <v>720</v>
      </c>
      <c r="C1543" s="82" t="str">
        <f t="shared" si="49"/>
        <v>21375806 CENTRO DE PRODUCCÓN ARTÍSTICA Y CULTURAL</v>
      </c>
      <c r="D1543" s="47" t="s">
        <v>686</v>
      </c>
      <c r="E1543" s="47" t="s">
        <v>256</v>
      </c>
      <c r="F1543" s="47" t="s">
        <v>257</v>
      </c>
      <c r="G1543" s="46">
        <v>2500000</v>
      </c>
      <c r="H1543" s="46">
        <v>2500000</v>
      </c>
      <c r="I1543" s="46">
        <v>200000</v>
      </c>
      <c r="J1543" s="46">
        <v>0</v>
      </c>
      <c r="K1543" s="46">
        <v>0</v>
      </c>
      <c r="L1543" s="46">
        <v>0</v>
      </c>
      <c r="M1543" s="46">
        <v>0</v>
      </c>
      <c r="N1543" s="46">
        <v>0</v>
      </c>
      <c r="O1543" s="46">
        <v>2500000</v>
      </c>
      <c r="P1543" s="86">
        <f t="shared" si="50"/>
        <v>0</v>
      </c>
      <c r="Q1543" s="65"/>
      <c r="R1543" s="65"/>
      <c r="S1543" s="66"/>
      <c r="T1543" s="66"/>
      <c r="U1543" s="66"/>
      <c r="V1543" s="66"/>
      <c r="W1543" s="66"/>
      <c r="X1543" s="67"/>
    </row>
    <row r="1544" spans="1:24" ht="14.4" x14ac:dyDescent="0.2">
      <c r="A1544" s="47" t="s">
        <v>719</v>
      </c>
      <c r="B1544" s="47" t="s">
        <v>720</v>
      </c>
      <c r="C1544" s="82" t="str">
        <f t="shared" si="49"/>
        <v>21375806 CENTRO DE PRODUCCÓN ARTÍSTICA Y CULTURAL</v>
      </c>
      <c r="D1544" s="47" t="s">
        <v>686</v>
      </c>
      <c r="E1544" s="47" t="s">
        <v>258</v>
      </c>
      <c r="F1544" s="47" t="s">
        <v>259</v>
      </c>
      <c r="G1544" s="46">
        <v>2000000</v>
      </c>
      <c r="H1544" s="46">
        <v>2000000</v>
      </c>
      <c r="I1544" s="46">
        <v>200000</v>
      </c>
      <c r="J1544" s="46">
        <v>0</v>
      </c>
      <c r="K1544" s="46">
        <v>0</v>
      </c>
      <c r="L1544" s="46">
        <v>0</v>
      </c>
      <c r="M1544" s="46">
        <v>0</v>
      </c>
      <c r="N1544" s="46">
        <v>0</v>
      </c>
      <c r="O1544" s="46">
        <v>2000000</v>
      </c>
      <c r="P1544" s="86">
        <f t="shared" si="50"/>
        <v>0</v>
      </c>
      <c r="Q1544" s="65"/>
      <c r="R1544" s="65"/>
      <c r="S1544" s="66"/>
      <c r="T1544" s="66"/>
      <c r="U1544" s="66"/>
      <c r="V1544" s="66"/>
      <c r="W1544" s="66"/>
      <c r="X1544" s="67"/>
    </row>
    <row r="1545" spans="1:24" ht="14.4" x14ac:dyDescent="0.2">
      <c r="A1545" s="47" t="s">
        <v>719</v>
      </c>
      <c r="B1545" s="47" t="s">
        <v>720</v>
      </c>
      <c r="C1545" s="82" t="str">
        <f t="shared" si="49"/>
        <v>21375806 CENTRO DE PRODUCCÓN ARTÍSTICA Y CULTURAL</v>
      </c>
      <c r="D1545" s="47" t="s">
        <v>686</v>
      </c>
      <c r="E1545" s="47" t="s">
        <v>260</v>
      </c>
      <c r="F1545" s="47" t="s">
        <v>261</v>
      </c>
      <c r="G1545" s="46">
        <v>1500000</v>
      </c>
      <c r="H1545" s="46">
        <v>500000</v>
      </c>
      <c r="I1545" s="46">
        <v>500000</v>
      </c>
      <c r="J1545" s="46">
        <v>0</v>
      </c>
      <c r="K1545" s="46">
        <v>0</v>
      </c>
      <c r="L1545" s="46">
        <v>0</v>
      </c>
      <c r="M1545" s="46">
        <v>0</v>
      </c>
      <c r="N1545" s="46">
        <v>0</v>
      </c>
      <c r="O1545" s="46">
        <v>500000</v>
      </c>
      <c r="P1545" s="86">
        <f t="shared" si="50"/>
        <v>0</v>
      </c>
      <c r="Q1545" s="65"/>
      <c r="R1545" s="65"/>
      <c r="S1545" s="66"/>
      <c r="T1545" s="66"/>
      <c r="U1545" s="66"/>
      <c r="V1545" s="66"/>
      <c r="W1545" s="66"/>
      <c r="X1545" s="67"/>
    </row>
    <row r="1546" spans="1:24" ht="14.4" x14ac:dyDescent="0.2">
      <c r="A1546" s="47" t="s">
        <v>719</v>
      </c>
      <c r="B1546" s="47" t="s">
        <v>720</v>
      </c>
      <c r="C1546" s="82" t="str">
        <f t="shared" si="49"/>
        <v>21375806 CENTRO DE PRODUCCÓN ARTÍSTICA Y CULTURAL</v>
      </c>
      <c r="D1546" s="47" t="s">
        <v>686</v>
      </c>
      <c r="E1546" s="47" t="s">
        <v>262</v>
      </c>
      <c r="F1546" s="47" t="s">
        <v>263</v>
      </c>
      <c r="G1546" s="46">
        <v>1173670</v>
      </c>
      <c r="H1546" s="46">
        <v>600000</v>
      </c>
      <c r="I1546" s="46">
        <v>593417.5</v>
      </c>
      <c r="J1546" s="46">
        <v>0</v>
      </c>
      <c r="K1546" s="46">
        <v>0</v>
      </c>
      <c r="L1546" s="46">
        <v>0</v>
      </c>
      <c r="M1546" s="46">
        <v>157861</v>
      </c>
      <c r="N1546" s="46">
        <v>157861</v>
      </c>
      <c r="O1546" s="46">
        <v>442139</v>
      </c>
      <c r="P1546" s="86">
        <f t="shared" si="50"/>
        <v>0.26310166666666668</v>
      </c>
      <c r="Q1546" s="65"/>
      <c r="R1546" s="65"/>
      <c r="S1546" s="66"/>
      <c r="T1546" s="66"/>
      <c r="U1546" s="66"/>
      <c r="V1546" s="66"/>
      <c r="W1546" s="66"/>
      <c r="X1546" s="67"/>
    </row>
    <row r="1547" spans="1:24" ht="14.4" x14ac:dyDescent="0.2">
      <c r="A1547" s="47" t="s">
        <v>719</v>
      </c>
      <c r="B1547" s="47" t="s">
        <v>720</v>
      </c>
      <c r="C1547" s="82" t="str">
        <f t="shared" si="49"/>
        <v>21375806 CENTRO DE PRODUCCÓN ARTÍSTICA Y CULTURAL</v>
      </c>
      <c r="D1547" s="47" t="s">
        <v>686</v>
      </c>
      <c r="E1547" s="47" t="s">
        <v>264</v>
      </c>
      <c r="F1547" s="47" t="s">
        <v>265</v>
      </c>
      <c r="G1547" s="46">
        <v>150000</v>
      </c>
      <c r="H1547" s="46">
        <v>150000</v>
      </c>
      <c r="I1547" s="46">
        <v>112500</v>
      </c>
      <c r="J1547" s="46">
        <v>0</v>
      </c>
      <c r="K1547" s="46">
        <v>0</v>
      </c>
      <c r="L1547" s="46">
        <v>0</v>
      </c>
      <c r="M1547" s="46">
        <v>0</v>
      </c>
      <c r="N1547" s="46">
        <v>0</v>
      </c>
      <c r="O1547" s="46">
        <v>150000</v>
      </c>
      <c r="P1547" s="86">
        <f t="shared" si="50"/>
        <v>0</v>
      </c>
      <c r="Q1547" s="65"/>
      <c r="R1547" s="65"/>
      <c r="S1547" s="66"/>
      <c r="T1547" s="66"/>
      <c r="U1547" s="66"/>
      <c r="V1547" s="66"/>
      <c r="W1547" s="66"/>
      <c r="X1547" s="67"/>
    </row>
    <row r="1548" spans="1:24" ht="14.4" x14ac:dyDescent="0.2">
      <c r="A1548" s="47" t="s">
        <v>719</v>
      </c>
      <c r="B1548" s="47" t="s">
        <v>720</v>
      </c>
      <c r="C1548" s="82" t="str">
        <f t="shared" si="49"/>
        <v>21375806 CENTRO DE PRODUCCÓN ARTÍSTICA Y CULTURAL</v>
      </c>
      <c r="D1548" s="47" t="s">
        <v>686</v>
      </c>
      <c r="E1548" s="47" t="s">
        <v>268</v>
      </c>
      <c r="F1548" s="47" t="s">
        <v>269</v>
      </c>
      <c r="G1548" s="46">
        <v>150000</v>
      </c>
      <c r="H1548" s="46">
        <v>150000</v>
      </c>
      <c r="I1548" s="46">
        <v>112500</v>
      </c>
      <c r="J1548" s="46">
        <v>0</v>
      </c>
      <c r="K1548" s="46">
        <v>0</v>
      </c>
      <c r="L1548" s="46">
        <v>0</v>
      </c>
      <c r="M1548" s="46">
        <v>0</v>
      </c>
      <c r="N1548" s="46">
        <v>0</v>
      </c>
      <c r="O1548" s="46">
        <v>150000</v>
      </c>
      <c r="P1548" s="86">
        <f t="shared" si="50"/>
        <v>0</v>
      </c>
      <c r="Q1548" s="65"/>
      <c r="R1548" s="65"/>
      <c r="S1548" s="66"/>
      <c r="T1548" s="66"/>
      <c r="U1548" s="66"/>
      <c r="V1548" s="66"/>
      <c r="W1548" s="66"/>
      <c r="X1548" s="67"/>
    </row>
    <row r="1549" spans="1:24" ht="14.4" x14ac:dyDescent="0.2">
      <c r="A1549" s="47" t="s">
        <v>719</v>
      </c>
      <c r="B1549" s="47" t="s">
        <v>720</v>
      </c>
      <c r="C1549" s="82" t="str">
        <f t="shared" si="49"/>
        <v>21375806 CENTRO DE PRODUCCÓN ARTÍSTICA Y CULTURAL</v>
      </c>
      <c r="D1549" s="47" t="s">
        <v>686</v>
      </c>
      <c r="E1549" s="47" t="s">
        <v>270</v>
      </c>
      <c r="F1549" s="47" t="s">
        <v>271</v>
      </c>
      <c r="G1549" s="46">
        <v>300000</v>
      </c>
      <c r="H1549" s="46">
        <v>300000</v>
      </c>
      <c r="I1549" s="46">
        <v>225000</v>
      </c>
      <c r="J1549" s="46">
        <v>0</v>
      </c>
      <c r="K1549" s="46">
        <v>0</v>
      </c>
      <c r="L1549" s="46">
        <v>0</v>
      </c>
      <c r="M1549" s="46">
        <v>0</v>
      </c>
      <c r="N1549" s="46">
        <v>0</v>
      </c>
      <c r="O1549" s="46">
        <v>300000</v>
      </c>
      <c r="P1549" s="86">
        <f t="shared" si="50"/>
        <v>0</v>
      </c>
      <c r="Q1549" s="65"/>
      <c r="R1549" s="65"/>
      <c r="S1549" s="66"/>
      <c r="T1549" s="66"/>
      <c r="U1549" s="66"/>
      <c r="V1549" s="66"/>
      <c r="W1549" s="66"/>
      <c r="X1549" s="67"/>
    </row>
    <row r="1550" spans="1:24" ht="14.4" x14ac:dyDescent="0.2">
      <c r="A1550" s="47" t="s">
        <v>719</v>
      </c>
      <c r="B1550" s="47" t="s">
        <v>720</v>
      </c>
      <c r="C1550" s="83" t="str">
        <f t="shared" si="49"/>
        <v>21375806 CENTRO DE PRODUCCÓN ARTÍSTICA Y CULTURAL</v>
      </c>
      <c r="D1550" s="47" t="s">
        <v>686</v>
      </c>
      <c r="E1550" s="47" t="s">
        <v>274</v>
      </c>
      <c r="F1550" s="47" t="s">
        <v>275</v>
      </c>
      <c r="G1550" s="46">
        <v>300000</v>
      </c>
      <c r="H1550" s="46">
        <v>300000</v>
      </c>
      <c r="I1550" s="46">
        <v>225000</v>
      </c>
      <c r="J1550" s="46">
        <v>0</v>
      </c>
      <c r="K1550" s="46">
        <v>0</v>
      </c>
      <c r="L1550" s="46">
        <v>0</v>
      </c>
      <c r="M1550" s="46">
        <v>0</v>
      </c>
      <c r="N1550" s="46">
        <v>0</v>
      </c>
      <c r="O1550" s="46">
        <v>300000</v>
      </c>
      <c r="P1550" s="58">
        <f t="shared" si="50"/>
        <v>0</v>
      </c>
      <c r="Q1550" s="65"/>
      <c r="R1550" s="65"/>
      <c r="S1550" s="66"/>
      <c r="T1550" s="66"/>
      <c r="U1550" s="66"/>
      <c r="V1550" s="66"/>
      <c r="W1550" s="66"/>
      <c r="X1550" s="67"/>
    </row>
    <row r="1551" spans="1:24" ht="14.4" x14ac:dyDescent="0.2">
      <c r="A1551" s="47" t="s">
        <v>719</v>
      </c>
      <c r="B1551" s="47" t="s">
        <v>720</v>
      </c>
      <c r="C1551" s="82" t="str">
        <f t="shared" si="49"/>
        <v>21375806 CENTRO DE PRODUCCÓN ARTÍSTICA Y CULTURAL</v>
      </c>
      <c r="D1551" s="47" t="s">
        <v>686</v>
      </c>
      <c r="E1551" s="47" t="s">
        <v>278</v>
      </c>
      <c r="F1551" s="47" t="s">
        <v>279</v>
      </c>
      <c r="G1551" s="46">
        <v>17150000</v>
      </c>
      <c r="H1551" s="46">
        <v>17150000</v>
      </c>
      <c r="I1551" s="46">
        <v>11022500</v>
      </c>
      <c r="J1551" s="46">
        <v>0</v>
      </c>
      <c r="K1551" s="46">
        <v>605867</v>
      </c>
      <c r="L1551" s="46">
        <v>0</v>
      </c>
      <c r="M1551" s="46">
        <v>6141562.79</v>
      </c>
      <c r="N1551" s="46">
        <v>6141562.79</v>
      </c>
      <c r="O1551" s="46">
        <v>10402570.210000001</v>
      </c>
      <c r="P1551" s="86">
        <f t="shared" si="50"/>
        <v>0.35810861749271139</v>
      </c>
      <c r="Q1551" s="65"/>
      <c r="R1551" s="65"/>
      <c r="S1551" s="66"/>
      <c r="T1551" s="66"/>
      <c r="U1551" s="66"/>
      <c r="V1551" s="66"/>
      <c r="W1551" s="66"/>
      <c r="X1551" s="67"/>
    </row>
    <row r="1552" spans="1:24" ht="14.4" x14ac:dyDescent="0.2">
      <c r="A1552" s="47" t="s">
        <v>719</v>
      </c>
      <c r="B1552" s="47" t="s">
        <v>720</v>
      </c>
      <c r="C1552" s="82" t="str">
        <f t="shared" si="49"/>
        <v>21375806 CENTRO DE PRODUCCÓN ARTÍSTICA Y CULTURAL</v>
      </c>
      <c r="D1552" s="47" t="s">
        <v>686</v>
      </c>
      <c r="E1552" s="47" t="s">
        <v>280</v>
      </c>
      <c r="F1552" s="47" t="s">
        <v>281</v>
      </c>
      <c r="G1552" s="46">
        <v>6200000</v>
      </c>
      <c r="H1552" s="46">
        <v>5330000</v>
      </c>
      <c r="I1552" s="46">
        <v>4765000</v>
      </c>
      <c r="J1552" s="46">
        <v>0</v>
      </c>
      <c r="K1552" s="46">
        <v>605867</v>
      </c>
      <c r="L1552" s="46">
        <v>0</v>
      </c>
      <c r="M1552" s="46">
        <v>2648861</v>
      </c>
      <c r="N1552" s="46">
        <v>2648861</v>
      </c>
      <c r="O1552" s="46">
        <v>2075272</v>
      </c>
      <c r="P1552" s="86">
        <f t="shared" si="50"/>
        <v>0.49697204502814257</v>
      </c>
      <c r="Q1552" s="65"/>
      <c r="R1552" s="65"/>
      <c r="S1552" s="66"/>
      <c r="T1552" s="66"/>
      <c r="U1552" s="66"/>
      <c r="V1552" s="66"/>
      <c r="W1552" s="66"/>
      <c r="X1552" s="67"/>
    </row>
    <row r="1553" spans="1:24" ht="14.4" x14ac:dyDescent="0.2">
      <c r="A1553" s="47" t="s">
        <v>719</v>
      </c>
      <c r="B1553" s="47" t="s">
        <v>720</v>
      </c>
      <c r="C1553" s="82" t="str">
        <f t="shared" si="49"/>
        <v>21375806 CENTRO DE PRODUCCÓN ARTÍSTICA Y CULTURAL</v>
      </c>
      <c r="D1553" s="47" t="s">
        <v>686</v>
      </c>
      <c r="E1553" s="47" t="s">
        <v>282</v>
      </c>
      <c r="F1553" s="47" t="s">
        <v>283</v>
      </c>
      <c r="G1553" s="46">
        <v>4000000</v>
      </c>
      <c r="H1553" s="46">
        <v>3130000</v>
      </c>
      <c r="I1553" s="46">
        <v>2565000</v>
      </c>
      <c r="J1553" s="46">
        <v>0</v>
      </c>
      <c r="K1553" s="46">
        <v>605867</v>
      </c>
      <c r="L1553" s="46">
        <v>0</v>
      </c>
      <c r="M1553" s="46">
        <v>479261</v>
      </c>
      <c r="N1553" s="46">
        <v>479261</v>
      </c>
      <c r="O1553" s="46">
        <v>2044872</v>
      </c>
      <c r="P1553" s="86">
        <f t="shared" si="50"/>
        <v>0.15311853035143769</v>
      </c>
      <c r="Q1553" s="65"/>
      <c r="R1553" s="65"/>
      <c r="S1553" s="66"/>
      <c r="T1553" s="66"/>
      <c r="U1553" s="66"/>
      <c r="V1553" s="66"/>
      <c r="W1553" s="66"/>
      <c r="X1553" s="67"/>
    </row>
    <row r="1554" spans="1:24" ht="14.4" x14ac:dyDescent="0.2">
      <c r="A1554" s="47" t="s">
        <v>719</v>
      </c>
      <c r="B1554" s="47" t="s">
        <v>720</v>
      </c>
      <c r="C1554" s="82" t="str">
        <f t="shared" si="49"/>
        <v>21375806 CENTRO DE PRODUCCÓN ARTÍSTICA Y CULTURAL</v>
      </c>
      <c r="D1554" s="47" t="s">
        <v>686</v>
      </c>
      <c r="E1554" s="47" t="s">
        <v>286</v>
      </c>
      <c r="F1554" s="47" t="s">
        <v>287</v>
      </c>
      <c r="G1554" s="46">
        <v>2200000</v>
      </c>
      <c r="H1554" s="46">
        <v>2200000</v>
      </c>
      <c r="I1554" s="46">
        <v>2200000</v>
      </c>
      <c r="J1554" s="46">
        <v>0</v>
      </c>
      <c r="K1554" s="46">
        <v>0</v>
      </c>
      <c r="L1554" s="46">
        <v>0</v>
      </c>
      <c r="M1554" s="46">
        <v>2169600</v>
      </c>
      <c r="N1554" s="46">
        <v>2169600</v>
      </c>
      <c r="O1554" s="46">
        <v>30400</v>
      </c>
      <c r="P1554" s="86">
        <f t="shared" si="50"/>
        <v>0.98618181818181816</v>
      </c>
      <c r="Q1554" s="65"/>
      <c r="R1554" s="65"/>
      <c r="S1554" s="66"/>
      <c r="T1554" s="66"/>
      <c r="U1554" s="66"/>
      <c r="V1554" s="66"/>
      <c r="W1554" s="66"/>
      <c r="X1554" s="67"/>
    </row>
    <row r="1555" spans="1:24" ht="14.4" x14ac:dyDescent="0.2">
      <c r="A1555" s="47" t="s">
        <v>719</v>
      </c>
      <c r="B1555" s="47" t="s">
        <v>720</v>
      </c>
      <c r="C1555" s="82" t="str">
        <f t="shared" si="49"/>
        <v>21375806 CENTRO DE PRODUCCÓN ARTÍSTICA Y CULTURAL</v>
      </c>
      <c r="D1555" s="47" t="s">
        <v>686</v>
      </c>
      <c r="E1555" s="47" t="s">
        <v>296</v>
      </c>
      <c r="F1555" s="47" t="s">
        <v>297</v>
      </c>
      <c r="G1555" s="46">
        <v>7700000</v>
      </c>
      <c r="H1555" s="46">
        <v>8570000</v>
      </c>
      <c r="I1555" s="46">
        <v>5395000</v>
      </c>
      <c r="J1555" s="46">
        <v>0</v>
      </c>
      <c r="K1555" s="46">
        <v>0</v>
      </c>
      <c r="L1555" s="46">
        <v>0</v>
      </c>
      <c r="M1555" s="46">
        <v>3492701.79</v>
      </c>
      <c r="N1555" s="46">
        <v>3492701.79</v>
      </c>
      <c r="O1555" s="46">
        <v>5077298.21</v>
      </c>
      <c r="P1555" s="86">
        <f t="shared" si="50"/>
        <v>0.40754980046674444</v>
      </c>
      <c r="Q1555" s="65"/>
      <c r="R1555" s="65"/>
      <c r="S1555" s="66"/>
      <c r="T1555" s="66"/>
      <c r="U1555" s="66"/>
      <c r="V1555" s="66"/>
      <c r="W1555" s="66"/>
      <c r="X1555" s="67"/>
    </row>
    <row r="1556" spans="1:24" ht="14.4" x14ac:dyDescent="0.2">
      <c r="A1556" s="47" t="s">
        <v>719</v>
      </c>
      <c r="B1556" s="47" t="s">
        <v>720</v>
      </c>
      <c r="C1556" s="82" t="str">
        <f t="shared" si="49"/>
        <v>21375806 CENTRO DE PRODUCCÓN ARTÍSTICA Y CULTURAL</v>
      </c>
      <c r="D1556" s="47" t="s">
        <v>686</v>
      </c>
      <c r="E1556" s="47" t="s">
        <v>302</v>
      </c>
      <c r="F1556" s="47" t="s">
        <v>303</v>
      </c>
      <c r="G1556" s="46">
        <v>3500000</v>
      </c>
      <c r="H1556" s="46">
        <v>5350000</v>
      </c>
      <c r="I1556" s="46">
        <v>4425000</v>
      </c>
      <c r="J1556" s="46">
        <v>0</v>
      </c>
      <c r="K1556" s="46">
        <v>0</v>
      </c>
      <c r="L1556" s="46">
        <v>0</v>
      </c>
      <c r="M1556" s="46">
        <v>3492701.79</v>
      </c>
      <c r="N1556" s="46">
        <v>3492701.79</v>
      </c>
      <c r="O1556" s="46">
        <v>1857298.21</v>
      </c>
      <c r="P1556" s="86">
        <f t="shared" si="50"/>
        <v>0.6528414560747664</v>
      </c>
      <c r="Q1556" s="65"/>
      <c r="R1556" s="65"/>
      <c r="S1556" s="66"/>
      <c r="T1556" s="66"/>
      <c r="U1556" s="66"/>
      <c r="V1556" s="66"/>
      <c r="W1556" s="66"/>
      <c r="X1556" s="67"/>
    </row>
    <row r="1557" spans="1:24" ht="14.4" x14ac:dyDescent="0.2">
      <c r="A1557" s="47" t="s">
        <v>719</v>
      </c>
      <c r="B1557" s="47" t="s">
        <v>720</v>
      </c>
      <c r="C1557" s="82" t="str">
        <f t="shared" si="49"/>
        <v>21375806 CENTRO DE PRODUCCÓN ARTÍSTICA Y CULTURAL</v>
      </c>
      <c r="D1557" s="47" t="s">
        <v>686</v>
      </c>
      <c r="E1557" s="47" t="s">
        <v>304</v>
      </c>
      <c r="F1557" s="47" t="s">
        <v>305</v>
      </c>
      <c r="G1557" s="46">
        <v>200000</v>
      </c>
      <c r="H1557" s="46">
        <v>200000</v>
      </c>
      <c r="I1557" s="46">
        <v>150000</v>
      </c>
      <c r="J1557" s="46">
        <v>0</v>
      </c>
      <c r="K1557" s="46">
        <v>0</v>
      </c>
      <c r="L1557" s="46">
        <v>0</v>
      </c>
      <c r="M1557" s="46">
        <v>0</v>
      </c>
      <c r="N1557" s="46">
        <v>0</v>
      </c>
      <c r="O1557" s="46">
        <v>200000</v>
      </c>
      <c r="P1557" s="86">
        <f t="shared" si="50"/>
        <v>0</v>
      </c>
      <c r="Q1557" s="65"/>
      <c r="R1557" s="65"/>
      <c r="S1557" s="66"/>
      <c r="T1557" s="66"/>
      <c r="U1557" s="66"/>
      <c r="V1557" s="66"/>
      <c r="W1557" s="66"/>
      <c r="X1557" s="67"/>
    </row>
    <row r="1558" spans="1:24" ht="14.4" x14ac:dyDescent="0.2">
      <c r="A1558" s="47" t="s">
        <v>719</v>
      </c>
      <c r="B1558" s="47" t="s">
        <v>720</v>
      </c>
      <c r="C1558" s="82" t="str">
        <f t="shared" si="49"/>
        <v>21375806 CENTRO DE PRODUCCÓN ARTÍSTICA Y CULTURAL</v>
      </c>
      <c r="D1558" s="47" t="s">
        <v>686</v>
      </c>
      <c r="E1558" s="47" t="s">
        <v>308</v>
      </c>
      <c r="F1558" s="47" t="s">
        <v>309</v>
      </c>
      <c r="G1558" s="46">
        <v>2500000</v>
      </c>
      <c r="H1558" s="46">
        <v>2500000</v>
      </c>
      <c r="I1558" s="46">
        <v>300000</v>
      </c>
      <c r="J1558" s="46">
        <v>0</v>
      </c>
      <c r="K1558" s="46">
        <v>0</v>
      </c>
      <c r="L1558" s="46">
        <v>0</v>
      </c>
      <c r="M1558" s="46">
        <v>0</v>
      </c>
      <c r="N1558" s="46">
        <v>0</v>
      </c>
      <c r="O1558" s="46">
        <v>2500000</v>
      </c>
      <c r="P1558" s="86">
        <f t="shared" si="50"/>
        <v>0</v>
      </c>
      <c r="Q1558" s="65"/>
      <c r="R1558" s="65"/>
      <c r="S1558" s="66"/>
      <c r="T1558" s="66"/>
      <c r="U1558" s="66"/>
      <c r="V1558" s="66"/>
      <c r="W1558" s="66"/>
      <c r="X1558" s="67"/>
    </row>
    <row r="1559" spans="1:24" ht="14.4" x14ac:dyDescent="0.2">
      <c r="A1559" s="47" t="s">
        <v>719</v>
      </c>
      <c r="B1559" s="47" t="s">
        <v>720</v>
      </c>
      <c r="C1559" s="82" t="str">
        <f t="shared" si="49"/>
        <v>21375806 CENTRO DE PRODUCCÓN ARTÍSTICA Y CULTURAL</v>
      </c>
      <c r="D1559" s="47" t="s">
        <v>686</v>
      </c>
      <c r="E1559" s="47" t="s">
        <v>310</v>
      </c>
      <c r="F1559" s="47" t="s">
        <v>311</v>
      </c>
      <c r="G1559" s="46">
        <v>1500000</v>
      </c>
      <c r="H1559" s="46">
        <v>520000</v>
      </c>
      <c r="I1559" s="46">
        <v>520000</v>
      </c>
      <c r="J1559" s="46">
        <v>0</v>
      </c>
      <c r="K1559" s="46">
        <v>0</v>
      </c>
      <c r="L1559" s="46">
        <v>0</v>
      </c>
      <c r="M1559" s="46">
        <v>0</v>
      </c>
      <c r="N1559" s="46">
        <v>0</v>
      </c>
      <c r="O1559" s="46">
        <v>520000</v>
      </c>
      <c r="P1559" s="86">
        <f t="shared" si="50"/>
        <v>0</v>
      </c>
      <c r="Q1559" s="65"/>
      <c r="R1559" s="65"/>
      <c r="S1559" s="66"/>
      <c r="T1559" s="66"/>
      <c r="U1559" s="66"/>
      <c r="V1559" s="66"/>
      <c r="W1559" s="66"/>
      <c r="X1559" s="67"/>
    </row>
    <row r="1560" spans="1:24" ht="14.4" x14ac:dyDescent="0.2">
      <c r="A1560" s="47" t="s">
        <v>719</v>
      </c>
      <c r="B1560" s="47" t="s">
        <v>720</v>
      </c>
      <c r="C1560" s="82" t="str">
        <f t="shared" si="49"/>
        <v>21375806 CENTRO DE PRODUCCÓN ARTÍSTICA Y CULTURAL</v>
      </c>
      <c r="D1560" s="47" t="s">
        <v>686</v>
      </c>
      <c r="E1560" s="47" t="s">
        <v>318</v>
      </c>
      <c r="F1560" s="47" t="s">
        <v>319</v>
      </c>
      <c r="G1560" s="46">
        <v>3250000</v>
      </c>
      <c r="H1560" s="46">
        <v>3250000</v>
      </c>
      <c r="I1560" s="46">
        <v>862500</v>
      </c>
      <c r="J1560" s="46">
        <v>0</v>
      </c>
      <c r="K1560" s="46">
        <v>0</v>
      </c>
      <c r="L1560" s="46">
        <v>0</v>
      </c>
      <c r="M1560" s="46">
        <v>0</v>
      </c>
      <c r="N1560" s="46">
        <v>0</v>
      </c>
      <c r="O1560" s="46">
        <v>3250000</v>
      </c>
      <c r="P1560" s="86">
        <f t="shared" si="50"/>
        <v>0</v>
      </c>
      <c r="Q1560" s="65"/>
      <c r="R1560" s="65"/>
      <c r="S1560" s="66"/>
      <c r="T1560" s="66"/>
      <c r="U1560" s="66"/>
      <c r="V1560" s="66"/>
      <c r="W1560" s="66"/>
      <c r="X1560" s="67"/>
    </row>
    <row r="1561" spans="1:24" ht="14.4" x14ac:dyDescent="0.2">
      <c r="A1561" s="47" t="s">
        <v>719</v>
      </c>
      <c r="B1561" s="47" t="s">
        <v>720</v>
      </c>
      <c r="C1561" s="82" t="str">
        <f t="shared" si="49"/>
        <v>21375806 CENTRO DE PRODUCCÓN ARTÍSTICA Y CULTURAL</v>
      </c>
      <c r="D1561" s="47" t="s">
        <v>686</v>
      </c>
      <c r="E1561" s="47" t="s">
        <v>320</v>
      </c>
      <c r="F1561" s="47" t="s">
        <v>321</v>
      </c>
      <c r="G1561" s="46">
        <v>250000</v>
      </c>
      <c r="H1561" s="46">
        <v>250000</v>
      </c>
      <c r="I1561" s="46">
        <v>187500</v>
      </c>
      <c r="J1561" s="46">
        <v>0</v>
      </c>
      <c r="K1561" s="46">
        <v>0</v>
      </c>
      <c r="L1561" s="46">
        <v>0</v>
      </c>
      <c r="M1561" s="46">
        <v>0</v>
      </c>
      <c r="N1561" s="46">
        <v>0</v>
      </c>
      <c r="O1561" s="46">
        <v>250000</v>
      </c>
      <c r="P1561" s="86">
        <f t="shared" si="50"/>
        <v>0</v>
      </c>
      <c r="Q1561" s="65"/>
      <c r="R1561" s="65"/>
      <c r="S1561" s="66"/>
      <c r="T1561" s="66"/>
      <c r="U1561" s="66"/>
      <c r="V1561" s="66"/>
      <c r="W1561" s="66"/>
      <c r="X1561" s="67"/>
    </row>
    <row r="1562" spans="1:24" ht="14.4" x14ac:dyDescent="0.2">
      <c r="A1562" s="47" t="s">
        <v>719</v>
      </c>
      <c r="B1562" s="47" t="s">
        <v>720</v>
      </c>
      <c r="C1562" s="82" t="str">
        <f t="shared" si="49"/>
        <v>21375806 CENTRO DE PRODUCCÓN ARTÍSTICA Y CULTURAL</v>
      </c>
      <c r="D1562" s="47" t="s">
        <v>686</v>
      </c>
      <c r="E1562" s="47" t="s">
        <v>324</v>
      </c>
      <c r="F1562" s="47" t="s">
        <v>325</v>
      </c>
      <c r="G1562" s="46">
        <v>250000</v>
      </c>
      <c r="H1562" s="46">
        <v>250000</v>
      </c>
      <c r="I1562" s="46">
        <v>187500</v>
      </c>
      <c r="J1562" s="46">
        <v>0</v>
      </c>
      <c r="K1562" s="46">
        <v>0</v>
      </c>
      <c r="L1562" s="46">
        <v>0</v>
      </c>
      <c r="M1562" s="46">
        <v>0</v>
      </c>
      <c r="N1562" s="46">
        <v>0</v>
      </c>
      <c r="O1562" s="46">
        <v>250000</v>
      </c>
      <c r="P1562" s="86">
        <f t="shared" si="50"/>
        <v>0</v>
      </c>
      <c r="Q1562" s="65"/>
      <c r="R1562" s="65"/>
      <c r="S1562" s="66"/>
      <c r="T1562" s="66"/>
      <c r="U1562" s="66"/>
      <c r="V1562" s="66"/>
      <c r="W1562" s="66"/>
      <c r="X1562" s="67"/>
    </row>
    <row r="1563" spans="1:24" ht="14.4" x14ac:dyDescent="0.2">
      <c r="A1563" s="47" t="s">
        <v>719</v>
      </c>
      <c r="B1563" s="47" t="s">
        <v>720</v>
      </c>
      <c r="C1563" s="82" t="str">
        <f t="shared" si="49"/>
        <v>21375806 CENTRO DE PRODUCCÓN ARTÍSTICA Y CULTURAL</v>
      </c>
      <c r="D1563" s="47" t="s">
        <v>686</v>
      </c>
      <c r="E1563" s="47" t="s">
        <v>326</v>
      </c>
      <c r="F1563" s="47" t="s">
        <v>327</v>
      </c>
      <c r="G1563" s="46">
        <v>2500000</v>
      </c>
      <c r="H1563" s="46">
        <v>2500000</v>
      </c>
      <c r="I1563" s="46">
        <v>300000</v>
      </c>
      <c r="J1563" s="46">
        <v>0</v>
      </c>
      <c r="K1563" s="46">
        <v>0</v>
      </c>
      <c r="L1563" s="46">
        <v>0</v>
      </c>
      <c r="M1563" s="46">
        <v>0</v>
      </c>
      <c r="N1563" s="46">
        <v>0</v>
      </c>
      <c r="O1563" s="46">
        <v>2500000</v>
      </c>
      <c r="P1563" s="86">
        <f t="shared" si="50"/>
        <v>0</v>
      </c>
      <c r="Q1563" s="65"/>
      <c r="R1563" s="65"/>
      <c r="S1563" s="66"/>
      <c r="T1563" s="66"/>
      <c r="U1563" s="66"/>
      <c r="V1563" s="66"/>
      <c r="W1563" s="66"/>
      <c r="X1563" s="67"/>
    </row>
    <row r="1564" spans="1:24" ht="14.4" x14ac:dyDescent="0.2">
      <c r="A1564" s="47" t="s">
        <v>719</v>
      </c>
      <c r="B1564" s="47" t="s">
        <v>720</v>
      </c>
      <c r="C1564" s="82" t="str">
        <f t="shared" si="49"/>
        <v>21375806 CENTRO DE PRODUCCÓN ARTÍSTICA Y CULTURAL</v>
      </c>
      <c r="D1564" s="47" t="s">
        <v>686</v>
      </c>
      <c r="E1564" s="47" t="s">
        <v>328</v>
      </c>
      <c r="F1564" s="47" t="s">
        <v>329</v>
      </c>
      <c r="G1564" s="46">
        <v>250000</v>
      </c>
      <c r="H1564" s="46">
        <v>250000</v>
      </c>
      <c r="I1564" s="46">
        <v>187500</v>
      </c>
      <c r="J1564" s="46">
        <v>0</v>
      </c>
      <c r="K1564" s="46">
        <v>0</v>
      </c>
      <c r="L1564" s="46">
        <v>0</v>
      </c>
      <c r="M1564" s="46">
        <v>0</v>
      </c>
      <c r="N1564" s="46">
        <v>0</v>
      </c>
      <c r="O1564" s="46">
        <v>250000</v>
      </c>
      <c r="P1564" s="86">
        <f t="shared" si="50"/>
        <v>0</v>
      </c>
      <c r="Q1564" s="65"/>
      <c r="R1564" s="65"/>
      <c r="S1564" s="66"/>
      <c r="T1564" s="66"/>
      <c r="U1564" s="66"/>
      <c r="V1564" s="66"/>
      <c r="W1564" s="66"/>
      <c r="X1564" s="67"/>
    </row>
    <row r="1565" spans="1:24" ht="14.4" x14ac:dyDescent="0.2">
      <c r="A1565" s="47" t="s">
        <v>719</v>
      </c>
      <c r="B1565" s="47" t="s">
        <v>720</v>
      </c>
      <c r="C1565" s="82" t="str">
        <f t="shared" si="49"/>
        <v>21375806 CENTRO DE PRODUCCÓN ARTÍSTICA Y CULTURAL</v>
      </c>
      <c r="D1565" s="47" t="s">
        <v>686</v>
      </c>
      <c r="E1565" s="47" t="s">
        <v>372</v>
      </c>
      <c r="F1565" s="47" t="s">
        <v>373</v>
      </c>
      <c r="G1565" s="46">
        <v>182989135</v>
      </c>
      <c r="H1565" s="46">
        <v>42537983</v>
      </c>
      <c r="I1565" s="46">
        <v>35448141</v>
      </c>
      <c r="J1565" s="46">
        <v>0</v>
      </c>
      <c r="K1565" s="46">
        <v>11340395.5</v>
      </c>
      <c r="L1565" s="46">
        <v>0</v>
      </c>
      <c r="M1565" s="46">
        <v>23720231.899999999</v>
      </c>
      <c r="N1565" s="46">
        <v>23720231.899999999</v>
      </c>
      <c r="O1565" s="46">
        <v>7477355.5999999996</v>
      </c>
      <c r="P1565" s="86">
        <f t="shared" si="50"/>
        <v>0.55762474445485577</v>
      </c>
      <c r="Q1565" s="65"/>
      <c r="R1565" s="65"/>
      <c r="S1565" s="66"/>
      <c r="T1565" s="66"/>
      <c r="U1565" s="66"/>
      <c r="V1565" s="66"/>
      <c r="W1565" s="66"/>
      <c r="X1565" s="67"/>
    </row>
    <row r="1566" spans="1:24" ht="14.4" x14ac:dyDescent="0.2">
      <c r="A1566" s="47" t="s">
        <v>719</v>
      </c>
      <c r="B1566" s="47" t="s">
        <v>720</v>
      </c>
      <c r="C1566" s="82" t="str">
        <f t="shared" si="49"/>
        <v>21375806 CENTRO DE PRODUCCÓN ARTÍSTICA Y CULTURAL</v>
      </c>
      <c r="D1566" s="47" t="s">
        <v>686</v>
      </c>
      <c r="E1566" s="47" t="s">
        <v>374</v>
      </c>
      <c r="F1566" s="47" t="s">
        <v>375</v>
      </c>
      <c r="G1566" s="46">
        <v>4256045</v>
      </c>
      <c r="H1566" s="46">
        <v>3556045</v>
      </c>
      <c r="I1566" s="46">
        <v>3466203</v>
      </c>
      <c r="J1566" s="46">
        <v>0</v>
      </c>
      <c r="K1566" s="46">
        <v>733263.83</v>
      </c>
      <c r="L1566" s="46">
        <v>0</v>
      </c>
      <c r="M1566" s="46">
        <v>2598654.5699999998</v>
      </c>
      <c r="N1566" s="46">
        <v>2598654.5699999998</v>
      </c>
      <c r="O1566" s="46">
        <v>224126.6</v>
      </c>
      <c r="P1566" s="86">
        <f t="shared" si="50"/>
        <v>0.73077100261667105</v>
      </c>
      <c r="Q1566" s="65"/>
      <c r="R1566" s="65"/>
      <c r="S1566" s="66"/>
      <c r="T1566" s="66"/>
      <c r="U1566" s="66"/>
      <c r="V1566" s="66"/>
      <c r="W1566" s="66"/>
      <c r="X1566" s="67"/>
    </row>
    <row r="1567" spans="1:24" ht="14.4" x14ac:dyDescent="0.2">
      <c r="A1567" s="47" t="s">
        <v>719</v>
      </c>
      <c r="B1567" s="47" t="s">
        <v>720</v>
      </c>
      <c r="C1567" s="82" t="str">
        <f t="shared" si="49"/>
        <v>21375806 CENTRO DE PRODUCCÓN ARTÍSTICA Y CULTURAL</v>
      </c>
      <c r="D1567" s="47" t="s">
        <v>686</v>
      </c>
      <c r="E1567" s="47" t="s">
        <v>394</v>
      </c>
      <c r="F1567" s="47" t="s">
        <v>377</v>
      </c>
      <c r="G1567" s="46">
        <v>3671423</v>
      </c>
      <c r="H1567" s="46">
        <v>3071423</v>
      </c>
      <c r="I1567" s="46">
        <v>3071423</v>
      </c>
      <c r="J1567" s="46">
        <v>0</v>
      </c>
      <c r="K1567" s="46">
        <v>695441.9</v>
      </c>
      <c r="L1567" s="46">
        <v>0</v>
      </c>
      <c r="M1567" s="46">
        <v>2241696.5</v>
      </c>
      <c r="N1567" s="46">
        <v>2241696.5</v>
      </c>
      <c r="O1567" s="46">
        <v>134284.6</v>
      </c>
      <c r="P1567" s="86">
        <f t="shared" si="50"/>
        <v>0.72985599834343884</v>
      </c>
      <c r="Q1567" s="65"/>
      <c r="R1567" s="65"/>
      <c r="S1567" s="66"/>
      <c r="T1567" s="66"/>
      <c r="U1567" s="66"/>
      <c r="V1567" s="66"/>
      <c r="W1567" s="66"/>
      <c r="X1567" s="67"/>
    </row>
    <row r="1568" spans="1:24" ht="14.4" x14ac:dyDescent="0.2">
      <c r="A1568" s="47" t="s">
        <v>719</v>
      </c>
      <c r="B1568" s="47" t="s">
        <v>720</v>
      </c>
      <c r="C1568" s="82" t="str">
        <f t="shared" si="49"/>
        <v>21375806 CENTRO DE PRODUCCÓN ARTÍSTICA Y CULTURAL</v>
      </c>
      <c r="D1568" s="47" t="s">
        <v>686</v>
      </c>
      <c r="E1568" s="47" t="s">
        <v>415</v>
      </c>
      <c r="F1568" s="47" t="s">
        <v>398</v>
      </c>
      <c r="G1568" s="46">
        <v>584622</v>
      </c>
      <c r="H1568" s="46">
        <v>484622</v>
      </c>
      <c r="I1568" s="46">
        <v>394780</v>
      </c>
      <c r="J1568" s="46">
        <v>0</v>
      </c>
      <c r="K1568" s="46">
        <v>37821.93</v>
      </c>
      <c r="L1568" s="46">
        <v>0</v>
      </c>
      <c r="M1568" s="46">
        <v>356958.07</v>
      </c>
      <c r="N1568" s="46">
        <v>356958.07</v>
      </c>
      <c r="O1568" s="46">
        <v>89842</v>
      </c>
      <c r="P1568" s="86">
        <f t="shared" si="50"/>
        <v>0.73657008967814097</v>
      </c>
      <c r="Q1568" s="65"/>
      <c r="R1568" s="65"/>
      <c r="S1568" s="66"/>
      <c r="T1568" s="66"/>
      <c r="U1568" s="66"/>
      <c r="V1568" s="66"/>
      <c r="W1568" s="66"/>
      <c r="X1568" s="67"/>
    </row>
    <row r="1569" spans="1:24" ht="14.4" x14ac:dyDescent="0.2">
      <c r="A1569" s="47" t="s">
        <v>719</v>
      </c>
      <c r="B1569" s="47" t="s">
        <v>720</v>
      </c>
      <c r="C1569" s="82" t="str">
        <f t="shared" si="49"/>
        <v>21375806 CENTRO DE PRODUCCÓN ARTÍSTICA Y CULTURAL</v>
      </c>
      <c r="D1569" s="47" t="s">
        <v>686</v>
      </c>
      <c r="E1569" s="47" t="s">
        <v>602</v>
      </c>
      <c r="F1569" s="47" t="s">
        <v>603</v>
      </c>
      <c r="G1569" s="46">
        <v>160000000</v>
      </c>
      <c r="H1569" s="46">
        <v>20000000</v>
      </c>
      <c r="I1569" s="46">
        <v>20000000</v>
      </c>
      <c r="J1569" s="46">
        <v>0</v>
      </c>
      <c r="K1569" s="46">
        <v>6000000</v>
      </c>
      <c r="L1569" s="46">
        <v>0</v>
      </c>
      <c r="M1569" s="46">
        <v>14000000</v>
      </c>
      <c r="N1569" s="46">
        <v>14000000</v>
      </c>
      <c r="O1569" s="46">
        <v>0</v>
      </c>
      <c r="P1569" s="86">
        <f t="shared" si="50"/>
        <v>0.7</v>
      </c>
      <c r="Q1569" s="65"/>
      <c r="R1569" s="65"/>
      <c r="S1569" s="66"/>
      <c r="T1569" s="66"/>
      <c r="U1569" s="66"/>
      <c r="V1569" s="66"/>
      <c r="W1569" s="66"/>
      <c r="X1569" s="67"/>
    </row>
    <row r="1570" spans="1:24" ht="14.4" x14ac:dyDescent="0.2">
      <c r="A1570" s="47" t="s">
        <v>719</v>
      </c>
      <c r="B1570" s="47" t="s">
        <v>720</v>
      </c>
      <c r="C1570" s="83" t="str">
        <f t="shared" si="49"/>
        <v>21375806 CENTRO DE PRODUCCÓN ARTÍSTICA Y CULTURAL</v>
      </c>
      <c r="D1570" s="47" t="s">
        <v>686</v>
      </c>
      <c r="E1570" s="47" t="s">
        <v>606</v>
      </c>
      <c r="F1570" s="47" t="s">
        <v>607</v>
      </c>
      <c r="G1570" s="46">
        <v>160000000</v>
      </c>
      <c r="H1570" s="46">
        <v>20000000</v>
      </c>
      <c r="I1570" s="46">
        <v>20000000</v>
      </c>
      <c r="J1570" s="46">
        <v>0</v>
      </c>
      <c r="K1570" s="46">
        <v>6000000</v>
      </c>
      <c r="L1570" s="46">
        <v>0</v>
      </c>
      <c r="M1570" s="46">
        <v>14000000</v>
      </c>
      <c r="N1570" s="46">
        <v>14000000</v>
      </c>
      <c r="O1570" s="46">
        <v>0</v>
      </c>
      <c r="P1570" s="88">
        <f t="shared" si="50"/>
        <v>0.7</v>
      </c>
      <c r="Q1570" s="65"/>
      <c r="R1570" s="65"/>
      <c r="S1570" s="66"/>
      <c r="T1570" s="66"/>
      <c r="U1570" s="66"/>
      <c r="V1570" s="66"/>
      <c r="W1570" s="66"/>
      <c r="X1570" s="67"/>
    </row>
    <row r="1571" spans="1:24" ht="14.4" x14ac:dyDescent="0.2">
      <c r="A1571" s="47" t="s">
        <v>719</v>
      </c>
      <c r="B1571" s="47" t="s">
        <v>720</v>
      </c>
      <c r="C1571" s="82" t="str">
        <f t="shared" si="49"/>
        <v>21375806 CENTRO DE PRODUCCÓN ARTÍSTICA Y CULTURAL</v>
      </c>
      <c r="D1571" s="47" t="s">
        <v>686</v>
      </c>
      <c r="E1571" s="47" t="s">
        <v>608</v>
      </c>
      <c r="F1571" s="47" t="s">
        <v>609</v>
      </c>
      <c r="G1571" s="46">
        <v>2000000</v>
      </c>
      <c r="H1571" s="46">
        <v>6748848</v>
      </c>
      <c r="I1571" s="46">
        <v>5248848</v>
      </c>
      <c r="J1571" s="46">
        <v>0</v>
      </c>
      <c r="K1571" s="46">
        <v>3714565.67</v>
      </c>
      <c r="L1571" s="46">
        <v>0</v>
      </c>
      <c r="M1571" s="46">
        <v>1281053.33</v>
      </c>
      <c r="N1571" s="46">
        <v>1281053.33</v>
      </c>
      <c r="O1571" s="46">
        <v>1753229</v>
      </c>
      <c r="P1571" s="86">
        <f t="shared" si="50"/>
        <v>0.18981807413650451</v>
      </c>
      <c r="Q1571" s="65"/>
      <c r="R1571" s="65"/>
      <c r="S1571" s="66"/>
      <c r="T1571" s="66"/>
      <c r="U1571" s="66"/>
      <c r="V1571" s="66"/>
      <c r="W1571" s="66"/>
      <c r="X1571" s="67"/>
    </row>
    <row r="1572" spans="1:24" ht="14.4" x14ac:dyDescent="0.2">
      <c r="A1572" s="47" t="s">
        <v>719</v>
      </c>
      <c r="B1572" s="47" t="s">
        <v>720</v>
      </c>
      <c r="C1572" s="82" t="str">
        <f t="shared" si="49"/>
        <v>21375806 CENTRO DE PRODUCCÓN ARTÍSTICA Y CULTURAL</v>
      </c>
      <c r="D1572" s="47" t="s">
        <v>686</v>
      </c>
      <c r="E1572" s="47" t="s">
        <v>610</v>
      </c>
      <c r="F1572" s="47" t="s">
        <v>611</v>
      </c>
      <c r="G1572" s="46">
        <v>0</v>
      </c>
      <c r="H1572" s="46">
        <v>6000000</v>
      </c>
      <c r="I1572" s="46">
        <v>4500000</v>
      </c>
      <c r="J1572" s="46">
        <v>0</v>
      </c>
      <c r="K1572" s="46">
        <v>3714565.67</v>
      </c>
      <c r="L1572" s="46">
        <v>0</v>
      </c>
      <c r="M1572" s="46">
        <v>733271.33</v>
      </c>
      <c r="N1572" s="46">
        <v>733271.33</v>
      </c>
      <c r="O1572" s="46">
        <v>1552163</v>
      </c>
      <c r="P1572" s="86">
        <f t="shared" si="50"/>
        <v>0.12221188833333332</v>
      </c>
      <c r="Q1572" s="65"/>
      <c r="R1572" s="65"/>
      <c r="S1572" s="66"/>
      <c r="T1572" s="66"/>
      <c r="U1572" s="66"/>
      <c r="V1572" s="66"/>
      <c r="W1572" s="66"/>
      <c r="X1572" s="67"/>
    </row>
    <row r="1573" spans="1:24" ht="14.4" x14ac:dyDescent="0.2">
      <c r="A1573" s="47" t="s">
        <v>719</v>
      </c>
      <c r="B1573" s="47" t="s">
        <v>720</v>
      </c>
      <c r="C1573" s="82" t="str">
        <f t="shared" si="49"/>
        <v>21375806 CENTRO DE PRODUCCÓN ARTÍSTICA Y CULTURAL</v>
      </c>
      <c r="D1573" s="47" t="s">
        <v>686</v>
      </c>
      <c r="E1573" s="47" t="s">
        <v>612</v>
      </c>
      <c r="F1573" s="47" t="s">
        <v>613</v>
      </c>
      <c r="G1573" s="46">
        <v>2000000</v>
      </c>
      <c r="H1573" s="46">
        <v>748848</v>
      </c>
      <c r="I1573" s="46">
        <v>748848</v>
      </c>
      <c r="J1573" s="46">
        <v>0</v>
      </c>
      <c r="K1573" s="46">
        <v>0</v>
      </c>
      <c r="L1573" s="46">
        <v>0</v>
      </c>
      <c r="M1573" s="46">
        <v>547782</v>
      </c>
      <c r="N1573" s="46">
        <v>547782</v>
      </c>
      <c r="O1573" s="46">
        <v>201066</v>
      </c>
      <c r="P1573" s="86">
        <f t="shared" si="50"/>
        <v>0.73149958336004106</v>
      </c>
      <c r="Q1573" s="65"/>
      <c r="R1573" s="65"/>
      <c r="S1573" s="66"/>
      <c r="T1573" s="66"/>
      <c r="U1573" s="66"/>
      <c r="V1573" s="66"/>
      <c r="W1573" s="66"/>
      <c r="X1573" s="67"/>
    </row>
    <row r="1574" spans="1:24" ht="14.4" x14ac:dyDescent="0.2">
      <c r="A1574" s="47" t="s">
        <v>719</v>
      </c>
      <c r="B1574" s="47" t="s">
        <v>720</v>
      </c>
      <c r="C1574" s="82" t="str">
        <f t="shared" si="49"/>
        <v>21375806 CENTRO DE PRODUCCÓN ARTÍSTICA Y CULTURAL</v>
      </c>
      <c r="D1574" s="47" t="s">
        <v>686</v>
      </c>
      <c r="E1574" s="47" t="s">
        <v>614</v>
      </c>
      <c r="F1574" s="47" t="s">
        <v>615</v>
      </c>
      <c r="G1574" s="46">
        <v>10000000</v>
      </c>
      <c r="H1574" s="46">
        <v>5500000</v>
      </c>
      <c r="I1574" s="46">
        <v>0</v>
      </c>
      <c r="J1574" s="46">
        <v>0</v>
      </c>
      <c r="K1574" s="46">
        <v>0</v>
      </c>
      <c r="L1574" s="46">
        <v>0</v>
      </c>
      <c r="M1574" s="46">
        <v>0</v>
      </c>
      <c r="N1574" s="46">
        <v>0</v>
      </c>
      <c r="O1574" s="46">
        <v>5500000</v>
      </c>
      <c r="P1574" s="86">
        <f t="shared" si="50"/>
        <v>0</v>
      </c>
      <c r="Q1574" s="65"/>
      <c r="R1574" s="65"/>
      <c r="S1574" s="66"/>
      <c r="T1574" s="66"/>
      <c r="U1574" s="66"/>
      <c r="V1574" s="66"/>
      <c r="W1574" s="66"/>
      <c r="X1574" s="67"/>
    </row>
    <row r="1575" spans="1:24" ht="14.4" x14ac:dyDescent="0.2">
      <c r="A1575" s="47" t="s">
        <v>719</v>
      </c>
      <c r="B1575" s="47" t="s">
        <v>720</v>
      </c>
      <c r="C1575" s="82" t="str">
        <f t="shared" si="49"/>
        <v>21375806 CENTRO DE PRODUCCÓN ARTÍSTICA Y CULTURAL</v>
      </c>
      <c r="D1575" s="47" t="s">
        <v>686</v>
      </c>
      <c r="E1575" s="47" t="s">
        <v>626</v>
      </c>
      <c r="F1575" s="47" t="s">
        <v>627</v>
      </c>
      <c r="G1575" s="46">
        <v>10000000</v>
      </c>
      <c r="H1575" s="46">
        <v>5500000</v>
      </c>
      <c r="I1575" s="46">
        <v>0</v>
      </c>
      <c r="J1575" s="46">
        <v>0</v>
      </c>
      <c r="K1575" s="46">
        <v>0</v>
      </c>
      <c r="L1575" s="46">
        <v>0</v>
      </c>
      <c r="M1575" s="46">
        <v>0</v>
      </c>
      <c r="N1575" s="46">
        <v>0</v>
      </c>
      <c r="O1575" s="46">
        <v>5500000</v>
      </c>
      <c r="P1575" s="86">
        <f t="shared" si="50"/>
        <v>0</v>
      </c>
      <c r="Q1575" s="65"/>
      <c r="R1575" s="65"/>
      <c r="S1575" s="66"/>
      <c r="T1575" s="66"/>
      <c r="U1575" s="66"/>
      <c r="V1575" s="66"/>
      <c r="W1575" s="66"/>
      <c r="X1575" s="67"/>
    </row>
    <row r="1576" spans="1:24" ht="14.4" x14ac:dyDescent="0.2">
      <c r="A1576" s="47" t="s">
        <v>719</v>
      </c>
      <c r="B1576" s="47" t="s">
        <v>720</v>
      </c>
      <c r="C1576" s="82" t="str">
        <f t="shared" si="49"/>
        <v>21375806 CENTRO DE PRODUCCÓN ARTÍSTICA Y CULTURAL</v>
      </c>
      <c r="D1576" s="47" t="s">
        <v>686</v>
      </c>
      <c r="E1576" s="47" t="s">
        <v>636</v>
      </c>
      <c r="F1576" s="47" t="s">
        <v>637</v>
      </c>
      <c r="G1576" s="46">
        <v>6733090</v>
      </c>
      <c r="H1576" s="46">
        <v>6733090</v>
      </c>
      <c r="I1576" s="46">
        <v>6733090</v>
      </c>
      <c r="J1576" s="46">
        <v>0</v>
      </c>
      <c r="K1576" s="46">
        <v>892566</v>
      </c>
      <c r="L1576" s="46">
        <v>0</v>
      </c>
      <c r="M1576" s="46">
        <v>5840524</v>
      </c>
      <c r="N1576" s="46">
        <v>5840524</v>
      </c>
      <c r="O1576" s="46">
        <v>0</v>
      </c>
      <c r="P1576" s="87">
        <f t="shared" si="50"/>
        <v>0.86743590238657142</v>
      </c>
      <c r="Q1576" s="65"/>
      <c r="R1576" s="65"/>
      <c r="S1576" s="66"/>
      <c r="T1576" s="66"/>
      <c r="U1576" s="66"/>
      <c r="V1576" s="66"/>
      <c r="W1576" s="66"/>
      <c r="X1576" s="67"/>
    </row>
    <row r="1577" spans="1:24" ht="14.4" x14ac:dyDescent="0.2">
      <c r="A1577" s="47" t="s">
        <v>719</v>
      </c>
      <c r="B1577" s="47" t="s">
        <v>720</v>
      </c>
      <c r="C1577" s="82" t="str">
        <f t="shared" si="49"/>
        <v>21375806 CENTRO DE PRODUCCÓN ARTÍSTICA Y CULTURAL</v>
      </c>
      <c r="D1577" s="47" t="s">
        <v>686</v>
      </c>
      <c r="E1577" s="47" t="s">
        <v>660</v>
      </c>
      <c r="F1577" s="47" t="s">
        <v>661</v>
      </c>
      <c r="G1577" s="46">
        <v>6733090</v>
      </c>
      <c r="H1577" s="46">
        <v>6733090</v>
      </c>
      <c r="I1577" s="46">
        <v>6733090</v>
      </c>
      <c r="J1577" s="46">
        <v>0</v>
      </c>
      <c r="K1577" s="46">
        <v>892566</v>
      </c>
      <c r="L1577" s="46">
        <v>0</v>
      </c>
      <c r="M1577" s="46">
        <v>5840524</v>
      </c>
      <c r="N1577" s="46">
        <v>5840524</v>
      </c>
      <c r="O1577" s="46">
        <v>0</v>
      </c>
      <c r="P1577" s="86">
        <f t="shared" si="50"/>
        <v>0.86743590238657142</v>
      </c>
      <c r="Q1577" s="65"/>
      <c r="R1577" s="65"/>
      <c r="S1577" s="66"/>
      <c r="T1577" s="66"/>
      <c r="U1577" s="66"/>
      <c r="V1577" s="66"/>
      <c r="W1577" s="66"/>
      <c r="X1577" s="67"/>
    </row>
    <row r="1578" spans="1:24" ht="14.4" x14ac:dyDescent="0.2">
      <c r="A1578" s="47" t="s">
        <v>719</v>
      </c>
      <c r="B1578" s="47" t="s">
        <v>720</v>
      </c>
      <c r="C1578" s="82" t="str">
        <f t="shared" si="49"/>
        <v>21375806 CENTRO DE PRODUCCÓN ARTÍSTICA Y CULTURAL</v>
      </c>
      <c r="D1578" s="47" t="s">
        <v>690</v>
      </c>
      <c r="E1578" s="47" t="s">
        <v>336</v>
      </c>
      <c r="F1578" s="47" t="s">
        <v>337</v>
      </c>
      <c r="G1578" s="46">
        <v>5935000</v>
      </c>
      <c r="H1578" s="46">
        <v>5935000</v>
      </c>
      <c r="I1578" s="46">
        <v>5935000</v>
      </c>
      <c r="J1578" s="46">
        <v>0</v>
      </c>
      <c r="K1578" s="46">
        <v>4039165.43</v>
      </c>
      <c r="L1578" s="46">
        <v>0</v>
      </c>
      <c r="M1578" s="46">
        <v>342973.53</v>
      </c>
      <c r="N1578" s="46">
        <v>342973.53</v>
      </c>
      <c r="O1578" s="46">
        <v>1552861.04</v>
      </c>
      <c r="P1578" s="86">
        <f t="shared" si="50"/>
        <v>5.7788294860994106E-2</v>
      </c>
      <c r="Q1578" s="65"/>
      <c r="R1578" s="65"/>
      <c r="S1578" s="66"/>
      <c r="T1578" s="66"/>
      <c r="U1578" s="66"/>
      <c r="V1578" s="66"/>
      <c r="W1578" s="66"/>
      <c r="X1578" s="67"/>
    </row>
    <row r="1579" spans="1:24" ht="14.4" x14ac:dyDescent="0.2">
      <c r="A1579" s="47" t="s">
        <v>719</v>
      </c>
      <c r="B1579" s="47" t="s">
        <v>720</v>
      </c>
      <c r="C1579" s="82" t="str">
        <f t="shared" si="49"/>
        <v>21375806 CENTRO DE PRODUCCÓN ARTÍSTICA Y CULTURAL</v>
      </c>
      <c r="D1579" s="47" t="s">
        <v>690</v>
      </c>
      <c r="E1579" s="47" t="s">
        <v>338</v>
      </c>
      <c r="F1579" s="47" t="s">
        <v>339</v>
      </c>
      <c r="G1579" s="46">
        <v>3000000</v>
      </c>
      <c r="H1579" s="46">
        <v>4435000</v>
      </c>
      <c r="I1579" s="46">
        <v>4435000</v>
      </c>
      <c r="J1579" s="46">
        <v>0</v>
      </c>
      <c r="K1579" s="46">
        <v>4039165.43</v>
      </c>
      <c r="L1579" s="46">
        <v>0</v>
      </c>
      <c r="M1579" s="46">
        <v>342973.53</v>
      </c>
      <c r="N1579" s="46">
        <v>342973.53</v>
      </c>
      <c r="O1579" s="46">
        <v>52861.04</v>
      </c>
      <c r="P1579" s="86">
        <f t="shared" si="50"/>
        <v>7.7333377677564832E-2</v>
      </c>
      <c r="Q1579" s="65"/>
      <c r="R1579" s="65"/>
      <c r="S1579" s="66"/>
      <c r="T1579" s="66"/>
      <c r="U1579" s="66"/>
      <c r="V1579" s="66"/>
      <c r="W1579" s="66"/>
      <c r="X1579" s="67"/>
    </row>
    <row r="1580" spans="1:24" ht="14.4" x14ac:dyDescent="0.2">
      <c r="A1580" s="47" t="s">
        <v>719</v>
      </c>
      <c r="B1580" s="47" t="s">
        <v>720</v>
      </c>
      <c r="C1580" s="82" t="str">
        <f t="shared" si="49"/>
        <v>21375806 CENTRO DE PRODUCCÓN ARTÍSTICA Y CULTURAL</v>
      </c>
      <c r="D1580" s="47" t="s">
        <v>690</v>
      </c>
      <c r="E1580" s="47" t="s">
        <v>340</v>
      </c>
      <c r="F1580" s="47" t="s">
        <v>341</v>
      </c>
      <c r="G1580" s="46">
        <v>2500000</v>
      </c>
      <c r="H1580" s="46">
        <v>4000000</v>
      </c>
      <c r="I1580" s="46">
        <v>4000000</v>
      </c>
      <c r="J1580" s="46">
        <v>0</v>
      </c>
      <c r="K1580" s="46">
        <v>4000000</v>
      </c>
      <c r="L1580" s="46">
        <v>0</v>
      </c>
      <c r="M1580" s="46">
        <v>0</v>
      </c>
      <c r="N1580" s="46">
        <v>0</v>
      </c>
      <c r="O1580" s="46">
        <v>0</v>
      </c>
      <c r="P1580" s="86">
        <f t="shared" si="50"/>
        <v>0</v>
      </c>
      <c r="Q1580" s="65"/>
      <c r="R1580" s="65"/>
      <c r="S1580" s="66"/>
      <c r="T1580" s="66"/>
      <c r="U1580" s="66"/>
      <c r="V1580" s="66"/>
      <c r="W1580" s="66"/>
      <c r="X1580" s="67"/>
    </row>
    <row r="1581" spans="1:24" ht="14.4" x14ac:dyDescent="0.2">
      <c r="A1581" s="47" t="s">
        <v>719</v>
      </c>
      <c r="B1581" s="47" t="s">
        <v>720</v>
      </c>
      <c r="C1581" s="82" t="str">
        <f t="shared" si="49"/>
        <v>21375806 CENTRO DE PRODUCCÓN ARTÍSTICA Y CULTURAL</v>
      </c>
      <c r="D1581" s="47" t="s">
        <v>690</v>
      </c>
      <c r="E1581" s="47" t="s">
        <v>346</v>
      </c>
      <c r="F1581" s="47" t="s">
        <v>347</v>
      </c>
      <c r="G1581" s="46">
        <v>500000</v>
      </c>
      <c r="H1581" s="46">
        <v>435000</v>
      </c>
      <c r="I1581" s="46">
        <v>435000</v>
      </c>
      <c r="J1581" s="46">
        <v>0</v>
      </c>
      <c r="K1581" s="46">
        <v>39165.43</v>
      </c>
      <c r="L1581" s="46">
        <v>0</v>
      </c>
      <c r="M1581" s="46">
        <v>342973.53</v>
      </c>
      <c r="N1581" s="46">
        <v>342973.53</v>
      </c>
      <c r="O1581" s="46">
        <v>52861.04</v>
      </c>
      <c r="P1581" s="86">
        <f t="shared" si="50"/>
        <v>0.78844489655172423</v>
      </c>
      <c r="Q1581" s="65"/>
      <c r="R1581" s="65"/>
      <c r="S1581" s="66"/>
      <c r="T1581" s="66"/>
      <c r="U1581" s="66"/>
      <c r="V1581" s="66"/>
      <c r="W1581" s="66"/>
      <c r="X1581" s="67"/>
    </row>
    <row r="1582" spans="1:24" ht="14.4" x14ac:dyDescent="0.2">
      <c r="A1582" s="47" t="s">
        <v>719</v>
      </c>
      <c r="B1582" s="47" t="s">
        <v>720</v>
      </c>
      <c r="C1582" s="82" t="str">
        <f t="shared" si="49"/>
        <v>21375806 CENTRO DE PRODUCCÓN ARTÍSTICA Y CULTURAL</v>
      </c>
      <c r="D1582" s="47" t="s">
        <v>690</v>
      </c>
      <c r="E1582" s="47" t="s">
        <v>364</v>
      </c>
      <c r="F1582" s="47" t="s">
        <v>365</v>
      </c>
      <c r="G1582" s="46">
        <v>2935000</v>
      </c>
      <c r="H1582" s="46">
        <v>1500000</v>
      </c>
      <c r="I1582" s="46">
        <v>1500000</v>
      </c>
      <c r="J1582" s="46">
        <v>0</v>
      </c>
      <c r="K1582" s="46">
        <v>0</v>
      </c>
      <c r="L1582" s="46">
        <v>0</v>
      </c>
      <c r="M1582" s="46">
        <v>0</v>
      </c>
      <c r="N1582" s="46">
        <v>0</v>
      </c>
      <c r="O1582" s="46">
        <v>1500000</v>
      </c>
      <c r="P1582" s="86">
        <f t="shared" si="50"/>
        <v>0</v>
      </c>
      <c r="Q1582" s="65"/>
      <c r="R1582" s="65"/>
      <c r="S1582" s="66"/>
      <c r="T1582" s="66"/>
      <c r="U1582" s="66"/>
      <c r="V1582" s="66"/>
      <c r="W1582" s="66"/>
      <c r="X1582" s="67"/>
    </row>
    <row r="1583" spans="1:24" ht="14.4" x14ac:dyDescent="0.2">
      <c r="A1583" s="47" t="s">
        <v>719</v>
      </c>
      <c r="B1583" s="47" t="s">
        <v>720</v>
      </c>
      <c r="C1583" s="107" t="str">
        <f t="shared" si="49"/>
        <v>21375806 CENTRO DE PRODUCCÓN ARTÍSTICA Y CULTURAL</v>
      </c>
      <c r="D1583" s="47" t="s">
        <v>690</v>
      </c>
      <c r="E1583" s="47" t="s">
        <v>368</v>
      </c>
      <c r="F1583" s="47" t="s">
        <v>369</v>
      </c>
      <c r="G1583" s="46">
        <v>2935000</v>
      </c>
      <c r="H1583" s="46">
        <v>1500000</v>
      </c>
      <c r="I1583" s="46">
        <v>1500000</v>
      </c>
      <c r="J1583" s="46">
        <v>0</v>
      </c>
      <c r="K1583" s="46">
        <v>0</v>
      </c>
      <c r="L1583" s="46">
        <v>0</v>
      </c>
      <c r="M1583" s="46">
        <v>0</v>
      </c>
      <c r="N1583" s="46">
        <v>0</v>
      </c>
      <c r="O1583" s="46">
        <v>1500000</v>
      </c>
      <c r="P1583" s="108">
        <f t="shared" si="50"/>
        <v>0</v>
      </c>
      <c r="Q1583" s="65"/>
      <c r="R1583" s="65"/>
      <c r="S1583" s="66"/>
      <c r="T1583" s="66"/>
      <c r="U1583" s="66"/>
      <c r="V1583" s="66"/>
      <c r="W1583" s="66"/>
      <c r="X1583" s="67"/>
    </row>
    <row r="1584" spans="1:24" ht="14.4" x14ac:dyDescent="0.2">
      <c r="A1584" s="99" t="s">
        <v>721</v>
      </c>
      <c r="B1584" s="99" t="s">
        <v>722</v>
      </c>
      <c r="C1584" s="98" t="str">
        <f t="shared" si="49"/>
        <v>21375900 DIRECCIÓN GENERAL DE ARCHIVO NACIONAL</v>
      </c>
      <c r="D1584" s="99" t="s">
        <v>686</v>
      </c>
      <c r="E1584" s="99" t="s">
        <v>687</v>
      </c>
      <c r="F1584" s="99" t="s">
        <v>687</v>
      </c>
      <c r="G1584" s="100">
        <v>3693727679</v>
      </c>
      <c r="H1584" s="100">
        <v>3711350179</v>
      </c>
      <c r="I1584" s="46">
        <v>3421591681.3699999</v>
      </c>
      <c r="J1584" s="46">
        <v>0</v>
      </c>
      <c r="K1584" s="46">
        <v>0</v>
      </c>
      <c r="L1584" s="46">
        <v>0</v>
      </c>
      <c r="M1584" s="100">
        <v>2293913428.4000001</v>
      </c>
      <c r="N1584" s="100">
        <v>2218957614.9899998</v>
      </c>
      <c r="O1584" s="100">
        <v>1417436750.5999999</v>
      </c>
      <c r="P1584" s="115">
        <f t="shared" si="50"/>
        <v>0.6180805684625752</v>
      </c>
      <c r="Q1584" s="65"/>
      <c r="R1584" s="65"/>
      <c r="S1584" s="66"/>
      <c r="T1584" s="66"/>
      <c r="U1584" s="66"/>
      <c r="V1584" s="66"/>
      <c r="W1584" s="66"/>
      <c r="X1584" s="67"/>
    </row>
    <row r="1585" spans="1:24" ht="14.4" x14ac:dyDescent="0.2">
      <c r="A1585" s="47" t="s">
        <v>721</v>
      </c>
      <c r="B1585" s="47" t="s">
        <v>722</v>
      </c>
      <c r="C1585" s="112" t="str">
        <f t="shared" si="49"/>
        <v>21375900 DIRECCIÓN GENERAL DE ARCHIVO NACIONAL</v>
      </c>
      <c r="D1585" s="47" t="s">
        <v>686</v>
      </c>
      <c r="E1585" s="47" t="s">
        <v>10</v>
      </c>
      <c r="F1585" s="47" t="s">
        <v>11</v>
      </c>
      <c r="G1585" s="46">
        <v>2155524741</v>
      </c>
      <c r="H1585" s="46">
        <v>2151624741</v>
      </c>
      <c r="I1585" s="46">
        <v>2108835369</v>
      </c>
      <c r="J1585" s="46">
        <v>0</v>
      </c>
      <c r="K1585" s="46">
        <v>0</v>
      </c>
      <c r="L1585" s="46">
        <v>0</v>
      </c>
      <c r="M1585" s="46">
        <v>1415005018.3</v>
      </c>
      <c r="N1585" s="46">
        <v>1380269693.3800001</v>
      </c>
      <c r="O1585" s="46">
        <v>736619722.70000005</v>
      </c>
      <c r="P1585" s="113">
        <f t="shared" si="50"/>
        <v>0.65764489101494294</v>
      </c>
      <c r="Q1585" s="65"/>
      <c r="R1585" s="65"/>
      <c r="S1585" s="66"/>
      <c r="T1585" s="66"/>
      <c r="U1585" s="66"/>
      <c r="V1585" s="66"/>
      <c r="W1585" s="66"/>
      <c r="X1585" s="67"/>
    </row>
    <row r="1586" spans="1:24" ht="14.4" x14ac:dyDescent="0.2">
      <c r="A1586" s="47" t="s">
        <v>721</v>
      </c>
      <c r="B1586" s="47" t="s">
        <v>722</v>
      </c>
      <c r="C1586" s="82" t="str">
        <f t="shared" si="49"/>
        <v>21375900 DIRECCIÓN GENERAL DE ARCHIVO NACIONAL</v>
      </c>
      <c r="D1586" s="47" t="s">
        <v>686</v>
      </c>
      <c r="E1586" s="47" t="s">
        <v>12</v>
      </c>
      <c r="F1586" s="47" t="s">
        <v>13</v>
      </c>
      <c r="G1586" s="46">
        <v>996099952</v>
      </c>
      <c r="H1586" s="46">
        <v>1087943096</v>
      </c>
      <c r="I1586" s="46">
        <v>1063149828</v>
      </c>
      <c r="J1586" s="46">
        <v>0</v>
      </c>
      <c r="K1586" s="46">
        <v>0</v>
      </c>
      <c r="L1586" s="46">
        <v>0</v>
      </c>
      <c r="M1586" s="46">
        <v>734314600.15999997</v>
      </c>
      <c r="N1586" s="46">
        <v>722939617.24000001</v>
      </c>
      <c r="O1586" s="46">
        <v>353628495.83999997</v>
      </c>
      <c r="P1586" s="86">
        <f t="shared" si="50"/>
        <v>0.67495680873368025</v>
      </c>
      <c r="Q1586" s="65"/>
      <c r="R1586" s="65"/>
      <c r="S1586" s="66"/>
      <c r="T1586" s="66"/>
      <c r="U1586" s="66"/>
      <c r="V1586" s="66"/>
      <c r="W1586" s="66"/>
      <c r="X1586" s="67"/>
    </row>
    <row r="1587" spans="1:24" ht="14.4" x14ac:dyDescent="0.2">
      <c r="A1587" s="47" t="s">
        <v>721</v>
      </c>
      <c r="B1587" s="47" t="s">
        <v>722</v>
      </c>
      <c r="C1587" s="82" t="str">
        <f t="shared" si="49"/>
        <v>21375900 DIRECCIÓN GENERAL DE ARCHIVO NACIONAL</v>
      </c>
      <c r="D1587" s="47" t="s">
        <v>686</v>
      </c>
      <c r="E1587" s="47" t="s">
        <v>14</v>
      </c>
      <c r="F1587" s="47" t="s">
        <v>15</v>
      </c>
      <c r="G1587" s="46">
        <v>996099952</v>
      </c>
      <c r="H1587" s="46">
        <v>1087943096</v>
      </c>
      <c r="I1587" s="46">
        <v>1063149828</v>
      </c>
      <c r="J1587" s="46">
        <v>0</v>
      </c>
      <c r="K1587" s="46">
        <v>0</v>
      </c>
      <c r="L1587" s="46">
        <v>0</v>
      </c>
      <c r="M1587" s="46">
        <v>734314600.15999997</v>
      </c>
      <c r="N1587" s="46">
        <v>722939617.24000001</v>
      </c>
      <c r="O1587" s="46">
        <v>353628495.83999997</v>
      </c>
      <c r="P1587" s="86">
        <f t="shared" si="50"/>
        <v>0.67495680873368025</v>
      </c>
      <c r="Q1587" s="65"/>
      <c r="R1587" s="65"/>
      <c r="S1587" s="66"/>
      <c r="T1587" s="66"/>
      <c r="U1587" s="66"/>
      <c r="V1587" s="66"/>
      <c r="W1587" s="66"/>
      <c r="X1587" s="67"/>
    </row>
    <row r="1588" spans="1:24" ht="14.4" x14ac:dyDescent="0.2">
      <c r="A1588" s="47" t="s">
        <v>721</v>
      </c>
      <c r="B1588" s="47" t="s">
        <v>722</v>
      </c>
      <c r="C1588" s="82" t="str">
        <f t="shared" si="49"/>
        <v>21375900 DIRECCIÓN GENERAL DE ARCHIVO NACIONAL</v>
      </c>
      <c r="D1588" s="47" t="s">
        <v>686</v>
      </c>
      <c r="E1588" s="47" t="s">
        <v>20</v>
      </c>
      <c r="F1588" s="47" t="s">
        <v>21</v>
      </c>
      <c r="G1588" s="46">
        <v>11200000</v>
      </c>
      <c r="H1588" s="46">
        <v>11200000</v>
      </c>
      <c r="I1588" s="46">
        <v>10100000</v>
      </c>
      <c r="J1588" s="46">
        <v>0</v>
      </c>
      <c r="K1588" s="46">
        <v>0</v>
      </c>
      <c r="L1588" s="46">
        <v>0</v>
      </c>
      <c r="M1588" s="46">
        <v>8308525.1600000001</v>
      </c>
      <c r="N1588" s="46">
        <v>8308525.1600000001</v>
      </c>
      <c r="O1588" s="46">
        <v>2891474.84</v>
      </c>
      <c r="P1588" s="86">
        <f t="shared" si="50"/>
        <v>0.74183260357142855</v>
      </c>
      <c r="Q1588" s="65"/>
      <c r="R1588" s="65"/>
      <c r="S1588" s="66"/>
      <c r="T1588" s="66"/>
      <c r="U1588" s="66"/>
      <c r="V1588" s="66"/>
      <c r="W1588" s="66"/>
      <c r="X1588" s="67"/>
    </row>
    <row r="1589" spans="1:24" ht="14.4" x14ac:dyDescent="0.2">
      <c r="A1589" s="47" t="s">
        <v>721</v>
      </c>
      <c r="B1589" s="47" t="s">
        <v>722</v>
      </c>
      <c r="C1589" s="82" t="str">
        <f t="shared" si="49"/>
        <v>21375900 DIRECCIÓN GENERAL DE ARCHIVO NACIONAL</v>
      </c>
      <c r="D1589" s="47" t="s">
        <v>686</v>
      </c>
      <c r="E1589" s="47" t="s">
        <v>22</v>
      </c>
      <c r="F1589" s="47" t="s">
        <v>23</v>
      </c>
      <c r="G1589" s="46">
        <v>10100000</v>
      </c>
      <c r="H1589" s="46">
        <v>10100000</v>
      </c>
      <c r="I1589" s="46">
        <v>10100000</v>
      </c>
      <c r="J1589" s="46">
        <v>0</v>
      </c>
      <c r="K1589" s="46">
        <v>0</v>
      </c>
      <c r="L1589" s="46">
        <v>0</v>
      </c>
      <c r="M1589" s="46">
        <v>8308525.1600000001</v>
      </c>
      <c r="N1589" s="46">
        <v>8308525.1600000001</v>
      </c>
      <c r="O1589" s="46">
        <v>1791474.84</v>
      </c>
      <c r="P1589" s="86">
        <f t="shared" si="50"/>
        <v>0.82262625346534657</v>
      </c>
      <c r="Q1589" s="65"/>
      <c r="R1589" s="65"/>
      <c r="S1589" s="66"/>
      <c r="T1589" s="66"/>
      <c r="U1589" s="66"/>
      <c r="V1589" s="66"/>
      <c r="W1589" s="66"/>
      <c r="X1589" s="67"/>
    </row>
    <row r="1590" spans="1:24" ht="14.4" x14ac:dyDescent="0.2">
      <c r="A1590" s="47" t="s">
        <v>721</v>
      </c>
      <c r="B1590" s="47" t="s">
        <v>722</v>
      </c>
      <c r="C1590" s="82" t="str">
        <f t="shared" si="49"/>
        <v>21375900 DIRECCIÓN GENERAL DE ARCHIVO NACIONAL</v>
      </c>
      <c r="D1590" s="47" t="s">
        <v>686</v>
      </c>
      <c r="E1590" s="47" t="s">
        <v>24</v>
      </c>
      <c r="F1590" s="47" t="s">
        <v>25</v>
      </c>
      <c r="G1590" s="46">
        <v>1100000</v>
      </c>
      <c r="H1590" s="46">
        <v>1100000</v>
      </c>
      <c r="I1590" s="46">
        <v>0</v>
      </c>
      <c r="J1590" s="46">
        <v>0</v>
      </c>
      <c r="K1590" s="46">
        <v>0</v>
      </c>
      <c r="L1590" s="46">
        <v>0</v>
      </c>
      <c r="M1590" s="46">
        <v>0</v>
      </c>
      <c r="N1590" s="46">
        <v>0</v>
      </c>
      <c r="O1590" s="46">
        <v>1100000</v>
      </c>
      <c r="P1590" s="86">
        <f t="shared" si="50"/>
        <v>0</v>
      </c>
      <c r="Q1590" s="65"/>
      <c r="R1590" s="65"/>
      <c r="S1590" s="66"/>
      <c r="T1590" s="66"/>
      <c r="U1590" s="66"/>
      <c r="V1590" s="66"/>
      <c r="W1590" s="66"/>
      <c r="X1590" s="67"/>
    </row>
    <row r="1591" spans="1:24" ht="14.4" x14ac:dyDescent="0.2">
      <c r="A1591" s="47" t="s">
        <v>721</v>
      </c>
      <c r="B1591" s="47" t="s">
        <v>722</v>
      </c>
      <c r="C1591" s="82" t="str">
        <f t="shared" si="49"/>
        <v>21375900 DIRECCIÓN GENERAL DE ARCHIVO NACIONAL</v>
      </c>
      <c r="D1591" s="47" t="s">
        <v>686</v>
      </c>
      <c r="E1591" s="47" t="s">
        <v>26</v>
      </c>
      <c r="F1591" s="47" t="s">
        <v>27</v>
      </c>
      <c r="G1591" s="46">
        <v>798570165</v>
      </c>
      <c r="H1591" s="46">
        <v>702827021</v>
      </c>
      <c r="I1591" s="46">
        <v>690363700</v>
      </c>
      <c r="J1591" s="46">
        <v>0</v>
      </c>
      <c r="K1591" s="46">
        <v>0</v>
      </c>
      <c r="L1591" s="46">
        <v>0</v>
      </c>
      <c r="M1591" s="46">
        <v>422519894.17000002</v>
      </c>
      <c r="N1591" s="46">
        <v>422519894.17000002</v>
      </c>
      <c r="O1591" s="46">
        <v>280307126.82999998</v>
      </c>
      <c r="P1591" s="86">
        <f t="shared" si="50"/>
        <v>0.60117195489841591</v>
      </c>
      <c r="Q1591" s="65"/>
      <c r="R1591" s="65"/>
      <c r="S1591" s="66"/>
      <c r="T1591" s="66"/>
      <c r="U1591" s="66"/>
      <c r="V1591" s="66"/>
      <c r="W1591" s="66"/>
      <c r="X1591" s="67"/>
    </row>
    <row r="1592" spans="1:24" ht="14.4" x14ac:dyDescent="0.2">
      <c r="A1592" s="47" t="s">
        <v>721</v>
      </c>
      <c r="B1592" s="47" t="s">
        <v>722</v>
      </c>
      <c r="C1592" s="82" t="str">
        <f t="shared" si="49"/>
        <v>21375900 DIRECCIÓN GENERAL DE ARCHIVO NACIONAL</v>
      </c>
      <c r="D1592" s="47" t="s">
        <v>686</v>
      </c>
      <c r="E1592" s="47" t="s">
        <v>28</v>
      </c>
      <c r="F1592" s="47" t="s">
        <v>29</v>
      </c>
      <c r="G1592" s="46">
        <v>237700000</v>
      </c>
      <c r="H1592" s="46">
        <v>194162039</v>
      </c>
      <c r="I1592" s="46">
        <v>192539601</v>
      </c>
      <c r="J1592" s="46">
        <v>0</v>
      </c>
      <c r="K1592" s="46">
        <v>0</v>
      </c>
      <c r="L1592" s="46">
        <v>0</v>
      </c>
      <c r="M1592" s="46">
        <v>135693304.25</v>
      </c>
      <c r="N1592" s="46">
        <v>135693304.25</v>
      </c>
      <c r="O1592" s="46">
        <v>58468734.75</v>
      </c>
      <c r="P1592" s="86">
        <f t="shared" si="50"/>
        <v>0.69886629203559203</v>
      </c>
      <c r="Q1592" s="65"/>
      <c r="R1592" s="65"/>
      <c r="S1592" s="66"/>
      <c r="T1592" s="66"/>
      <c r="U1592" s="66"/>
      <c r="V1592" s="66"/>
      <c r="W1592" s="66"/>
      <c r="X1592" s="67"/>
    </row>
    <row r="1593" spans="1:24" ht="14.4" x14ac:dyDescent="0.2">
      <c r="A1593" s="47" t="s">
        <v>721</v>
      </c>
      <c r="B1593" s="47" t="s">
        <v>722</v>
      </c>
      <c r="C1593" s="82" t="str">
        <f t="shared" si="49"/>
        <v>21375900 DIRECCIÓN GENERAL DE ARCHIVO NACIONAL</v>
      </c>
      <c r="D1593" s="47" t="s">
        <v>686</v>
      </c>
      <c r="E1593" s="47" t="s">
        <v>30</v>
      </c>
      <c r="F1593" s="47" t="s">
        <v>31</v>
      </c>
      <c r="G1593" s="46">
        <v>241636162</v>
      </c>
      <c r="H1593" s="46">
        <v>202252965</v>
      </c>
      <c r="I1593" s="46">
        <v>199239426</v>
      </c>
      <c r="J1593" s="46">
        <v>0</v>
      </c>
      <c r="K1593" s="46">
        <v>0</v>
      </c>
      <c r="L1593" s="46">
        <v>0</v>
      </c>
      <c r="M1593" s="46">
        <v>143251733.84</v>
      </c>
      <c r="N1593" s="46">
        <v>143251733.84</v>
      </c>
      <c r="O1593" s="46">
        <v>59001231.159999996</v>
      </c>
      <c r="P1593" s="86">
        <f t="shared" si="50"/>
        <v>0.70828001873792057</v>
      </c>
      <c r="Q1593" s="65"/>
      <c r="R1593" s="65"/>
      <c r="S1593" s="66"/>
      <c r="T1593" s="66"/>
      <c r="U1593" s="66"/>
      <c r="V1593" s="66"/>
      <c r="W1593" s="66"/>
      <c r="X1593" s="67"/>
    </row>
    <row r="1594" spans="1:24" ht="14.4" x14ac:dyDescent="0.2">
      <c r="A1594" s="47" t="s">
        <v>721</v>
      </c>
      <c r="B1594" s="47" t="s">
        <v>722</v>
      </c>
      <c r="C1594" s="82" t="str">
        <f t="shared" si="49"/>
        <v>21375900 DIRECCIÓN GENERAL DE ARCHIVO NACIONAL</v>
      </c>
      <c r="D1594" s="47" t="s">
        <v>686</v>
      </c>
      <c r="E1594" s="47" t="s">
        <v>32</v>
      </c>
      <c r="F1594" s="47" t="s">
        <v>33</v>
      </c>
      <c r="G1594" s="46">
        <v>139011991</v>
      </c>
      <c r="H1594" s="46">
        <v>139011991</v>
      </c>
      <c r="I1594" s="46">
        <v>137134763</v>
      </c>
      <c r="J1594" s="46">
        <v>0</v>
      </c>
      <c r="K1594" s="46">
        <v>0</v>
      </c>
      <c r="L1594" s="46">
        <v>0</v>
      </c>
      <c r="M1594" s="46">
        <v>0</v>
      </c>
      <c r="N1594" s="46">
        <v>0</v>
      </c>
      <c r="O1594" s="46">
        <v>139011991</v>
      </c>
      <c r="P1594" s="86">
        <f t="shared" si="50"/>
        <v>0</v>
      </c>
      <c r="Q1594" s="65"/>
      <c r="R1594" s="65"/>
      <c r="S1594" s="66"/>
      <c r="T1594" s="66"/>
      <c r="U1594" s="66"/>
      <c r="V1594" s="66"/>
      <c r="W1594" s="66"/>
      <c r="X1594" s="67"/>
    </row>
    <row r="1595" spans="1:24" ht="14.4" x14ac:dyDescent="0.2">
      <c r="A1595" s="47" t="s">
        <v>721</v>
      </c>
      <c r="B1595" s="47" t="s">
        <v>722</v>
      </c>
      <c r="C1595" s="82" t="str">
        <f t="shared" si="49"/>
        <v>21375900 DIRECCIÓN GENERAL DE ARCHIVO NACIONAL</v>
      </c>
      <c r="D1595" s="47" t="s">
        <v>686</v>
      </c>
      <c r="E1595" s="47" t="s">
        <v>34</v>
      </c>
      <c r="F1595" s="47" t="s">
        <v>35</v>
      </c>
      <c r="G1595" s="46">
        <v>116422012</v>
      </c>
      <c r="H1595" s="46">
        <v>112522012</v>
      </c>
      <c r="I1595" s="46">
        <v>106972512</v>
      </c>
      <c r="J1595" s="46">
        <v>0</v>
      </c>
      <c r="K1595" s="46">
        <v>0</v>
      </c>
      <c r="L1595" s="46">
        <v>0</v>
      </c>
      <c r="M1595" s="46">
        <v>106972511.68000001</v>
      </c>
      <c r="N1595" s="46">
        <v>106972511.68000001</v>
      </c>
      <c r="O1595" s="46">
        <v>5549500.3200000003</v>
      </c>
      <c r="P1595" s="86">
        <f t="shared" si="50"/>
        <v>0.95068075817911968</v>
      </c>
      <c r="Q1595" s="65"/>
      <c r="R1595" s="65"/>
      <c r="S1595" s="66"/>
      <c r="T1595" s="66"/>
      <c r="U1595" s="66"/>
      <c r="V1595" s="66"/>
      <c r="W1595" s="66"/>
      <c r="X1595" s="67"/>
    </row>
    <row r="1596" spans="1:24" ht="14.4" x14ac:dyDescent="0.2">
      <c r="A1596" s="47" t="s">
        <v>721</v>
      </c>
      <c r="B1596" s="47" t="s">
        <v>722</v>
      </c>
      <c r="C1596" s="82" t="str">
        <f t="shared" si="49"/>
        <v>21375900 DIRECCIÓN GENERAL DE ARCHIVO NACIONAL</v>
      </c>
      <c r="D1596" s="47" t="s">
        <v>686</v>
      </c>
      <c r="E1596" s="47" t="s">
        <v>36</v>
      </c>
      <c r="F1596" s="47" t="s">
        <v>37</v>
      </c>
      <c r="G1596" s="46">
        <v>63800000</v>
      </c>
      <c r="H1596" s="46">
        <v>54878014</v>
      </c>
      <c r="I1596" s="46">
        <v>54477398</v>
      </c>
      <c r="J1596" s="46">
        <v>0</v>
      </c>
      <c r="K1596" s="46">
        <v>0</v>
      </c>
      <c r="L1596" s="46">
        <v>0</v>
      </c>
      <c r="M1596" s="46">
        <v>36602344.399999999</v>
      </c>
      <c r="N1596" s="46">
        <v>36602344.399999999</v>
      </c>
      <c r="O1596" s="46">
        <v>18275669.600000001</v>
      </c>
      <c r="P1596" s="86">
        <f t="shared" si="50"/>
        <v>0.66697647622598</v>
      </c>
      <c r="Q1596" s="65"/>
      <c r="R1596" s="65"/>
      <c r="S1596" s="66"/>
      <c r="T1596" s="66"/>
      <c r="U1596" s="66"/>
      <c r="V1596" s="66"/>
      <c r="W1596" s="66"/>
      <c r="X1596" s="67"/>
    </row>
    <row r="1597" spans="1:24" ht="14.4" x14ac:dyDescent="0.2">
      <c r="A1597" s="47" t="s">
        <v>721</v>
      </c>
      <c r="B1597" s="47" t="s">
        <v>722</v>
      </c>
      <c r="C1597" s="82" t="str">
        <f t="shared" si="49"/>
        <v>21375900 DIRECCIÓN GENERAL DE ARCHIVO NACIONAL</v>
      </c>
      <c r="D1597" s="47" t="s">
        <v>686</v>
      </c>
      <c r="E1597" s="47" t="s">
        <v>38</v>
      </c>
      <c r="F1597" s="47" t="s">
        <v>39</v>
      </c>
      <c r="G1597" s="46">
        <v>162411418</v>
      </c>
      <c r="H1597" s="46">
        <v>162411418</v>
      </c>
      <c r="I1597" s="46">
        <v>160214182</v>
      </c>
      <c r="J1597" s="46">
        <v>0</v>
      </c>
      <c r="K1597" s="46">
        <v>0</v>
      </c>
      <c r="L1597" s="46">
        <v>0</v>
      </c>
      <c r="M1597" s="46">
        <v>114421658</v>
      </c>
      <c r="N1597" s="46">
        <v>102842432</v>
      </c>
      <c r="O1597" s="46">
        <v>47989760</v>
      </c>
      <c r="P1597" s="86">
        <f t="shared" si="50"/>
        <v>0.70451732648501353</v>
      </c>
      <c r="Q1597" s="65"/>
      <c r="R1597" s="65"/>
      <c r="S1597" s="66"/>
      <c r="T1597" s="66"/>
      <c r="U1597" s="66"/>
      <c r="V1597" s="66"/>
      <c r="W1597" s="66"/>
      <c r="X1597" s="67"/>
    </row>
    <row r="1598" spans="1:24" ht="14.4" x14ac:dyDescent="0.2">
      <c r="A1598" s="47" t="s">
        <v>721</v>
      </c>
      <c r="B1598" s="47" t="s">
        <v>722</v>
      </c>
      <c r="C1598" s="82" t="str">
        <f t="shared" si="49"/>
        <v>21375900 DIRECCIÓN GENERAL DE ARCHIVO NACIONAL</v>
      </c>
      <c r="D1598" s="47" t="s">
        <v>686</v>
      </c>
      <c r="E1598" s="47" t="s">
        <v>59</v>
      </c>
      <c r="F1598" s="47" t="s">
        <v>41</v>
      </c>
      <c r="G1598" s="46">
        <v>154082627</v>
      </c>
      <c r="H1598" s="46">
        <v>154082627</v>
      </c>
      <c r="I1598" s="46">
        <v>151998070</v>
      </c>
      <c r="J1598" s="46">
        <v>0</v>
      </c>
      <c r="K1598" s="46">
        <v>0</v>
      </c>
      <c r="L1598" s="46">
        <v>0</v>
      </c>
      <c r="M1598" s="46">
        <v>108551298</v>
      </c>
      <c r="N1598" s="46">
        <v>97565879</v>
      </c>
      <c r="O1598" s="46">
        <v>45531329</v>
      </c>
      <c r="P1598" s="86">
        <f t="shared" si="50"/>
        <v>0.70450056643958958</v>
      </c>
      <c r="Q1598" s="65"/>
      <c r="R1598" s="65"/>
      <c r="S1598" s="66"/>
      <c r="T1598" s="66"/>
      <c r="U1598" s="66"/>
      <c r="V1598" s="66"/>
      <c r="W1598" s="66"/>
      <c r="X1598" s="67"/>
    </row>
    <row r="1599" spans="1:24" ht="14.4" x14ac:dyDescent="0.2">
      <c r="A1599" s="47" t="s">
        <v>721</v>
      </c>
      <c r="B1599" s="47" t="s">
        <v>722</v>
      </c>
      <c r="C1599" s="82" t="str">
        <f t="shared" si="49"/>
        <v>21375900 DIRECCIÓN GENERAL DE ARCHIVO NACIONAL</v>
      </c>
      <c r="D1599" s="47" t="s">
        <v>686</v>
      </c>
      <c r="E1599" s="47" t="s">
        <v>81</v>
      </c>
      <c r="F1599" s="47" t="s">
        <v>62</v>
      </c>
      <c r="G1599" s="46">
        <v>8328791</v>
      </c>
      <c r="H1599" s="46">
        <v>8328791</v>
      </c>
      <c r="I1599" s="46">
        <v>8216112</v>
      </c>
      <c r="J1599" s="46">
        <v>0</v>
      </c>
      <c r="K1599" s="46">
        <v>0</v>
      </c>
      <c r="L1599" s="46">
        <v>0</v>
      </c>
      <c r="M1599" s="46">
        <v>5870360</v>
      </c>
      <c r="N1599" s="46">
        <v>5276553</v>
      </c>
      <c r="O1599" s="46">
        <v>2458431</v>
      </c>
      <c r="P1599" s="86">
        <f t="shared" si="50"/>
        <v>0.70482738731227612</v>
      </c>
      <c r="Q1599" s="65"/>
      <c r="R1599" s="65"/>
      <c r="S1599" s="66"/>
      <c r="T1599" s="66"/>
      <c r="U1599" s="66"/>
      <c r="V1599" s="66"/>
      <c r="W1599" s="66"/>
      <c r="X1599" s="67"/>
    </row>
    <row r="1600" spans="1:24" ht="14.4" x14ac:dyDescent="0.2">
      <c r="A1600" s="47" t="s">
        <v>721</v>
      </c>
      <c r="B1600" s="47" t="s">
        <v>722</v>
      </c>
      <c r="C1600" s="82" t="str">
        <f t="shared" si="49"/>
        <v>21375900 DIRECCIÓN GENERAL DE ARCHIVO NACIONAL</v>
      </c>
      <c r="D1600" s="47" t="s">
        <v>686</v>
      </c>
      <c r="E1600" s="47" t="s">
        <v>83</v>
      </c>
      <c r="F1600" s="47" t="s">
        <v>84</v>
      </c>
      <c r="G1600" s="46">
        <v>187243206</v>
      </c>
      <c r="H1600" s="46">
        <v>187243206</v>
      </c>
      <c r="I1600" s="46">
        <v>185007659</v>
      </c>
      <c r="J1600" s="46">
        <v>0</v>
      </c>
      <c r="K1600" s="46">
        <v>0</v>
      </c>
      <c r="L1600" s="46">
        <v>0</v>
      </c>
      <c r="M1600" s="46">
        <v>135440340.81</v>
      </c>
      <c r="N1600" s="46">
        <v>123659224.81</v>
      </c>
      <c r="O1600" s="46">
        <v>51802865.189999998</v>
      </c>
      <c r="P1600" s="86">
        <f t="shared" si="50"/>
        <v>0.72333914646815012</v>
      </c>
      <c r="Q1600" s="65"/>
      <c r="R1600" s="65"/>
      <c r="S1600" s="66"/>
      <c r="T1600" s="66"/>
      <c r="U1600" s="66"/>
      <c r="V1600" s="66"/>
      <c r="W1600" s="66"/>
      <c r="X1600" s="67"/>
    </row>
    <row r="1601" spans="1:24" ht="14.4" x14ac:dyDescent="0.2">
      <c r="A1601" s="47" t="s">
        <v>721</v>
      </c>
      <c r="B1601" s="47" t="s">
        <v>722</v>
      </c>
      <c r="C1601" s="82" t="str">
        <f t="shared" si="49"/>
        <v>21375900 DIRECCIÓN GENERAL DE ARCHIVO NACIONAL</v>
      </c>
      <c r="D1601" s="47" t="s">
        <v>686</v>
      </c>
      <c r="E1601" s="47" t="s">
        <v>104</v>
      </c>
      <c r="F1601" s="47" t="s">
        <v>86</v>
      </c>
      <c r="G1601" s="46">
        <v>90284090</v>
      </c>
      <c r="H1601" s="46">
        <v>90284090</v>
      </c>
      <c r="I1601" s="46">
        <v>89062652</v>
      </c>
      <c r="J1601" s="46">
        <v>0</v>
      </c>
      <c r="K1601" s="46">
        <v>0</v>
      </c>
      <c r="L1601" s="46">
        <v>0</v>
      </c>
      <c r="M1601" s="46">
        <v>63602331</v>
      </c>
      <c r="N1601" s="46">
        <v>57165470</v>
      </c>
      <c r="O1601" s="46">
        <v>26681759</v>
      </c>
      <c r="P1601" s="86">
        <f t="shared" si="50"/>
        <v>0.70446887153650217</v>
      </c>
      <c r="Q1601" s="65"/>
      <c r="R1601" s="65"/>
      <c r="S1601" s="66"/>
      <c r="T1601" s="66"/>
      <c r="U1601" s="66"/>
      <c r="V1601" s="66"/>
      <c r="W1601" s="66"/>
      <c r="X1601" s="67"/>
    </row>
    <row r="1602" spans="1:24" ht="14.4" x14ac:dyDescent="0.2">
      <c r="A1602" s="47" t="s">
        <v>721</v>
      </c>
      <c r="B1602" s="47" t="s">
        <v>722</v>
      </c>
      <c r="C1602" s="82" t="str">
        <f t="shared" si="49"/>
        <v>21375900 DIRECCIÓN GENERAL DE ARCHIVO NACIONAL</v>
      </c>
      <c r="D1602" s="47" t="s">
        <v>686</v>
      </c>
      <c r="E1602" s="47" t="s">
        <v>125</v>
      </c>
      <c r="F1602" s="47" t="s">
        <v>107</v>
      </c>
      <c r="G1602" s="46">
        <v>49972744</v>
      </c>
      <c r="H1602" s="46">
        <v>49972744</v>
      </c>
      <c r="I1602" s="46">
        <v>49296671</v>
      </c>
      <c r="J1602" s="46">
        <v>0</v>
      </c>
      <c r="K1602" s="46">
        <v>0</v>
      </c>
      <c r="L1602" s="46">
        <v>0</v>
      </c>
      <c r="M1602" s="46">
        <v>35199296</v>
      </c>
      <c r="N1602" s="46">
        <v>31636461</v>
      </c>
      <c r="O1602" s="46">
        <v>14773448</v>
      </c>
      <c r="P1602" s="86">
        <f t="shared" si="50"/>
        <v>0.70436988611231754</v>
      </c>
      <c r="Q1602" s="65"/>
      <c r="R1602" s="65"/>
      <c r="S1602" s="66"/>
      <c r="T1602" s="66"/>
      <c r="U1602" s="66"/>
      <c r="V1602" s="66"/>
      <c r="W1602" s="66"/>
      <c r="X1602" s="67"/>
    </row>
    <row r="1603" spans="1:24" ht="14.4" x14ac:dyDescent="0.2">
      <c r="A1603" s="47" t="s">
        <v>721</v>
      </c>
      <c r="B1603" s="47" t="s">
        <v>722</v>
      </c>
      <c r="C1603" s="82" t="str">
        <f t="shared" si="49"/>
        <v>21375900 DIRECCIÓN GENERAL DE ARCHIVO NACIONAL</v>
      </c>
      <c r="D1603" s="47" t="s">
        <v>686</v>
      </c>
      <c r="E1603" s="47" t="s">
        <v>146</v>
      </c>
      <c r="F1603" s="47" t="s">
        <v>128</v>
      </c>
      <c r="G1603" s="46">
        <v>24986372</v>
      </c>
      <c r="H1603" s="46">
        <v>24986372</v>
      </c>
      <c r="I1603" s="46">
        <v>24648336</v>
      </c>
      <c r="J1603" s="46">
        <v>0</v>
      </c>
      <c r="K1603" s="46">
        <v>0</v>
      </c>
      <c r="L1603" s="46">
        <v>0</v>
      </c>
      <c r="M1603" s="46">
        <v>17600721</v>
      </c>
      <c r="N1603" s="46">
        <v>15819301</v>
      </c>
      <c r="O1603" s="46">
        <v>7385651</v>
      </c>
      <c r="P1603" s="86">
        <f t="shared" si="50"/>
        <v>0.70441282952162887</v>
      </c>
      <c r="Q1603" s="65"/>
      <c r="R1603" s="65"/>
      <c r="S1603" s="66"/>
      <c r="T1603" s="66"/>
      <c r="U1603" s="66"/>
      <c r="V1603" s="66"/>
      <c r="W1603" s="66"/>
      <c r="X1603" s="67"/>
    </row>
    <row r="1604" spans="1:24" ht="14.4" x14ac:dyDescent="0.2">
      <c r="A1604" s="47" t="s">
        <v>721</v>
      </c>
      <c r="B1604" s="47" t="s">
        <v>722</v>
      </c>
      <c r="C1604" s="82" t="str">
        <f t="shared" si="49"/>
        <v>21375900 DIRECCIÓN GENERAL DE ARCHIVO NACIONAL</v>
      </c>
      <c r="D1604" s="47" t="s">
        <v>686</v>
      </c>
      <c r="E1604" s="47" t="s">
        <v>162</v>
      </c>
      <c r="F1604" s="47" t="s">
        <v>149</v>
      </c>
      <c r="G1604" s="46">
        <v>22000000</v>
      </c>
      <c r="H1604" s="46">
        <v>22000000</v>
      </c>
      <c r="I1604" s="46">
        <v>22000000</v>
      </c>
      <c r="J1604" s="46">
        <v>0</v>
      </c>
      <c r="K1604" s="46">
        <v>0</v>
      </c>
      <c r="L1604" s="46">
        <v>0</v>
      </c>
      <c r="M1604" s="46">
        <v>19037992.809999999</v>
      </c>
      <c r="N1604" s="46">
        <v>19037992.809999999</v>
      </c>
      <c r="O1604" s="46">
        <v>2962007.19</v>
      </c>
      <c r="P1604" s="86">
        <f t="shared" si="50"/>
        <v>0.86536330954545448</v>
      </c>
      <c r="Q1604" s="65"/>
      <c r="R1604" s="65"/>
      <c r="S1604" s="66"/>
      <c r="T1604" s="66"/>
      <c r="U1604" s="66"/>
      <c r="V1604" s="66"/>
      <c r="W1604" s="66"/>
      <c r="X1604" s="67"/>
    </row>
    <row r="1605" spans="1:24" ht="14.4" x14ac:dyDescent="0.2">
      <c r="A1605" s="47" t="s">
        <v>721</v>
      </c>
      <c r="B1605" s="47" t="s">
        <v>722</v>
      </c>
      <c r="C1605" s="82" t="str">
        <f t="shared" si="49"/>
        <v>21375900 DIRECCIÓN GENERAL DE ARCHIVO NACIONAL</v>
      </c>
      <c r="D1605" s="47" t="s">
        <v>686</v>
      </c>
      <c r="E1605" s="47" t="s">
        <v>166</v>
      </c>
      <c r="F1605" s="47" t="s">
        <v>167</v>
      </c>
      <c r="G1605" s="46">
        <v>817497306</v>
      </c>
      <c r="H1605" s="46">
        <v>817497306</v>
      </c>
      <c r="I1605" s="46">
        <v>587015652.20000005</v>
      </c>
      <c r="J1605" s="46">
        <v>0</v>
      </c>
      <c r="K1605" s="46">
        <v>0</v>
      </c>
      <c r="L1605" s="46">
        <v>0</v>
      </c>
      <c r="M1605" s="46">
        <v>579621587.13</v>
      </c>
      <c r="N1605" s="46">
        <v>549562907.22000003</v>
      </c>
      <c r="O1605" s="46">
        <v>237875718.87</v>
      </c>
      <c r="P1605" s="86">
        <f t="shared" si="50"/>
        <v>0.70901956847549541</v>
      </c>
      <c r="Q1605" s="65"/>
      <c r="R1605" s="65"/>
      <c r="S1605" s="66"/>
      <c r="T1605" s="66"/>
      <c r="U1605" s="66"/>
      <c r="V1605" s="66"/>
      <c r="W1605" s="66"/>
      <c r="X1605" s="67"/>
    </row>
    <row r="1606" spans="1:24" ht="14.4" x14ac:dyDescent="0.2">
      <c r="A1606" s="47" t="s">
        <v>721</v>
      </c>
      <c r="B1606" s="47" t="s">
        <v>722</v>
      </c>
      <c r="C1606" s="82" t="str">
        <f t="shared" ref="C1606:C1669" si="51">+CONCATENATE(A1606," ",B1606)</f>
        <v>21375900 DIRECCIÓN GENERAL DE ARCHIVO NACIONAL</v>
      </c>
      <c r="D1606" s="47" t="s">
        <v>686</v>
      </c>
      <c r="E1606" s="47" t="s">
        <v>180</v>
      </c>
      <c r="F1606" s="47" t="s">
        <v>181</v>
      </c>
      <c r="G1606" s="46">
        <v>106838176</v>
      </c>
      <c r="H1606" s="46">
        <v>104454121</v>
      </c>
      <c r="I1606" s="46">
        <v>67136604.469999999</v>
      </c>
      <c r="J1606" s="46">
        <v>0</v>
      </c>
      <c r="K1606" s="46">
        <v>0</v>
      </c>
      <c r="L1606" s="46">
        <v>0</v>
      </c>
      <c r="M1606" s="46">
        <v>66093770.770000003</v>
      </c>
      <c r="N1606" s="46">
        <v>66085429.770000003</v>
      </c>
      <c r="O1606" s="46">
        <v>38360350.229999997</v>
      </c>
      <c r="P1606" s="86">
        <f t="shared" ref="P1606:P1669" si="52">+IFERROR(M1606/H1606,0)</f>
        <v>0.63275407554288843</v>
      </c>
      <c r="Q1606" s="65"/>
      <c r="R1606" s="65"/>
      <c r="S1606" s="66"/>
      <c r="T1606" s="66"/>
      <c r="U1606" s="66"/>
      <c r="V1606" s="66"/>
      <c r="W1606" s="66"/>
      <c r="X1606" s="67"/>
    </row>
    <row r="1607" spans="1:24" ht="14.4" x14ac:dyDescent="0.2">
      <c r="A1607" s="47" t="s">
        <v>721</v>
      </c>
      <c r="B1607" s="47" t="s">
        <v>722</v>
      </c>
      <c r="C1607" s="82" t="str">
        <f t="shared" si="51"/>
        <v>21375900 DIRECCIÓN GENERAL DE ARCHIVO NACIONAL</v>
      </c>
      <c r="D1607" s="47" t="s">
        <v>686</v>
      </c>
      <c r="E1607" s="47" t="s">
        <v>182</v>
      </c>
      <c r="F1607" s="47" t="s">
        <v>183</v>
      </c>
      <c r="G1607" s="46">
        <v>10500000</v>
      </c>
      <c r="H1607" s="46">
        <v>10500000</v>
      </c>
      <c r="I1607" s="46">
        <v>7875000</v>
      </c>
      <c r="J1607" s="46">
        <v>0</v>
      </c>
      <c r="K1607" s="46">
        <v>0</v>
      </c>
      <c r="L1607" s="46">
        <v>0</v>
      </c>
      <c r="M1607" s="46">
        <v>7869395</v>
      </c>
      <c r="N1607" s="46">
        <v>7869395</v>
      </c>
      <c r="O1607" s="46">
        <v>2630605</v>
      </c>
      <c r="P1607" s="86">
        <f t="shared" si="52"/>
        <v>0.74946619047619045</v>
      </c>
      <c r="Q1607" s="65"/>
      <c r="R1607" s="65"/>
      <c r="S1607" s="66"/>
      <c r="T1607" s="66"/>
      <c r="U1607" s="66"/>
      <c r="V1607" s="66"/>
      <c r="W1607" s="66"/>
      <c r="X1607" s="67"/>
    </row>
    <row r="1608" spans="1:24" ht="14.4" x14ac:dyDescent="0.2">
      <c r="A1608" s="47" t="s">
        <v>721</v>
      </c>
      <c r="B1608" s="47" t="s">
        <v>722</v>
      </c>
      <c r="C1608" s="82" t="str">
        <f t="shared" si="51"/>
        <v>21375900 DIRECCIÓN GENERAL DE ARCHIVO NACIONAL</v>
      </c>
      <c r="D1608" s="47" t="s">
        <v>686</v>
      </c>
      <c r="E1608" s="47" t="s">
        <v>184</v>
      </c>
      <c r="F1608" s="47" t="s">
        <v>185</v>
      </c>
      <c r="G1608" s="46">
        <v>83988176</v>
      </c>
      <c r="H1608" s="46">
        <v>81304121</v>
      </c>
      <c r="I1608" s="46">
        <v>51486604.840000004</v>
      </c>
      <c r="J1608" s="46">
        <v>0</v>
      </c>
      <c r="K1608" s="46">
        <v>0</v>
      </c>
      <c r="L1608" s="46">
        <v>0</v>
      </c>
      <c r="M1608" s="46">
        <v>50516155</v>
      </c>
      <c r="N1608" s="46">
        <v>50516155</v>
      </c>
      <c r="O1608" s="46">
        <v>30787966</v>
      </c>
      <c r="P1608" s="86">
        <f t="shared" si="52"/>
        <v>0.62132342590604972</v>
      </c>
      <c r="Q1608" s="65"/>
      <c r="R1608" s="65"/>
      <c r="S1608" s="66"/>
      <c r="T1608" s="66"/>
      <c r="U1608" s="66"/>
      <c r="V1608" s="66"/>
      <c r="W1608" s="66"/>
      <c r="X1608" s="67"/>
    </row>
    <row r="1609" spans="1:24" ht="14.4" x14ac:dyDescent="0.2">
      <c r="A1609" s="47" t="s">
        <v>721</v>
      </c>
      <c r="B1609" s="47" t="s">
        <v>722</v>
      </c>
      <c r="C1609" s="82" t="str">
        <f t="shared" si="51"/>
        <v>21375900 DIRECCIÓN GENERAL DE ARCHIVO NACIONAL</v>
      </c>
      <c r="D1609" s="47" t="s">
        <v>686</v>
      </c>
      <c r="E1609" s="47" t="s">
        <v>186</v>
      </c>
      <c r="F1609" s="47" t="s">
        <v>187</v>
      </c>
      <c r="G1609" s="46">
        <v>150000</v>
      </c>
      <c r="H1609" s="46">
        <v>450000</v>
      </c>
      <c r="I1609" s="46">
        <v>249999.63</v>
      </c>
      <c r="J1609" s="46">
        <v>0</v>
      </c>
      <c r="K1609" s="46">
        <v>0</v>
      </c>
      <c r="L1609" s="46">
        <v>0</v>
      </c>
      <c r="M1609" s="46">
        <v>226437.5</v>
      </c>
      <c r="N1609" s="46">
        <v>226437.5</v>
      </c>
      <c r="O1609" s="46">
        <v>223562.5</v>
      </c>
      <c r="P1609" s="86">
        <f t="shared" si="52"/>
        <v>0.5031944444444445</v>
      </c>
      <c r="Q1609" s="65"/>
      <c r="R1609" s="65"/>
      <c r="S1609" s="66"/>
      <c r="T1609" s="66"/>
      <c r="U1609" s="66"/>
      <c r="V1609" s="66"/>
      <c r="W1609" s="66"/>
      <c r="X1609" s="67"/>
    </row>
    <row r="1610" spans="1:24" ht="14.4" x14ac:dyDescent="0.2">
      <c r="A1610" s="47" t="s">
        <v>721</v>
      </c>
      <c r="B1610" s="47" t="s">
        <v>722</v>
      </c>
      <c r="C1610" s="82" t="str">
        <f t="shared" si="51"/>
        <v>21375900 DIRECCIÓN GENERAL DE ARCHIVO NACIONAL</v>
      </c>
      <c r="D1610" s="47" t="s">
        <v>686</v>
      </c>
      <c r="E1610" s="47" t="s">
        <v>188</v>
      </c>
      <c r="F1610" s="47" t="s">
        <v>189</v>
      </c>
      <c r="G1610" s="46">
        <v>10500000</v>
      </c>
      <c r="H1610" s="46">
        <v>10500000</v>
      </c>
      <c r="I1610" s="46">
        <v>5875000</v>
      </c>
      <c r="J1610" s="46">
        <v>0</v>
      </c>
      <c r="K1610" s="46">
        <v>0</v>
      </c>
      <c r="L1610" s="46">
        <v>0</v>
      </c>
      <c r="M1610" s="46">
        <v>5873058.2699999996</v>
      </c>
      <c r="N1610" s="46">
        <v>5864717.2699999996</v>
      </c>
      <c r="O1610" s="46">
        <v>4626941.7300000004</v>
      </c>
      <c r="P1610" s="86">
        <f t="shared" si="52"/>
        <v>0.55933888285714284</v>
      </c>
      <c r="Q1610" s="65"/>
      <c r="R1610" s="65"/>
      <c r="S1610" s="66"/>
      <c r="T1610" s="66"/>
      <c r="U1610" s="66"/>
      <c r="V1610" s="66"/>
      <c r="W1610" s="66"/>
      <c r="X1610" s="67"/>
    </row>
    <row r="1611" spans="1:24" ht="14.4" x14ac:dyDescent="0.2">
      <c r="A1611" s="47" t="s">
        <v>721</v>
      </c>
      <c r="B1611" s="47" t="s">
        <v>722</v>
      </c>
      <c r="C1611" s="82" t="str">
        <f t="shared" si="51"/>
        <v>21375900 DIRECCIÓN GENERAL DE ARCHIVO NACIONAL</v>
      </c>
      <c r="D1611" s="47" t="s">
        <v>686</v>
      </c>
      <c r="E1611" s="47" t="s">
        <v>190</v>
      </c>
      <c r="F1611" s="47" t="s">
        <v>191</v>
      </c>
      <c r="G1611" s="46">
        <v>1700000</v>
      </c>
      <c r="H1611" s="46">
        <v>1700000</v>
      </c>
      <c r="I1611" s="46">
        <v>1650000</v>
      </c>
      <c r="J1611" s="46">
        <v>0</v>
      </c>
      <c r="K1611" s="46">
        <v>0</v>
      </c>
      <c r="L1611" s="46">
        <v>0</v>
      </c>
      <c r="M1611" s="46">
        <v>1608725</v>
      </c>
      <c r="N1611" s="46">
        <v>1608725</v>
      </c>
      <c r="O1611" s="46">
        <v>91275</v>
      </c>
      <c r="P1611" s="86">
        <f t="shared" si="52"/>
        <v>0.94630882352941181</v>
      </c>
      <c r="Q1611" s="65"/>
      <c r="R1611" s="65"/>
      <c r="S1611" s="66"/>
      <c r="T1611" s="66"/>
      <c r="U1611" s="66"/>
      <c r="V1611" s="66"/>
      <c r="W1611" s="66"/>
      <c r="X1611" s="67"/>
    </row>
    <row r="1612" spans="1:24" ht="14.4" x14ac:dyDescent="0.2">
      <c r="A1612" s="47" t="s">
        <v>721</v>
      </c>
      <c r="B1612" s="47" t="s">
        <v>722</v>
      </c>
      <c r="C1612" s="82" t="str">
        <f t="shared" si="51"/>
        <v>21375900 DIRECCIÓN GENERAL DE ARCHIVO NACIONAL</v>
      </c>
      <c r="D1612" s="47" t="s">
        <v>686</v>
      </c>
      <c r="E1612" s="47" t="s">
        <v>192</v>
      </c>
      <c r="F1612" s="47" t="s">
        <v>193</v>
      </c>
      <c r="G1612" s="46">
        <v>449979130</v>
      </c>
      <c r="H1612" s="46">
        <v>452363185</v>
      </c>
      <c r="I1612" s="46">
        <v>352286547.70999998</v>
      </c>
      <c r="J1612" s="46">
        <v>0</v>
      </c>
      <c r="K1612" s="46">
        <v>0</v>
      </c>
      <c r="L1612" s="46">
        <v>0</v>
      </c>
      <c r="M1612" s="46">
        <v>351771371.07999998</v>
      </c>
      <c r="N1612" s="46">
        <v>323333575.76999998</v>
      </c>
      <c r="O1612" s="46">
        <v>100591813.92</v>
      </c>
      <c r="P1612" s="86">
        <f t="shared" si="52"/>
        <v>0.77763041455285531</v>
      </c>
      <c r="Q1612" s="65"/>
      <c r="R1612" s="65"/>
      <c r="S1612" s="66"/>
      <c r="T1612" s="66"/>
      <c r="U1612" s="66"/>
      <c r="V1612" s="66"/>
      <c r="W1612" s="66"/>
      <c r="X1612" s="67"/>
    </row>
    <row r="1613" spans="1:24" ht="14.4" x14ac:dyDescent="0.2">
      <c r="A1613" s="47" t="s">
        <v>721</v>
      </c>
      <c r="B1613" s="47" t="s">
        <v>722</v>
      </c>
      <c r="C1613" s="82" t="str">
        <f t="shared" si="51"/>
        <v>21375900 DIRECCIÓN GENERAL DE ARCHIVO NACIONAL</v>
      </c>
      <c r="D1613" s="47" t="s">
        <v>686</v>
      </c>
      <c r="E1613" s="47" t="s">
        <v>194</v>
      </c>
      <c r="F1613" s="47" t="s">
        <v>195</v>
      </c>
      <c r="G1613" s="46">
        <v>1300000</v>
      </c>
      <c r="H1613" s="46">
        <v>1300000</v>
      </c>
      <c r="I1613" s="46">
        <v>475000</v>
      </c>
      <c r="J1613" s="46">
        <v>0</v>
      </c>
      <c r="K1613" s="46">
        <v>0</v>
      </c>
      <c r="L1613" s="46">
        <v>0</v>
      </c>
      <c r="M1613" s="46">
        <v>451598.8</v>
      </c>
      <c r="N1613" s="46">
        <v>329694.40000000002</v>
      </c>
      <c r="O1613" s="46">
        <v>848401.2</v>
      </c>
      <c r="P1613" s="86">
        <f t="shared" si="52"/>
        <v>0.34738369230769228</v>
      </c>
      <c r="Q1613" s="65"/>
      <c r="R1613" s="65"/>
      <c r="S1613" s="66"/>
      <c r="T1613" s="66"/>
      <c r="U1613" s="66"/>
      <c r="V1613" s="66"/>
      <c r="W1613" s="66"/>
      <c r="X1613" s="67"/>
    </row>
    <row r="1614" spans="1:24" ht="14.4" x14ac:dyDescent="0.2">
      <c r="A1614" s="47" t="s">
        <v>721</v>
      </c>
      <c r="B1614" s="47" t="s">
        <v>722</v>
      </c>
      <c r="C1614" s="82" t="str">
        <f t="shared" si="51"/>
        <v>21375900 DIRECCIÓN GENERAL DE ARCHIVO NACIONAL</v>
      </c>
      <c r="D1614" s="47" t="s">
        <v>686</v>
      </c>
      <c r="E1614" s="47" t="s">
        <v>198</v>
      </c>
      <c r="F1614" s="47" t="s">
        <v>199</v>
      </c>
      <c r="G1614" s="46">
        <v>1100000</v>
      </c>
      <c r="H1614" s="46">
        <v>1100000</v>
      </c>
      <c r="I1614" s="46">
        <v>325000</v>
      </c>
      <c r="J1614" s="46">
        <v>0</v>
      </c>
      <c r="K1614" s="46">
        <v>0</v>
      </c>
      <c r="L1614" s="46">
        <v>0</v>
      </c>
      <c r="M1614" s="46">
        <v>78328.100000000006</v>
      </c>
      <c r="N1614" s="46">
        <v>78328.100000000006</v>
      </c>
      <c r="O1614" s="46">
        <v>1021671.9</v>
      </c>
      <c r="P1614" s="86">
        <f t="shared" si="52"/>
        <v>7.1207363636363638E-2</v>
      </c>
      <c r="Q1614" s="65"/>
      <c r="R1614" s="65"/>
      <c r="S1614" s="66"/>
      <c r="T1614" s="66"/>
      <c r="U1614" s="66"/>
      <c r="V1614" s="66"/>
      <c r="W1614" s="66"/>
      <c r="X1614" s="67"/>
    </row>
    <row r="1615" spans="1:24" ht="14.4" x14ac:dyDescent="0.2">
      <c r="A1615" s="47" t="s">
        <v>721</v>
      </c>
      <c r="B1615" s="47" t="s">
        <v>722</v>
      </c>
      <c r="C1615" s="82" t="str">
        <f t="shared" si="51"/>
        <v>21375900 DIRECCIÓN GENERAL DE ARCHIVO NACIONAL</v>
      </c>
      <c r="D1615" s="47" t="s">
        <v>686</v>
      </c>
      <c r="E1615" s="47" t="s">
        <v>204</v>
      </c>
      <c r="F1615" s="47" t="s">
        <v>205</v>
      </c>
      <c r="G1615" s="46">
        <v>11000000</v>
      </c>
      <c r="H1615" s="46">
        <v>11000000</v>
      </c>
      <c r="I1615" s="46">
        <v>8500000</v>
      </c>
      <c r="J1615" s="46">
        <v>0</v>
      </c>
      <c r="K1615" s="46">
        <v>0</v>
      </c>
      <c r="L1615" s="46">
        <v>0</v>
      </c>
      <c r="M1615" s="46">
        <v>9233042.1199999992</v>
      </c>
      <c r="N1615" s="46">
        <v>9233042.1199999992</v>
      </c>
      <c r="O1615" s="46">
        <v>1766957.88</v>
      </c>
      <c r="P1615" s="86">
        <f t="shared" si="52"/>
        <v>0.83936746545454533</v>
      </c>
      <c r="Q1615" s="65"/>
      <c r="R1615" s="65"/>
      <c r="S1615" s="66"/>
      <c r="T1615" s="66"/>
      <c r="U1615" s="66"/>
      <c r="V1615" s="66"/>
      <c r="W1615" s="66"/>
      <c r="X1615" s="67"/>
    </row>
    <row r="1616" spans="1:24" ht="14.4" x14ac:dyDescent="0.2">
      <c r="A1616" s="47" t="s">
        <v>721</v>
      </c>
      <c r="B1616" s="47" t="s">
        <v>722</v>
      </c>
      <c r="C1616" s="82" t="str">
        <f t="shared" si="51"/>
        <v>21375900 DIRECCIÓN GENERAL DE ARCHIVO NACIONAL</v>
      </c>
      <c r="D1616" s="47" t="s">
        <v>686</v>
      </c>
      <c r="E1616" s="47" t="s">
        <v>206</v>
      </c>
      <c r="F1616" s="47" t="s">
        <v>207</v>
      </c>
      <c r="G1616" s="46">
        <v>436579130</v>
      </c>
      <c r="H1616" s="46">
        <v>438963185</v>
      </c>
      <c r="I1616" s="46">
        <v>342986547.70999998</v>
      </c>
      <c r="J1616" s="46">
        <v>0</v>
      </c>
      <c r="K1616" s="46">
        <v>0</v>
      </c>
      <c r="L1616" s="46">
        <v>0</v>
      </c>
      <c r="M1616" s="46">
        <v>342008402.06</v>
      </c>
      <c r="N1616" s="46">
        <v>313692511.14999998</v>
      </c>
      <c r="O1616" s="46">
        <v>96954782.939999998</v>
      </c>
      <c r="P1616" s="86">
        <f t="shared" si="52"/>
        <v>0.77912775774123288</v>
      </c>
      <c r="Q1616" s="65"/>
      <c r="R1616" s="65"/>
      <c r="S1616" s="66"/>
      <c r="T1616" s="66"/>
      <c r="U1616" s="66"/>
      <c r="V1616" s="66"/>
      <c r="W1616" s="66"/>
      <c r="X1616" s="67"/>
    </row>
    <row r="1617" spans="1:24" ht="14.4" x14ac:dyDescent="0.2">
      <c r="A1617" s="47" t="s">
        <v>721</v>
      </c>
      <c r="B1617" s="47" t="s">
        <v>722</v>
      </c>
      <c r="C1617" s="82" t="str">
        <f t="shared" si="51"/>
        <v>21375900 DIRECCIÓN GENERAL DE ARCHIVO NACIONAL</v>
      </c>
      <c r="D1617" s="47" t="s">
        <v>686</v>
      </c>
      <c r="E1617" s="47" t="s">
        <v>208</v>
      </c>
      <c r="F1617" s="47" t="s">
        <v>209</v>
      </c>
      <c r="G1617" s="46">
        <v>185730000</v>
      </c>
      <c r="H1617" s="46">
        <v>181830000</v>
      </c>
      <c r="I1617" s="46">
        <v>115672500</v>
      </c>
      <c r="J1617" s="46">
        <v>0</v>
      </c>
      <c r="K1617" s="46">
        <v>0</v>
      </c>
      <c r="L1617" s="46">
        <v>0</v>
      </c>
      <c r="M1617" s="46">
        <v>113222200.12</v>
      </c>
      <c r="N1617" s="46">
        <v>113222200.12</v>
      </c>
      <c r="O1617" s="46">
        <v>68607799.879999995</v>
      </c>
      <c r="P1617" s="86">
        <f t="shared" si="52"/>
        <v>0.62268162635428703</v>
      </c>
      <c r="Q1617" s="65"/>
      <c r="R1617" s="65"/>
      <c r="S1617" s="66"/>
      <c r="T1617" s="66"/>
      <c r="U1617" s="66"/>
      <c r="V1617" s="66"/>
      <c r="W1617" s="66"/>
      <c r="X1617" s="67"/>
    </row>
    <row r="1618" spans="1:24" ht="14.4" x14ac:dyDescent="0.2">
      <c r="A1618" s="47" t="s">
        <v>721</v>
      </c>
      <c r="B1618" s="47" t="s">
        <v>722</v>
      </c>
      <c r="C1618" s="82" t="str">
        <f t="shared" si="51"/>
        <v>21375900 DIRECCIÓN GENERAL DE ARCHIVO NACIONAL</v>
      </c>
      <c r="D1618" s="47" t="s">
        <v>686</v>
      </c>
      <c r="E1618" s="47" t="s">
        <v>220</v>
      </c>
      <c r="F1618" s="47" t="s">
        <v>221</v>
      </c>
      <c r="G1618" s="46">
        <v>181900000</v>
      </c>
      <c r="H1618" s="46">
        <v>175800000</v>
      </c>
      <c r="I1618" s="46">
        <v>114200000</v>
      </c>
      <c r="J1618" s="46">
        <v>0</v>
      </c>
      <c r="K1618" s="46">
        <v>0</v>
      </c>
      <c r="L1618" s="46">
        <v>0</v>
      </c>
      <c r="M1618" s="46">
        <v>113208614</v>
      </c>
      <c r="N1618" s="46">
        <v>113208614</v>
      </c>
      <c r="O1618" s="46">
        <v>62591386</v>
      </c>
      <c r="P1618" s="86">
        <f t="shared" si="52"/>
        <v>0.64396253697383388</v>
      </c>
      <c r="Q1618" s="65"/>
      <c r="R1618" s="65"/>
      <c r="S1618" s="66"/>
      <c r="T1618" s="66"/>
      <c r="U1618" s="66"/>
      <c r="V1618" s="66"/>
      <c r="W1618" s="66"/>
      <c r="X1618" s="67"/>
    </row>
    <row r="1619" spans="1:24" ht="14.4" x14ac:dyDescent="0.2">
      <c r="A1619" s="47" t="s">
        <v>721</v>
      </c>
      <c r="B1619" s="47" t="s">
        <v>722</v>
      </c>
      <c r="C1619" s="82" t="str">
        <f t="shared" si="51"/>
        <v>21375900 DIRECCIÓN GENERAL DE ARCHIVO NACIONAL</v>
      </c>
      <c r="D1619" s="47" t="s">
        <v>686</v>
      </c>
      <c r="E1619" s="47" t="s">
        <v>222</v>
      </c>
      <c r="F1619" s="47" t="s">
        <v>223</v>
      </c>
      <c r="G1619" s="46">
        <v>3830000</v>
      </c>
      <c r="H1619" s="46">
        <v>6030000</v>
      </c>
      <c r="I1619" s="46">
        <v>1472500</v>
      </c>
      <c r="J1619" s="46">
        <v>0</v>
      </c>
      <c r="K1619" s="46">
        <v>0</v>
      </c>
      <c r="L1619" s="46">
        <v>0</v>
      </c>
      <c r="M1619" s="46">
        <v>13586.12</v>
      </c>
      <c r="N1619" s="46">
        <v>13586.12</v>
      </c>
      <c r="O1619" s="46">
        <v>6016413.8799999999</v>
      </c>
      <c r="P1619" s="86">
        <f t="shared" si="52"/>
        <v>2.2530878938640136E-3</v>
      </c>
      <c r="Q1619" s="65"/>
      <c r="R1619" s="65"/>
      <c r="S1619" s="66"/>
      <c r="T1619" s="66"/>
      <c r="U1619" s="66"/>
      <c r="V1619" s="66"/>
      <c r="W1619" s="66"/>
      <c r="X1619" s="67"/>
    </row>
    <row r="1620" spans="1:24" ht="14.4" x14ac:dyDescent="0.2">
      <c r="A1620" s="47" t="s">
        <v>721</v>
      </c>
      <c r="B1620" s="47" t="s">
        <v>722</v>
      </c>
      <c r="C1620" s="82" t="str">
        <f t="shared" si="51"/>
        <v>21375900 DIRECCIÓN GENERAL DE ARCHIVO NACIONAL</v>
      </c>
      <c r="D1620" s="47" t="s">
        <v>686</v>
      </c>
      <c r="E1620" s="47" t="s">
        <v>224</v>
      </c>
      <c r="F1620" s="47" t="s">
        <v>225</v>
      </c>
      <c r="G1620" s="46">
        <v>965000</v>
      </c>
      <c r="H1620" s="46">
        <v>1365000</v>
      </c>
      <c r="I1620" s="46">
        <v>923750</v>
      </c>
      <c r="J1620" s="46">
        <v>0</v>
      </c>
      <c r="K1620" s="46">
        <v>0</v>
      </c>
      <c r="L1620" s="46">
        <v>0</v>
      </c>
      <c r="M1620" s="46">
        <v>920560</v>
      </c>
      <c r="N1620" s="46">
        <v>920560</v>
      </c>
      <c r="O1620" s="46">
        <v>444440</v>
      </c>
      <c r="P1620" s="86">
        <f t="shared" si="52"/>
        <v>0.67440293040293042</v>
      </c>
      <c r="Q1620" s="65"/>
      <c r="R1620" s="65"/>
      <c r="S1620" s="66"/>
      <c r="T1620" s="66"/>
      <c r="U1620" s="66"/>
      <c r="V1620" s="66"/>
      <c r="W1620" s="66"/>
      <c r="X1620" s="67"/>
    </row>
    <row r="1621" spans="1:24" ht="14.4" x14ac:dyDescent="0.2">
      <c r="A1621" s="47" t="s">
        <v>721</v>
      </c>
      <c r="B1621" s="47" t="s">
        <v>722</v>
      </c>
      <c r="C1621" s="82" t="str">
        <f t="shared" si="51"/>
        <v>21375900 DIRECCIÓN GENERAL DE ARCHIVO NACIONAL</v>
      </c>
      <c r="D1621" s="47" t="s">
        <v>686</v>
      </c>
      <c r="E1621" s="47" t="s">
        <v>228</v>
      </c>
      <c r="F1621" s="47" t="s">
        <v>229</v>
      </c>
      <c r="G1621" s="46">
        <v>965000</v>
      </c>
      <c r="H1621" s="46">
        <v>1365000</v>
      </c>
      <c r="I1621" s="46">
        <v>923750</v>
      </c>
      <c r="J1621" s="46">
        <v>0</v>
      </c>
      <c r="K1621" s="46">
        <v>0</v>
      </c>
      <c r="L1621" s="46">
        <v>0</v>
      </c>
      <c r="M1621" s="46">
        <v>920560</v>
      </c>
      <c r="N1621" s="46">
        <v>920560</v>
      </c>
      <c r="O1621" s="46">
        <v>444440</v>
      </c>
      <c r="P1621" s="86">
        <f t="shared" si="52"/>
        <v>0.67440293040293042</v>
      </c>
      <c r="Q1621" s="65"/>
      <c r="R1621" s="65"/>
      <c r="S1621" s="66"/>
      <c r="T1621" s="66"/>
      <c r="U1621" s="66"/>
      <c r="V1621" s="66"/>
      <c r="W1621" s="66"/>
      <c r="X1621" s="67"/>
    </row>
    <row r="1622" spans="1:24" ht="14.4" x14ac:dyDescent="0.2">
      <c r="A1622" s="47" t="s">
        <v>721</v>
      </c>
      <c r="B1622" s="47" t="s">
        <v>722</v>
      </c>
      <c r="C1622" s="82" t="str">
        <f t="shared" si="51"/>
        <v>21375900 DIRECCIÓN GENERAL DE ARCHIVO NACIONAL</v>
      </c>
      <c r="D1622" s="47" t="s">
        <v>686</v>
      </c>
      <c r="E1622" s="47" t="s">
        <v>234</v>
      </c>
      <c r="F1622" s="47" t="s">
        <v>235</v>
      </c>
      <c r="G1622" s="46">
        <v>30540000</v>
      </c>
      <c r="H1622" s="46">
        <v>30540000</v>
      </c>
      <c r="I1622" s="46">
        <v>30301666.670000002</v>
      </c>
      <c r="J1622" s="46">
        <v>0</v>
      </c>
      <c r="K1622" s="46">
        <v>0</v>
      </c>
      <c r="L1622" s="46">
        <v>0</v>
      </c>
      <c r="M1622" s="46">
        <v>30275991.66</v>
      </c>
      <c r="N1622" s="46">
        <v>30275991.66</v>
      </c>
      <c r="O1622" s="46">
        <v>264008.34000000003</v>
      </c>
      <c r="P1622" s="86">
        <f t="shared" si="52"/>
        <v>0.99135532612966604</v>
      </c>
      <c r="Q1622" s="65"/>
      <c r="R1622" s="65"/>
      <c r="S1622" s="66"/>
      <c r="T1622" s="66"/>
      <c r="U1622" s="66"/>
      <c r="V1622" s="66"/>
      <c r="W1622" s="66"/>
      <c r="X1622" s="67"/>
    </row>
    <row r="1623" spans="1:24" ht="14.4" x14ac:dyDescent="0.2">
      <c r="A1623" s="47" t="s">
        <v>721</v>
      </c>
      <c r="B1623" s="47" t="s">
        <v>722</v>
      </c>
      <c r="C1623" s="82" t="str">
        <f t="shared" si="51"/>
        <v>21375900 DIRECCIÓN GENERAL DE ARCHIVO NACIONAL</v>
      </c>
      <c r="D1623" s="47" t="s">
        <v>686</v>
      </c>
      <c r="E1623" s="47" t="s">
        <v>236</v>
      </c>
      <c r="F1623" s="47" t="s">
        <v>237</v>
      </c>
      <c r="G1623" s="46">
        <v>30540000</v>
      </c>
      <c r="H1623" s="46">
        <v>30540000</v>
      </c>
      <c r="I1623" s="46">
        <v>30301666.670000002</v>
      </c>
      <c r="J1623" s="46">
        <v>0</v>
      </c>
      <c r="K1623" s="46">
        <v>0</v>
      </c>
      <c r="L1623" s="46">
        <v>0</v>
      </c>
      <c r="M1623" s="46">
        <v>30275991.66</v>
      </c>
      <c r="N1623" s="46">
        <v>30275991.66</v>
      </c>
      <c r="O1623" s="46">
        <v>264008.34000000003</v>
      </c>
      <c r="P1623" s="86">
        <f t="shared" si="52"/>
        <v>0.99135532612966604</v>
      </c>
      <c r="Q1623" s="65"/>
      <c r="R1623" s="65"/>
      <c r="S1623" s="66"/>
      <c r="T1623" s="66"/>
      <c r="U1623" s="66"/>
      <c r="V1623" s="66"/>
      <c r="W1623" s="66"/>
      <c r="X1623" s="67"/>
    </row>
    <row r="1624" spans="1:24" ht="14.4" x14ac:dyDescent="0.2">
      <c r="A1624" s="47" t="s">
        <v>721</v>
      </c>
      <c r="B1624" s="47" t="s">
        <v>722</v>
      </c>
      <c r="C1624" s="82" t="str">
        <f t="shared" si="51"/>
        <v>21375900 DIRECCIÓN GENERAL DE ARCHIVO NACIONAL</v>
      </c>
      <c r="D1624" s="47" t="s">
        <v>686</v>
      </c>
      <c r="E1624" s="47" t="s">
        <v>238</v>
      </c>
      <c r="F1624" s="47" t="s">
        <v>239</v>
      </c>
      <c r="G1624" s="46">
        <v>0</v>
      </c>
      <c r="H1624" s="46">
        <v>3500000</v>
      </c>
      <c r="I1624" s="46">
        <v>450000</v>
      </c>
      <c r="J1624" s="46">
        <v>0</v>
      </c>
      <c r="K1624" s="46">
        <v>0</v>
      </c>
      <c r="L1624" s="46">
        <v>0</v>
      </c>
      <c r="M1624" s="46">
        <v>421773</v>
      </c>
      <c r="N1624" s="46">
        <v>421773</v>
      </c>
      <c r="O1624" s="46">
        <v>3078227</v>
      </c>
      <c r="P1624" s="86">
        <f t="shared" si="52"/>
        <v>0.12050657142857144</v>
      </c>
      <c r="Q1624" s="65"/>
      <c r="R1624" s="65"/>
      <c r="S1624" s="66"/>
      <c r="T1624" s="66"/>
      <c r="U1624" s="66"/>
      <c r="V1624" s="66"/>
      <c r="W1624" s="66"/>
      <c r="X1624" s="67"/>
    </row>
    <row r="1625" spans="1:24" ht="14.4" x14ac:dyDescent="0.2">
      <c r="A1625" s="47" t="s">
        <v>721</v>
      </c>
      <c r="B1625" s="47" t="s">
        <v>722</v>
      </c>
      <c r="C1625" s="82" t="str">
        <f t="shared" si="51"/>
        <v>21375900 DIRECCIÓN GENERAL DE ARCHIVO NACIONAL</v>
      </c>
      <c r="D1625" s="47" t="s">
        <v>686</v>
      </c>
      <c r="E1625" s="47" t="s">
        <v>240</v>
      </c>
      <c r="F1625" s="47" t="s">
        <v>241</v>
      </c>
      <c r="G1625" s="46">
        <v>0</v>
      </c>
      <c r="H1625" s="46">
        <v>3500000</v>
      </c>
      <c r="I1625" s="46">
        <v>450000</v>
      </c>
      <c r="J1625" s="46">
        <v>0</v>
      </c>
      <c r="K1625" s="46">
        <v>0</v>
      </c>
      <c r="L1625" s="46">
        <v>0</v>
      </c>
      <c r="M1625" s="46">
        <v>421773</v>
      </c>
      <c r="N1625" s="46">
        <v>421773</v>
      </c>
      <c r="O1625" s="46">
        <v>3078227</v>
      </c>
      <c r="P1625" s="86">
        <f t="shared" si="52"/>
        <v>0.12050657142857144</v>
      </c>
      <c r="Q1625" s="65"/>
      <c r="R1625" s="65"/>
      <c r="S1625" s="66"/>
      <c r="T1625" s="66"/>
      <c r="U1625" s="66"/>
      <c r="V1625" s="66"/>
      <c r="W1625" s="66"/>
      <c r="X1625" s="67"/>
    </row>
    <row r="1626" spans="1:24" ht="14.4" x14ac:dyDescent="0.2">
      <c r="A1626" s="47" t="s">
        <v>721</v>
      </c>
      <c r="B1626" s="47" t="s">
        <v>722</v>
      </c>
      <c r="C1626" s="82" t="str">
        <f t="shared" si="51"/>
        <v>21375900 DIRECCIÓN GENERAL DE ARCHIVO NACIONAL</v>
      </c>
      <c r="D1626" s="47" t="s">
        <v>686</v>
      </c>
      <c r="E1626" s="47" t="s">
        <v>246</v>
      </c>
      <c r="F1626" s="47" t="s">
        <v>247</v>
      </c>
      <c r="G1626" s="46">
        <v>43325000</v>
      </c>
      <c r="H1626" s="46">
        <v>43325000</v>
      </c>
      <c r="I1626" s="46">
        <v>20154583.350000001</v>
      </c>
      <c r="J1626" s="46">
        <v>0</v>
      </c>
      <c r="K1626" s="46">
        <v>0</v>
      </c>
      <c r="L1626" s="46">
        <v>0</v>
      </c>
      <c r="M1626" s="46">
        <v>16915920.5</v>
      </c>
      <c r="N1626" s="46">
        <v>15303376.9</v>
      </c>
      <c r="O1626" s="46">
        <v>26409079.5</v>
      </c>
      <c r="P1626" s="86">
        <f t="shared" si="52"/>
        <v>0.39044248124639352</v>
      </c>
      <c r="Q1626" s="65"/>
      <c r="R1626" s="65"/>
      <c r="S1626" s="66"/>
      <c r="T1626" s="66"/>
      <c r="U1626" s="66"/>
      <c r="V1626" s="66"/>
      <c r="W1626" s="66"/>
      <c r="X1626" s="67"/>
    </row>
    <row r="1627" spans="1:24" ht="14.4" x14ac:dyDescent="0.2">
      <c r="A1627" s="47" t="s">
        <v>721</v>
      </c>
      <c r="B1627" s="47" t="s">
        <v>722</v>
      </c>
      <c r="C1627" s="82" t="str">
        <f t="shared" si="51"/>
        <v>21375900 DIRECCIÓN GENERAL DE ARCHIVO NACIONAL</v>
      </c>
      <c r="D1627" s="47" t="s">
        <v>686</v>
      </c>
      <c r="E1627" s="47" t="s">
        <v>248</v>
      </c>
      <c r="F1627" s="47" t="s">
        <v>249</v>
      </c>
      <c r="G1627" s="46">
        <v>5000000</v>
      </c>
      <c r="H1627" s="46">
        <v>5000000</v>
      </c>
      <c r="I1627" s="46">
        <v>5000000</v>
      </c>
      <c r="J1627" s="46">
        <v>0</v>
      </c>
      <c r="K1627" s="46">
        <v>0</v>
      </c>
      <c r="L1627" s="46">
        <v>0</v>
      </c>
      <c r="M1627" s="46">
        <v>4999666.92</v>
      </c>
      <c r="N1627" s="46">
        <v>4999666.92</v>
      </c>
      <c r="O1627" s="46">
        <v>333.08</v>
      </c>
      <c r="P1627" s="86">
        <f t="shared" si="52"/>
        <v>0.99993338399999998</v>
      </c>
      <c r="Q1627" s="65"/>
      <c r="R1627" s="65"/>
      <c r="S1627" s="66"/>
      <c r="T1627" s="66"/>
      <c r="U1627" s="66"/>
      <c r="V1627" s="66"/>
      <c r="W1627" s="66"/>
      <c r="X1627" s="67"/>
    </row>
    <row r="1628" spans="1:24" ht="14.4" x14ac:dyDescent="0.2">
      <c r="A1628" s="47" t="s">
        <v>721</v>
      </c>
      <c r="B1628" s="47" t="s">
        <v>722</v>
      </c>
      <c r="C1628" s="82" t="str">
        <f t="shared" si="51"/>
        <v>21375900 DIRECCIÓN GENERAL DE ARCHIVO NACIONAL</v>
      </c>
      <c r="D1628" s="47" t="s">
        <v>686</v>
      </c>
      <c r="E1628" s="47" t="s">
        <v>252</v>
      </c>
      <c r="F1628" s="47" t="s">
        <v>253</v>
      </c>
      <c r="G1628" s="46">
        <v>9800000</v>
      </c>
      <c r="H1628" s="46">
        <v>9800000</v>
      </c>
      <c r="I1628" s="46">
        <v>3650000</v>
      </c>
      <c r="J1628" s="46">
        <v>0</v>
      </c>
      <c r="K1628" s="46">
        <v>0</v>
      </c>
      <c r="L1628" s="46">
        <v>0</v>
      </c>
      <c r="M1628" s="46">
        <v>3203145.75</v>
      </c>
      <c r="N1628" s="46">
        <v>2283303.15</v>
      </c>
      <c r="O1628" s="46">
        <v>6596854.25</v>
      </c>
      <c r="P1628" s="86">
        <f t="shared" si="52"/>
        <v>0.32685160714285716</v>
      </c>
      <c r="Q1628" s="65"/>
      <c r="R1628" s="65"/>
      <c r="S1628" s="66"/>
      <c r="T1628" s="66"/>
      <c r="U1628" s="66"/>
      <c r="V1628" s="66"/>
      <c r="W1628" s="66"/>
      <c r="X1628" s="67"/>
    </row>
    <row r="1629" spans="1:24" ht="14.4" x14ac:dyDescent="0.2">
      <c r="A1629" s="47" t="s">
        <v>721</v>
      </c>
      <c r="B1629" s="47" t="s">
        <v>722</v>
      </c>
      <c r="C1629" s="82" t="str">
        <f t="shared" si="51"/>
        <v>21375900 DIRECCIÓN GENERAL DE ARCHIVO NACIONAL</v>
      </c>
      <c r="D1629" s="47" t="s">
        <v>686</v>
      </c>
      <c r="E1629" s="47" t="s">
        <v>254</v>
      </c>
      <c r="F1629" s="47" t="s">
        <v>255</v>
      </c>
      <c r="G1629" s="46">
        <v>200000</v>
      </c>
      <c r="H1629" s="46">
        <v>200000</v>
      </c>
      <c r="I1629" s="46">
        <v>166666.67000000001</v>
      </c>
      <c r="J1629" s="46">
        <v>0</v>
      </c>
      <c r="K1629" s="46">
        <v>0</v>
      </c>
      <c r="L1629" s="46">
        <v>0</v>
      </c>
      <c r="M1629" s="46">
        <v>70060</v>
      </c>
      <c r="N1629" s="46">
        <v>70060</v>
      </c>
      <c r="O1629" s="46">
        <v>129940</v>
      </c>
      <c r="P1629" s="86">
        <f t="shared" si="52"/>
        <v>0.3503</v>
      </c>
      <c r="Q1629" s="65"/>
      <c r="R1629" s="65"/>
      <c r="S1629" s="66"/>
      <c r="T1629" s="66"/>
      <c r="U1629" s="66"/>
      <c r="V1629" s="66"/>
      <c r="W1629" s="66"/>
      <c r="X1629" s="67"/>
    </row>
    <row r="1630" spans="1:24" ht="14.4" x14ac:dyDescent="0.2">
      <c r="A1630" s="47" t="s">
        <v>721</v>
      </c>
      <c r="B1630" s="47" t="s">
        <v>722</v>
      </c>
      <c r="C1630" s="82" t="str">
        <f t="shared" si="51"/>
        <v>21375900 DIRECCIÓN GENERAL DE ARCHIVO NACIONAL</v>
      </c>
      <c r="D1630" s="47" t="s">
        <v>686</v>
      </c>
      <c r="E1630" s="47" t="s">
        <v>256</v>
      </c>
      <c r="F1630" s="47" t="s">
        <v>257</v>
      </c>
      <c r="G1630" s="46">
        <v>1000000</v>
      </c>
      <c r="H1630" s="46">
        <v>1000000</v>
      </c>
      <c r="I1630" s="46">
        <v>750000</v>
      </c>
      <c r="J1630" s="46">
        <v>0</v>
      </c>
      <c r="K1630" s="46">
        <v>0</v>
      </c>
      <c r="L1630" s="46">
        <v>0</v>
      </c>
      <c r="M1630" s="46">
        <v>602581.32999999996</v>
      </c>
      <c r="N1630" s="46">
        <v>535707.93000000005</v>
      </c>
      <c r="O1630" s="46">
        <v>397418.67</v>
      </c>
      <c r="P1630" s="86">
        <f t="shared" si="52"/>
        <v>0.60258132999999992</v>
      </c>
      <c r="Q1630" s="65"/>
      <c r="R1630" s="65"/>
      <c r="S1630" s="66"/>
      <c r="T1630" s="66"/>
      <c r="U1630" s="66"/>
      <c r="V1630" s="66"/>
      <c r="W1630" s="66"/>
      <c r="X1630" s="67"/>
    </row>
    <row r="1631" spans="1:24" ht="14.4" x14ac:dyDescent="0.2">
      <c r="A1631" s="47" t="s">
        <v>721</v>
      </c>
      <c r="B1631" s="47" t="s">
        <v>722</v>
      </c>
      <c r="C1631" s="82" t="str">
        <f t="shared" si="51"/>
        <v>21375900 DIRECCIÓN GENERAL DE ARCHIVO NACIONAL</v>
      </c>
      <c r="D1631" s="47" t="s">
        <v>686</v>
      </c>
      <c r="E1631" s="47" t="s">
        <v>258</v>
      </c>
      <c r="F1631" s="47" t="s">
        <v>259</v>
      </c>
      <c r="G1631" s="46">
        <v>15000000</v>
      </c>
      <c r="H1631" s="46">
        <v>15000000</v>
      </c>
      <c r="I1631" s="46">
        <v>6383333.3399999999</v>
      </c>
      <c r="J1631" s="46">
        <v>0</v>
      </c>
      <c r="K1631" s="46">
        <v>0</v>
      </c>
      <c r="L1631" s="46">
        <v>0</v>
      </c>
      <c r="M1631" s="46">
        <v>5118930.5999999996</v>
      </c>
      <c r="N1631" s="46">
        <v>4773930.5999999996</v>
      </c>
      <c r="O1631" s="46">
        <v>9881069.4000000004</v>
      </c>
      <c r="P1631" s="86">
        <f t="shared" si="52"/>
        <v>0.34126203999999999</v>
      </c>
      <c r="Q1631" s="65"/>
      <c r="R1631" s="65"/>
      <c r="S1631" s="66"/>
      <c r="T1631" s="66"/>
      <c r="U1631" s="66"/>
      <c r="V1631" s="66"/>
      <c r="W1631" s="66"/>
      <c r="X1631" s="67"/>
    </row>
    <row r="1632" spans="1:24" ht="14.4" x14ac:dyDescent="0.2">
      <c r="A1632" s="47" t="s">
        <v>721</v>
      </c>
      <c r="B1632" s="47" t="s">
        <v>722</v>
      </c>
      <c r="C1632" s="82" t="str">
        <f t="shared" si="51"/>
        <v>21375900 DIRECCIÓN GENERAL DE ARCHIVO NACIONAL</v>
      </c>
      <c r="D1632" s="47" t="s">
        <v>686</v>
      </c>
      <c r="E1632" s="47" t="s">
        <v>260</v>
      </c>
      <c r="F1632" s="47" t="s">
        <v>261</v>
      </c>
      <c r="G1632" s="46">
        <v>10375000</v>
      </c>
      <c r="H1632" s="46">
        <v>10375000</v>
      </c>
      <c r="I1632" s="46">
        <v>3542083.34</v>
      </c>
      <c r="J1632" s="46">
        <v>0</v>
      </c>
      <c r="K1632" s="46">
        <v>0</v>
      </c>
      <c r="L1632" s="46">
        <v>0</v>
      </c>
      <c r="M1632" s="46">
        <v>2921535.9</v>
      </c>
      <c r="N1632" s="46">
        <v>2640708.2999999998</v>
      </c>
      <c r="O1632" s="46">
        <v>7453464.0999999996</v>
      </c>
      <c r="P1632" s="86">
        <f t="shared" si="52"/>
        <v>0.28159382168674696</v>
      </c>
      <c r="Q1632" s="65"/>
      <c r="R1632" s="65"/>
      <c r="S1632" s="66"/>
      <c r="T1632" s="66"/>
      <c r="U1632" s="66"/>
      <c r="V1632" s="66"/>
      <c r="W1632" s="66"/>
      <c r="X1632" s="67"/>
    </row>
    <row r="1633" spans="1:24" ht="14.4" x14ac:dyDescent="0.2">
      <c r="A1633" s="47" t="s">
        <v>721</v>
      </c>
      <c r="B1633" s="47" t="s">
        <v>722</v>
      </c>
      <c r="C1633" s="82" t="str">
        <f t="shared" si="51"/>
        <v>21375900 DIRECCIÓN GENERAL DE ARCHIVO NACIONAL</v>
      </c>
      <c r="D1633" s="47" t="s">
        <v>686</v>
      </c>
      <c r="E1633" s="47" t="s">
        <v>262</v>
      </c>
      <c r="F1633" s="47" t="s">
        <v>263</v>
      </c>
      <c r="G1633" s="46">
        <v>1950000</v>
      </c>
      <c r="H1633" s="46">
        <v>1950000</v>
      </c>
      <c r="I1633" s="46">
        <v>662500</v>
      </c>
      <c r="J1633" s="46">
        <v>0</v>
      </c>
      <c r="K1633" s="46">
        <v>0</v>
      </c>
      <c r="L1633" s="46">
        <v>0</v>
      </c>
      <c r="M1633" s="46">
        <v>0</v>
      </c>
      <c r="N1633" s="46">
        <v>0</v>
      </c>
      <c r="O1633" s="46">
        <v>1950000</v>
      </c>
      <c r="P1633" s="86">
        <f t="shared" si="52"/>
        <v>0</v>
      </c>
      <c r="Q1633" s="65"/>
      <c r="R1633" s="65"/>
      <c r="S1633" s="66"/>
      <c r="T1633" s="66"/>
      <c r="U1633" s="66"/>
      <c r="V1633" s="66"/>
      <c r="W1633" s="66"/>
      <c r="X1633" s="67"/>
    </row>
    <row r="1634" spans="1:24" ht="14.4" x14ac:dyDescent="0.2">
      <c r="A1634" s="47" t="s">
        <v>721</v>
      </c>
      <c r="B1634" s="47" t="s">
        <v>722</v>
      </c>
      <c r="C1634" s="82" t="str">
        <f t="shared" si="51"/>
        <v>21375900 DIRECCIÓN GENERAL DE ARCHIVO NACIONAL</v>
      </c>
      <c r="D1634" s="47" t="s">
        <v>686</v>
      </c>
      <c r="E1634" s="47" t="s">
        <v>264</v>
      </c>
      <c r="F1634" s="47" t="s">
        <v>265</v>
      </c>
      <c r="G1634" s="46">
        <v>120000</v>
      </c>
      <c r="H1634" s="46">
        <v>120000</v>
      </c>
      <c r="I1634" s="46">
        <v>90000</v>
      </c>
      <c r="J1634" s="46">
        <v>0</v>
      </c>
      <c r="K1634" s="46">
        <v>0</v>
      </c>
      <c r="L1634" s="46">
        <v>0</v>
      </c>
      <c r="M1634" s="46">
        <v>0</v>
      </c>
      <c r="N1634" s="46">
        <v>0</v>
      </c>
      <c r="O1634" s="46">
        <v>120000</v>
      </c>
      <c r="P1634" s="86">
        <f t="shared" si="52"/>
        <v>0</v>
      </c>
      <c r="Q1634" s="65"/>
      <c r="R1634" s="65"/>
      <c r="S1634" s="66"/>
      <c r="T1634" s="66"/>
      <c r="U1634" s="66"/>
      <c r="V1634" s="66"/>
      <c r="W1634" s="66"/>
      <c r="X1634" s="67"/>
    </row>
    <row r="1635" spans="1:24" ht="14.4" x14ac:dyDescent="0.2">
      <c r="A1635" s="47" t="s">
        <v>721</v>
      </c>
      <c r="B1635" s="47" t="s">
        <v>722</v>
      </c>
      <c r="C1635" s="82" t="str">
        <f t="shared" si="51"/>
        <v>21375900 DIRECCIÓN GENERAL DE ARCHIVO NACIONAL</v>
      </c>
      <c r="D1635" s="47" t="s">
        <v>686</v>
      </c>
      <c r="E1635" s="47" t="s">
        <v>268</v>
      </c>
      <c r="F1635" s="47" t="s">
        <v>269</v>
      </c>
      <c r="G1635" s="46">
        <v>120000</v>
      </c>
      <c r="H1635" s="46">
        <v>120000</v>
      </c>
      <c r="I1635" s="46">
        <v>90000</v>
      </c>
      <c r="J1635" s="46">
        <v>0</v>
      </c>
      <c r="K1635" s="46">
        <v>0</v>
      </c>
      <c r="L1635" s="46">
        <v>0</v>
      </c>
      <c r="M1635" s="46">
        <v>0</v>
      </c>
      <c r="N1635" s="46">
        <v>0</v>
      </c>
      <c r="O1635" s="46">
        <v>120000</v>
      </c>
      <c r="P1635" s="86">
        <f t="shared" si="52"/>
        <v>0</v>
      </c>
      <c r="Q1635" s="65"/>
      <c r="R1635" s="65"/>
      <c r="S1635" s="66"/>
      <c r="T1635" s="66"/>
      <c r="U1635" s="66"/>
      <c r="V1635" s="66"/>
      <c r="W1635" s="66"/>
      <c r="X1635" s="67"/>
    </row>
    <row r="1636" spans="1:24" ht="14.4" x14ac:dyDescent="0.2">
      <c r="A1636" s="47" t="s">
        <v>721</v>
      </c>
      <c r="B1636" s="47" t="s">
        <v>722</v>
      </c>
      <c r="C1636" s="82" t="str">
        <f t="shared" si="51"/>
        <v>21375900 DIRECCIÓN GENERAL DE ARCHIVO NACIONAL</v>
      </c>
      <c r="D1636" s="47" t="s">
        <v>686</v>
      </c>
      <c r="E1636" s="47" t="s">
        <v>278</v>
      </c>
      <c r="F1636" s="47" t="s">
        <v>279</v>
      </c>
      <c r="G1636" s="46">
        <v>22925954</v>
      </c>
      <c r="H1636" s="46">
        <v>22925954</v>
      </c>
      <c r="I1636" s="46">
        <v>13398632.17</v>
      </c>
      <c r="J1636" s="46">
        <v>0</v>
      </c>
      <c r="K1636" s="46">
        <v>0</v>
      </c>
      <c r="L1636" s="46">
        <v>0</v>
      </c>
      <c r="M1636" s="46">
        <v>11542998</v>
      </c>
      <c r="N1636" s="46">
        <v>10406854</v>
      </c>
      <c r="O1636" s="46">
        <v>11382956</v>
      </c>
      <c r="P1636" s="86">
        <f t="shared" si="52"/>
        <v>0.50349041091158087</v>
      </c>
      <c r="Q1636" s="65"/>
      <c r="R1636" s="65"/>
      <c r="S1636" s="66"/>
      <c r="T1636" s="66"/>
      <c r="U1636" s="66"/>
      <c r="V1636" s="66"/>
      <c r="W1636" s="66"/>
      <c r="X1636" s="67"/>
    </row>
    <row r="1637" spans="1:24" ht="14.4" x14ac:dyDescent="0.2">
      <c r="A1637" s="47" t="s">
        <v>721</v>
      </c>
      <c r="B1637" s="47" t="s">
        <v>722</v>
      </c>
      <c r="C1637" s="82" t="str">
        <f t="shared" si="51"/>
        <v>21375900 DIRECCIÓN GENERAL DE ARCHIVO NACIONAL</v>
      </c>
      <c r="D1637" s="47" t="s">
        <v>686</v>
      </c>
      <c r="E1637" s="47" t="s">
        <v>280</v>
      </c>
      <c r="F1637" s="47" t="s">
        <v>281</v>
      </c>
      <c r="G1637" s="46">
        <v>3759190</v>
      </c>
      <c r="H1637" s="46">
        <v>3759190</v>
      </c>
      <c r="I1637" s="46">
        <v>3319392.5</v>
      </c>
      <c r="J1637" s="46">
        <v>0</v>
      </c>
      <c r="K1637" s="46">
        <v>0</v>
      </c>
      <c r="L1637" s="46">
        <v>0</v>
      </c>
      <c r="M1637" s="46">
        <v>3116780.58</v>
      </c>
      <c r="N1637" s="46">
        <v>3116780.58</v>
      </c>
      <c r="O1637" s="46">
        <v>642409.42000000004</v>
      </c>
      <c r="P1637" s="86">
        <f t="shared" si="52"/>
        <v>0.82910961669934213</v>
      </c>
      <c r="Q1637" s="65"/>
      <c r="R1637" s="65"/>
      <c r="S1637" s="66"/>
      <c r="T1637" s="66"/>
      <c r="U1637" s="66"/>
      <c r="V1637" s="66"/>
      <c r="W1637" s="66"/>
      <c r="X1637" s="67"/>
    </row>
    <row r="1638" spans="1:24" ht="14.4" x14ac:dyDescent="0.2">
      <c r="A1638" s="47" t="s">
        <v>721</v>
      </c>
      <c r="B1638" s="47" t="s">
        <v>722</v>
      </c>
      <c r="C1638" s="82" t="str">
        <f t="shared" si="51"/>
        <v>21375900 DIRECCIÓN GENERAL DE ARCHIVO NACIONAL</v>
      </c>
      <c r="D1638" s="47" t="s">
        <v>686</v>
      </c>
      <c r="E1638" s="47" t="s">
        <v>282</v>
      </c>
      <c r="F1638" s="47" t="s">
        <v>283</v>
      </c>
      <c r="G1638" s="46">
        <v>1200000</v>
      </c>
      <c r="H1638" s="46">
        <v>1200000</v>
      </c>
      <c r="I1638" s="46">
        <v>900000</v>
      </c>
      <c r="J1638" s="46">
        <v>0</v>
      </c>
      <c r="K1638" s="46">
        <v>0</v>
      </c>
      <c r="L1638" s="46">
        <v>0</v>
      </c>
      <c r="M1638" s="46">
        <v>898054</v>
      </c>
      <c r="N1638" s="46">
        <v>898054</v>
      </c>
      <c r="O1638" s="46">
        <v>301946</v>
      </c>
      <c r="P1638" s="86">
        <f t="shared" si="52"/>
        <v>0.74837833333333337</v>
      </c>
      <c r="Q1638" s="65"/>
      <c r="R1638" s="65"/>
      <c r="S1638" s="66"/>
      <c r="T1638" s="66"/>
      <c r="U1638" s="66"/>
      <c r="V1638" s="66"/>
      <c r="W1638" s="66"/>
      <c r="X1638" s="67"/>
    </row>
    <row r="1639" spans="1:24" ht="14.4" x14ac:dyDescent="0.2">
      <c r="A1639" s="47" t="s">
        <v>721</v>
      </c>
      <c r="B1639" s="47" t="s">
        <v>722</v>
      </c>
      <c r="C1639" s="82" t="str">
        <f t="shared" si="51"/>
        <v>21375900 DIRECCIÓN GENERAL DE ARCHIVO NACIONAL</v>
      </c>
      <c r="D1639" s="47" t="s">
        <v>686</v>
      </c>
      <c r="E1639" s="47" t="s">
        <v>284</v>
      </c>
      <c r="F1639" s="47" t="s">
        <v>285</v>
      </c>
      <c r="G1639" s="46">
        <v>200000</v>
      </c>
      <c r="H1639" s="46">
        <v>200000</v>
      </c>
      <c r="I1639" s="46">
        <v>150000</v>
      </c>
      <c r="J1639" s="46">
        <v>0</v>
      </c>
      <c r="K1639" s="46">
        <v>0</v>
      </c>
      <c r="L1639" s="46">
        <v>0</v>
      </c>
      <c r="M1639" s="46">
        <v>147277.25</v>
      </c>
      <c r="N1639" s="46">
        <v>147277.25</v>
      </c>
      <c r="O1639" s="46">
        <v>52722.75</v>
      </c>
      <c r="P1639" s="86">
        <f t="shared" si="52"/>
        <v>0.73638625000000002</v>
      </c>
      <c r="Q1639" s="65"/>
      <c r="R1639" s="65"/>
      <c r="S1639" s="66"/>
      <c r="T1639" s="66"/>
      <c r="U1639" s="66"/>
      <c r="V1639" s="66"/>
      <c r="W1639" s="66"/>
      <c r="X1639" s="67"/>
    </row>
    <row r="1640" spans="1:24" ht="14.4" x14ac:dyDescent="0.2">
      <c r="A1640" s="47" t="s">
        <v>721</v>
      </c>
      <c r="B1640" s="47" t="s">
        <v>722</v>
      </c>
      <c r="C1640" s="82" t="str">
        <f t="shared" si="51"/>
        <v>21375900 DIRECCIÓN GENERAL DE ARCHIVO NACIONAL</v>
      </c>
      <c r="D1640" s="47" t="s">
        <v>686</v>
      </c>
      <c r="E1640" s="47" t="s">
        <v>286</v>
      </c>
      <c r="F1640" s="47" t="s">
        <v>287</v>
      </c>
      <c r="G1640" s="46">
        <v>2000000</v>
      </c>
      <c r="H1640" s="46">
        <v>2000000</v>
      </c>
      <c r="I1640" s="46">
        <v>2000000</v>
      </c>
      <c r="J1640" s="46">
        <v>0</v>
      </c>
      <c r="K1640" s="46">
        <v>0</v>
      </c>
      <c r="L1640" s="46">
        <v>0</v>
      </c>
      <c r="M1640" s="46">
        <v>1908220.35</v>
      </c>
      <c r="N1640" s="46">
        <v>1908220.35</v>
      </c>
      <c r="O1640" s="46">
        <v>91779.65</v>
      </c>
      <c r="P1640" s="86">
        <f t="shared" si="52"/>
        <v>0.95411017500000006</v>
      </c>
      <c r="Q1640" s="65"/>
      <c r="R1640" s="65"/>
      <c r="S1640" s="66"/>
      <c r="T1640" s="66"/>
      <c r="U1640" s="66"/>
      <c r="V1640" s="66"/>
      <c r="W1640" s="66"/>
      <c r="X1640" s="67"/>
    </row>
    <row r="1641" spans="1:24" ht="14.4" x14ac:dyDescent="0.2">
      <c r="A1641" s="47" t="s">
        <v>721</v>
      </c>
      <c r="B1641" s="47" t="s">
        <v>722</v>
      </c>
      <c r="C1641" s="82" t="str">
        <f t="shared" si="51"/>
        <v>21375900 DIRECCIÓN GENERAL DE ARCHIVO NACIONAL</v>
      </c>
      <c r="D1641" s="47" t="s">
        <v>686</v>
      </c>
      <c r="E1641" s="47" t="s">
        <v>288</v>
      </c>
      <c r="F1641" s="47" t="s">
        <v>289</v>
      </c>
      <c r="G1641" s="46">
        <v>359190</v>
      </c>
      <c r="H1641" s="46">
        <v>359190</v>
      </c>
      <c r="I1641" s="46">
        <v>269392.5</v>
      </c>
      <c r="J1641" s="46">
        <v>0</v>
      </c>
      <c r="K1641" s="46">
        <v>0</v>
      </c>
      <c r="L1641" s="46">
        <v>0</v>
      </c>
      <c r="M1641" s="46">
        <v>163228.98000000001</v>
      </c>
      <c r="N1641" s="46">
        <v>163228.98000000001</v>
      </c>
      <c r="O1641" s="46">
        <v>195961.02</v>
      </c>
      <c r="P1641" s="86">
        <f t="shared" si="52"/>
        <v>0.45443631504217824</v>
      </c>
      <c r="Q1641" s="65"/>
      <c r="R1641" s="65"/>
      <c r="S1641" s="66"/>
      <c r="T1641" s="66"/>
      <c r="U1641" s="66"/>
      <c r="V1641" s="66"/>
      <c r="W1641" s="66"/>
      <c r="X1641" s="67"/>
    </row>
    <row r="1642" spans="1:24" ht="14.4" x14ac:dyDescent="0.2">
      <c r="A1642" s="47" t="s">
        <v>721</v>
      </c>
      <c r="B1642" s="47" t="s">
        <v>722</v>
      </c>
      <c r="C1642" s="82" t="str">
        <f t="shared" si="51"/>
        <v>21375900 DIRECCIÓN GENERAL DE ARCHIVO NACIONAL</v>
      </c>
      <c r="D1642" s="47" t="s">
        <v>686</v>
      </c>
      <c r="E1642" s="47" t="s">
        <v>296</v>
      </c>
      <c r="F1642" s="47" t="s">
        <v>297</v>
      </c>
      <c r="G1642" s="46">
        <v>3350000</v>
      </c>
      <c r="H1642" s="46">
        <v>3350000</v>
      </c>
      <c r="I1642" s="46">
        <v>2812500</v>
      </c>
      <c r="J1642" s="46">
        <v>0</v>
      </c>
      <c r="K1642" s="46">
        <v>0</v>
      </c>
      <c r="L1642" s="46">
        <v>0</v>
      </c>
      <c r="M1642" s="46">
        <v>2795987.3</v>
      </c>
      <c r="N1642" s="46">
        <v>1974322.3</v>
      </c>
      <c r="O1642" s="46">
        <v>554012.69999999995</v>
      </c>
      <c r="P1642" s="86">
        <f t="shared" si="52"/>
        <v>0.83462307462686558</v>
      </c>
      <c r="Q1642" s="65"/>
      <c r="R1642" s="65"/>
      <c r="S1642" s="66"/>
      <c r="T1642" s="66"/>
      <c r="U1642" s="66"/>
      <c r="V1642" s="66"/>
      <c r="W1642" s="66"/>
      <c r="X1642" s="67"/>
    </row>
    <row r="1643" spans="1:24" ht="14.4" x14ac:dyDescent="0.2">
      <c r="A1643" s="47" t="s">
        <v>721</v>
      </c>
      <c r="B1643" s="47" t="s">
        <v>722</v>
      </c>
      <c r="C1643" s="82" t="str">
        <f t="shared" si="51"/>
        <v>21375900 DIRECCIÓN GENERAL DE ARCHIVO NACIONAL</v>
      </c>
      <c r="D1643" s="47" t="s">
        <v>686</v>
      </c>
      <c r="E1643" s="47" t="s">
        <v>298</v>
      </c>
      <c r="F1643" s="47" t="s">
        <v>299</v>
      </c>
      <c r="G1643" s="46">
        <v>0</v>
      </c>
      <c r="H1643" s="46">
        <v>200000</v>
      </c>
      <c r="I1643" s="46">
        <v>150000</v>
      </c>
      <c r="J1643" s="46">
        <v>0</v>
      </c>
      <c r="K1643" s="46">
        <v>0</v>
      </c>
      <c r="L1643" s="46">
        <v>0</v>
      </c>
      <c r="M1643" s="46">
        <v>145445.4</v>
      </c>
      <c r="N1643" s="46">
        <v>145445.4</v>
      </c>
      <c r="O1643" s="46">
        <v>54554.6</v>
      </c>
      <c r="P1643" s="86">
        <f t="shared" si="52"/>
        <v>0.72722699999999996</v>
      </c>
      <c r="Q1643" s="65"/>
      <c r="R1643" s="65"/>
      <c r="S1643" s="66"/>
      <c r="T1643" s="66"/>
      <c r="U1643" s="66"/>
      <c r="V1643" s="66"/>
      <c r="W1643" s="66"/>
      <c r="X1643" s="67"/>
    </row>
    <row r="1644" spans="1:24" ht="14.4" x14ac:dyDescent="0.2">
      <c r="A1644" s="47" t="s">
        <v>721</v>
      </c>
      <c r="B1644" s="47" t="s">
        <v>722</v>
      </c>
      <c r="C1644" s="82" t="str">
        <f t="shared" si="51"/>
        <v>21375900 DIRECCIÓN GENERAL DE ARCHIVO NACIONAL</v>
      </c>
      <c r="D1644" s="47" t="s">
        <v>686</v>
      </c>
      <c r="E1644" s="47" t="s">
        <v>304</v>
      </c>
      <c r="F1644" s="47" t="s">
        <v>305</v>
      </c>
      <c r="G1644" s="46">
        <v>1250000</v>
      </c>
      <c r="H1644" s="46">
        <v>1250000</v>
      </c>
      <c r="I1644" s="46">
        <v>1187500</v>
      </c>
      <c r="J1644" s="46">
        <v>0</v>
      </c>
      <c r="K1644" s="46">
        <v>0</v>
      </c>
      <c r="L1644" s="46">
        <v>0</v>
      </c>
      <c r="M1644" s="46">
        <v>1182917.54</v>
      </c>
      <c r="N1644" s="46">
        <v>1182917.54</v>
      </c>
      <c r="O1644" s="46">
        <v>67082.460000000006</v>
      </c>
      <c r="P1644" s="86">
        <f t="shared" si="52"/>
        <v>0.94633403199999999</v>
      </c>
      <c r="Q1644" s="65"/>
      <c r="R1644" s="65"/>
      <c r="S1644" s="66"/>
      <c r="T1644" s="66"/>
      <c r="U1644" s="66"/>
      <c r="V1644" s="66"/>
      <c r="W1644" s="66"/>
      <c r="X1644" s="67"/>
    </row>
    <row r="1645" spans="1:24" ht="14.4" x14ac:dyDescent="0.2">
      <c r="A1645" s="47" t="s">
        <v>721</v>
      </c>
      <c r="B1645" s="47" t="s">
        <v>722</v>
      </c>
      <c r="C1645" s="82" t="str">
        <f t="shared" si="51"/>
        <v>21375900 DIRECCIÓN GENERAL DE ARCHIVO NACIONAL</v>
      </c>
      <c r="D1645" s="47" t="s">
        <v>686</v>
      </c>
      <c r="E1645" s="47" t="s">
        <v>308</v>
      </c>
      <c r="F1645" s="47" t="s">
        <v>309</v>
      </c>
      <c r="G1645" s="46">
        <v>600000</v>
      </c>
      <c r="H1645" s="46">
        <v>600000</v>
      </c>
      <c r="I1645" s="46">
        <v>450000</v>
      </c>
      <c r="J1645" s="46">
        <v>0</v>
      </c>
      <c r="K1645" s="46">
        <v>0</v>
      </c>
      <c r="L1645" s="46">
        <v>0</v>
      </c>
      <c r="M1645" s="46">
        <v>447438.7</v>
      </c>
      <c r="N1645" s="46">
        <v>447438.7</v>
      </c>
      <c r="O1645" s="46">
        <v>152561.29999999999</v>
      </c>
      <c r="P1645" s="86">
        <f t="shared" si="52"/>
        <v>0.74573116666666672</v>
      </c>
      <c r="Q1645" s="65"/>
      <c r="R1645" s="65"/>
      <c r="S1645" s="66"/>
      <c r="T1645" s="66"/>
      <c r="U1645" s="66"/>
      <c r="V1645" s="66"/>
      <c r="W1645" s="66"/>
      <c r="X1645" s="67"/>
    </row>
    <row r="1646" spans="1:24" ht="14.4" x14ac:dyDescent="0.2">
      <c r="A1646" s="47" t="s">
        <v>721</v>
      </c>
      <c r="B1646" s="47" t="s">
        <v>722</v>
      </c>
      <c r="C1646" s="82" t="str">
        <f t="shared" si="51"/>
        <v>21375900 DIRECCIÓN GENERAL DE ARCHIVO NACIONAL</v>
      </c>
      <c r="D1646" s="47" t="s">
        <v>686</v>
      </c>
      <c r="E1646" s="47" t="s">
        <v>310</v>
      </c>
      <c r="F1646" s="47" t="s">
        <v>311</v>
      </c>
      <c r="G1646" s="46">
        <v>1500000</v>
      </c>
      <c r="H1646" s="46">
        <v>1300000</v>
      </c>
      <c r="I1646" s="46">
        <v>1025000</v>
      </c>
      <c r="J1646" s="46">
        <v>0</v>
      </c>
      <c r="K1646" s="46">
        <v>0</v>
      </c>
      <c r="L1646" s="46">
        <v>0</v>
      </c>
      <c r="M1646" s="46">
        <v>1020185.66</v>
      </c>
      <c r="N1646" s="46">
        <v>198520.66</v>
      </c>
      <c r="O1646" s="46">
        <v>279814.34000000003</v>
      </c>
      <c r="P1646" s="86">
        <f t="shared" si="52"/>
        <v>0.78475820000000007</v>
      </c>
      <c r="Q1646" s="65"/>
      <c r="R1646" s="65"/>
      <c r="S1646" s="66"/>
      <c r="T1646" s="66"/>
      <c r="U1646" s="66"/>
      <c r="V1646" s="66"/>
      <c r="W1646" s="66"/>
      <c r="X1646" s="67"/>
    </row>
    <row r="1647" spans="1:24" ht="14.4" x14ac:dyDescent="0.2">
      <c r="A1647" s="47" t="s">
        <v>721</v>
      </c>
      <c r="B1647" s="47" t="s">
        <v>722</v>
      </c>
      <c r="C1647" s="82" t="str">
        <f t="shared" si="51"/>
        <v>21375900 DIRECCIÓN GENERAL DE ARCHIVO NACIONAL</v>
      </c>
      <c r="D1647" s="47" t="s">
        <v>686</v>
      </c>
      <c r="E1647" s="47" t="s">
        <v>312</v>
      </c>
      <c r="F1647" s="47" t="s">
        <v>313</v>
      </c>
      <c r="G1647" s="46">
        <v>4150000</v>
      </c>
      <c r="H1647" s="46">
        <v>4150000</v>
      </c>
      <c r="I1647" s="46">
        <v>1262500</v>
      </c>
      <c r="J1647" s="46">
        <v>0</v>
      </c>
      <c r="K1647" s="46">
        <v>0</v>
      </c>
      <c r="L1647" s="46">
        <v>0</v>
      </c>
      <c r="M1647" s="46">
        <v>1015041.32</v>
      </c>
      <c r="N1647" s="46">
        <v>700562.32</v>
      </c>
      <c r="O1647" s="46">
        <v>3134958.68</v>
      </c>
      <c r="P1647" s="86">
        <f t="shared" si="52"/>
        <v>0.24458826987951807</v>
      </c>
      <c r="Q1647" s="65"/>
      <c r="R1647" s="65"/>
      <c r="S1647" s="66"/>
      <c r="T1647" s="66"/>
      <c r="U1647" s="66"/>
      <c r="V1647" s="66"/>
      <c r="W1647" s="66"/>
      <c r="X1647" s="67"/>
    </row>
    <row r="1648" spans="1:24" ht="14.4" x14ac:dyDescent="0.2">
      <c r="A1648" s="47" t="s">
        <v>721</v>
      </c>
      <c r="B1648" s="47" t="s">
        <v>722</v>
      </c>
      <c r="C1648" s="82" t="str">
        <f t="shared" si="51"/>
        <v>21375900 DIRECCIÓN GENERAL DE ARCHIVO NACIONAL</v>
      </c>
      <c r="D1648" s="47" t="s">
        <v>686</v>
      </c>
      <c r="E1648" s="47" t="s">
        <v>314</v>
      </c>
      <c r="F1648" s="47" t="s">
        <v>315</v>
      </c>
      <c r="G1648" s="46">
        <v>450000</v>
      </c>
      <c r="H1648" s="46">
        <v>450000</v>
      </c>
      <c r="I1648" s="46">
        <v>387500</v>
      </c>
      <c r="J1648" s="46">
        <v>0</v>
      </c>
      <c r="K1648" s="46">
        <v>0</v>
      </c>
      <c r="L1648" s="46">
        <v>0</v>
      </c>
      <c r="M1648" s="46">
        <v>326500.02</v>
      </c>
      <c r="N1648" s="46">
        <v>326500.02</v>
      </c>
      <c r="O1648" s="46">
        <v>123499.98</v>
      </c>
      <c r="P1648" s="86">
        <f t="shared" si="52"/>
        <v>0.72555560000000008</v>
      </c>
      <c r="Q1648" s="65"/>
      <c r="R1648" s="65"/>
      <c r="S1648" s="66"/>
      <c r="T1648" s="66"/>
      <c r="U1648" s="66"/>
      <c r="V1648" s="66"/>
      <c r="W1648" s="66"/>
      <c r="X1648" s="67"/>
    </row>
    <row r="1649" spans="1:24" ht="14.4" x14ac:dyDescent="0.2">
      <c r="A1649" s="47" t="s">
        <v>721</v>
      </c>
      <c r="B1649" s="47" t="s">
        <v>722</v>
      </c>
      <c r="C1649" s="83" t="str">
        <f t="shared" si="51"/>
        <v>21375900 DIRECCIÓN GENERAL DE ARCHIVO NACIONAL</v>
      </c>
      <c r="D1649" s="47" t="s">
        <v>686</v>
      </c>
      <c r="E1649" s="47" t="s">
        <v>316</v>
      </c>
      <c r="F1649" s="47" t="s">
        <v>317</v>
      </c>
      <c r="G1649" s="46">
        <v>3700000</v>
      </c>
      <c r="H1649" s="46">
        <v>3700000</v>
      </c>
      <c r="I1649" s="46">
        <v>875000</v>
      </c>
      <c r="J1649" s="46">
        <v>0</v>
      </c>
      <c r="K1649" s="46">
        <v>0</v>
      </c>
      <c r="L1649" s="46">
        <v>0</v>
      </c>
      <c r="M1649" s="46">
        <v>688541.3</v>
      </c>
      <c r="N1649" s="46">
        <v>374062.3</v>
      </c>
      <c r="O1649" s="46">
        <v>3011458.7</v>
      </c>
      <c r="P1649" s="86">
        <f t="shared" si="52"/>
        <v>0.18609224324324325</v>
      </c>
      <c r="Q1649" s="65"/>
      <c r="R1649" s="65"/>
      <c r="S1649" s="66"/>
      <c r="T1649" s="66"/>
      <c r="U1649" s="66"/>
      <c r="V1649" s="66"/>
      <c r="W1649" s="66"/>
      <c r="X1649" s="67"/>
    </row>
    <row r="1650" spans="1:24" ht="14.4" x14ac:dyDescent="0.2">
      <c r="A1650" s="47" t="s">
        <v>721</v>
      </c>
      <c r="B1650" s="47" t="s">
        <v>722</v>
      </c>
      <c r="C1650" s="84" t="str">
        <f t="shared" si="51"/>
        <v>21375900 DIRECCIÓN GENERAL DE ARCHIVO NACIONAL</v>
      </c>
      <c r="D1650" s="47" t="s">
        <v>686</v>
      </c>
      <c r="E1650" s="47" t="s">
        <v>318</v>
      </c>
      <c r="F1650" s="47" t="s">
        <v>319</v>
      </c>
      <c r="G1650" s="46">
        <v>11666764</v>
      </c>
      <c r="H1650" s="46">
        <v>11666764</v>
      </c>
      <c r="I1650" s="46">
        <v>6004239.6699999999</v>
      </c>
      <c r="J1650" s="46">
        <v>0</v>
      </c>
      <c r="K1650" s="46">
        <v>0</v>
      </c>
      <c r="L1650" s="46">
        <v>0</v>
      </c>
      <c r="M1650" s="46">
        <v>4615188.8</v>
      </c>
      <c r="N1650" s="46">
        <v>4615188.8</v>
      </c>
      <c r="O1650" s="46">
        <v>7051575.2000000002</v>
      </c>
      <c r="P1650" s="86">
        <f t="shared" si="52"/>
        <v>0.39558431112517572</v>
      </c>
    </row>
    <row r="1651" spans="1:24" ht="14.4" x14ac:dyDescent="0.2">
      <c r="A1651" s="47" t="s">
        <v>721</v>
      </c>
      <c r="B1651" s="47" t="s">
        <v>722</v>
      </c>
      <c r="C1651" s="84" t="str">
        <f t="shared" si="51"/>
        <v>21375900 DIRECCIÓN GENERAL DE ARCHIVO NACIONAL</v>
      </c>
      <c r="D1651" s="47" t="s">
        <v>686</v>
      </c>
      <c r="E1651" s="47" t="s">
        <v>320</v>
      </c>
      <c r="F1651" s="47" t="s">
        <v>321</v>
      </c>
      <c r="G1651" s="46">
        <v>2260000</v>
      </c>
      <c r="H1651" s="46">
        <v>2260000</v>
      </c>
      <c r="I1651" s="46">
        <v>1195000</v>
      </c>
      <c r="J1651" s="46">
        <v>0</v>
      </c>
      <c r="K1651" s="46">
        <v>0</v>
      </c>
      <c r="L1651" s="46">
        <v>0</v>
      </c>
      <c r="M1651" s="46">
        <v>1166835.6499999999</v>
      </c>
      <c r="N1651" s="46">
        <v>1166835.6499999999</v>
      </c>
      <c r="O1651" s="46">
        <v>1093164.3500000001</v>
      </c>
      <c r="P1651" s="86">
        <f t="shared" si="52"/>
        <v>0.51629896017699106</v>
      </c>
    </row>
    <row r="1652" spans="1:24" ht="14.4" x14ac:dyDescent="0.2">
      <c r="A1652" s="47" t="s">
        <v>721</v>
      </c>
      <c r="B1652" s="47" t="s">
        <v>722</v>
      </c>
      <c r="C1652" s="84" t="str">
        <f t="shared" si="51"/>
        <v>21375900 DIRECCIÓN GENERAL DE ARCHIVO NACIONAL</v>
      </c>
      <c r="D1652" s="47" t="s">
        <v>686</v>
      </c>
      <c r="E1652" s="47" t="s">
        <v>322</v>
      </c>
      <c r="F1652" s="47" t="s">
        <v>323</v>
      </c>
      <c r="G1652" s="46">
        <v>350000</v>
      </c>
      <c r="H1652" s="46">
        <v>350000</v>
      </c>
      <c r="I1652" s="46">
        <v>250000</v>
      </c>
      <c r="J1652" s="46">
        <v>0</v>
      </c>
      <c r="K1652" s="46">
        <v>0</v>
      </c>
      <c r="L1652" s="46">
        <v>0</v>
      </c>
      <c r="M1652" s="46">
        <v>51500</v>
      </c>
      <c r="N1652" s="46">
        <v>51500</v>
      </c>
      <c r="O1652" s="46">
        <v>298500</v>
      </c>
      <c r="P1652" s="86">
        <f t="shared" si="52"/>
        <v>0.14714285714285713</v>
      </c>
    </row>
    <row r="1653" spans="1:24" ht="14.4" x14ac:dyDescent="0.2">
      <c r="A1653" s="47" t="s">
        <v>721</v>
      </c>
      <c r="B1653" s="47" t="s">
        <v>722</v>
      </c>
      <c r="C1653" s="84" t="str">
        <f t="shared" si="51"/>
        <v>21375900 DIRECCIÓN GENERAL DE ARCHIVO NACIONAL</v>
      </c>
      <c r="D1653" s="47" t="s">
        <v>686</v>
      </c>
      <c r="E1653" s="47" t="s">
        <v>324</v>
      </c>
      <c r="F1653" s="47" t="s">
        <v>325</v>
      </c>
      <c r="G1653" s="46">
        <v>4936564</v>
      </c>
      <c r="H1653" s="46">
        <v>4936564</v>
      </c>
      <c r="I1653" s="46">
        <v>1669089.67</v>
      </c>
      <c r="J1653" s="46">
        <v>0</v>
      </c>
      <c r="K1653" s="46">
        <v>0</v>
      </c>
      <c r="L1653" s="46">
        <v>0</v>
      </c>
      <c r="M1653" s="46">
        <v>1650072.66</v>
      </c>
      <c r="N1653" s="46">
        <v>1650072.66</v>
      </c>
      <c r="O1653" s="46">
        <v>3286491.34</v>
      </c>
      <c r="P1653" s="86">
        <f t="shared" si="52"/>
        <v>0.33425529578873076</v>
      </c>
    </row>
    <row r="1654" spans="1:24" ht="14.4" x14ac:dyDescent="0.2">
      <c r="A1654" s="47" t="s">
        <v>721</v>
      </c>
      <c r="B1654" s="47" t="s">
        <v>722</v>
      </c>
      <c r="C1654" s="84" t="str">
        <f t="shared" si="51"/>
        <v>21375900 DIRECCIÓN GENERAL DE ARCHIVO NACIONAL</v>
      </c>
      <c r="D1654" s="47" t="s">
        <v>686</v>
      </c>
      <c r="E1654" s="47" t="s">
        <v>326</v>
      </c>
      <c r="F1654" s="47" t="s">
        <v>327</v>
      </c>
      <c r="G1654" s="46">
        <v>2300000</v>
      </c>
      <c r="H1654" s="46">
        <v>2300000</v>
      </c>
      <c r="I1654" s="46">
        <v>1525000</v>
      </c>
      <c r="J1654" s="46">
        <v>0</v>
      </c>
      <c r="K1654" s="46">
        <v>0</v>
      </c>
      <c r="L1654" s="46">
        <v>0</v>
      </c>
      <c r="M1654" s="46">
        <v>1447827</v>
      </c>
      <c r="N1654" s="46">
        <v>1447827</v>
      </c>
      <c r="O1654" s="46">
        <v>852173</v>
      </c>
      <c r="P1654" s="86">
        <f t="shared" si="52"/>
        <v>0.62948999999999999</v>
      </c>
    </row>
    <row r="1655" spans="1:24" ht="14.4" x14ac:dyDescent="0.2">
      <c r="A1655" s="47" t="s">
        <v>721</v>
      </c>
      <c r="B1655" s="47" t="s">
        <v>722</v>
      </c>
      <c r="C1655" s="84" t="str">
        <f t="shared" si="51"/>
        <v>21375900 DIRECCIÓN GENERAL DE ARCHIVO NACIONAL</v>
      </c>
      <c r="D1655" s="47" t="s">
        <v>686</v>
      </c>
      <c r="E1655" s="47" t="s">
        <v>328</v>
      </c>
      <c r="F1655" s="47" t="s">
        <v>329</v>
      </c>
      <c r="G1655" s="46">
        <v>1245200</v>
      </c>
      <c r="H1655" s="46">
        <v>1245200</v>
      </c>
      <c r="I1655" s="46">
        <v>933900</v>
      </c>
      <c r="J1655" s="46">
        <v>0</v>
      </c>
      <c r="K1655" s="46">
        <v>0</v>
      </c>
      <c r="L1655" s="46">
        <v>0</v>
      </c>
      <c r="M1655" s="46">
        <v>90973.6</v>
      </c>
      <c r="N1655" s="46">
        <v>90973.6</v>
      </c>
      <c r="O1655" s="46">
        <v>1154226.3999999999</v>
      </c>
      <c r="P1655" s="86">
        <f t="shared" si="52"/>
        <v>7.3059428204304527E-2</v>
      </c>
    </row>
    <row r="1656" spans="1:24" ht="14.4" x14ac:dyDescent="0.2">
      <c r="A1656" s="47" t="s">
        <v>721</v>
      </c>
      <c r="B1656" s="47" t="s">
        <v>722</v>
      </c>
      <c r="C1656" s="84" t="str">
        <f t="shared" si="51"/>
        <v>21375900 DIRECCIÓN GENERAL DE ARCHIVO NACIONAL</v>
      </c>
      <c r="D1656" s="47" t="s">
        <v>686</v>
      </c>
      <c r="E1656" s="47" t="s">
        <v>330</v>
      </c>
      <c r="F1656" s="47" t="s">
        <v>331</v>
      </c>
      <c r="G1656" s="46">
        <v>350000</v>
      </c>
      <c r="H1656" s="46">
        <v>350000</v>
      </c>
      <c r="I1656" s="46">
        <v>262500</v>
      </c>
      <c r="J1656" s="46">
        <v>0</v>
      </c>
      <c r="K1656" s="46">
        <v>0</v>
      </c>
      <c r="L1656" s="46">
        <v>0</v>
      </c>
      <c r="M1656" s="46">
        <v>49937.4</v>
      </c>
      <c r="N1656" s="46">
        <v>49937.4</v>
      </c>
      <c r="O1656" s="46">
        <v>300062.59999999998</v>
      </c>
      <c r="P1656" s="86">
        <f t="shared" si="52"/>
        <v>0.14267828571428573</v>
      </c>
    </row>
    <row r="1657" spans="1:24" ht="14.4" x14ac:dyDescent="0.2">
      <c r="A1657" s="47" t="s">
        <v>721</v>
      </c>
      <c r="B1657" s="47" t="s">
        <v>722</v>
      </c>
      <c r="C1657" s="84" t="str">
        <f t="shared" si="51"/>
        <v>21375900 DIRECCIÓN GENERAL DE ARCHIVO NACIONAL</v>
      </c>
      <c r="D1657" s="47" t="s">
        <v>686</v>
      </c>
      <c r="E1657" s="47" t="s">
        <v>334</v>
      </c>
      <c r="F1657" s="47" t="s">
        <v>335</v>
      </c>
      <c r="G1657" s="46">
        <v>225000</v>
      </c>
      <c r="H1657" s="46">
        <v>225000</v>
      </c>
      <c r="I1657" s="46">
        <v>168750</v>
      </c>
      <c r="J1657" s="46">
        <v>0</v>
      </c>
      <c r="K1657" s="46">
        <v>0</v>
      </c>
      <c r="L1657" s="46">
        <v>0</v>
      </c>
      <c r="M1657" s="46">
        <v>158042.49</v>
      </c>
      <c r="N1657" s="46">
        <v>158042.49</v>
      </c>
      <c r="O1657" s="46">
        <v>66957.509999999995</v>
      </c>
      <c r="P1657" s="86">
        <f t="shared" si="52"/>
        <v>0.70241106666666664</v>
      </c>
    </row>
    <row r="1658" spans="1:24" ht="14.4" x14ac:dyDescent="0.2">
      <c r="A1658" s="47" t="s">
        <v>721</v>
      </c>
      <c r="B1658" s="47" t="s">
        <v>722</v>
      </c>
      <c r="C1658" s="84" t="str">
        <f t="shared" si="51"/>
        <v>21375900 DIRECCIÓN GENERAL DE ARCHIVO NACIONAL</v>
      </c>
      <c r="D1658" s="47" t="s">
        <v>686</v>
      </c>
      <c r="E1658" s="47" t="s">
        <v>372</v>
      </c>
      <c r="F1658" s="47" t="s">
        <v>373</v>
      </c>
      <c r="G1658" s="46">
        <v>45579678</v>
      </c>
      <c r="H1658" s="46">
        <v>67102178</v>
      </c>
      <c r="I1658" s="46">
        <v>63042028</v>
      </c>
      <c r="J1658" s="46">
        <v>0</v>
      </c>
      <c r="K1658" s="46">
        <v>0</v>
      </c>
      <c r="L1658" s="46">
        <v>0</v>
      </c>
      <c r="M1658" s="46">
        <v>48474682.32</v>
      </c>
      <c r="N1658" s="46">
        <v>48474682.32</v>
      </c>
      <c r="O1658" s="46">
        <v>18627495.68</v>
      </c>
      <c r="P1658" s="86">
        <f t="shared" si="52"/>
        <v>0.72240102728111155</v>
      </c>
    </row>
    <row r="1659" spans="1:24" ht="14.4" x14ac:dyDescent="0.2">
      <c r="A1659" s="47" t="s">
        <v>721</v>
      </c>
      <c r="B1659" s="47" t="s">
        <v>722</v>
      </c>
      <c r="C1659" s="84" t="str">
        <f t="shared" si="51"/>
        <v>21375900 DIRECCIÓN GENERAL DE ARCHIVO NACIONAL</v>
      </c>
      <c r="D1659" s="47" t="s">
        <v>686</v>
      </c>
      <c r="E1659" s="47" t="s">
        <v>374</v>
      </c>
      <c r="F1659" s="47" t="s">
        <v>375</v>
      </c>
      <c r="G1659" s="46">
        <v>30316798</v>
      </c>
      <c r="H1659" s="46">
        <v>30316798</v>
      </c>
      <c r="I1659" s="46">
        <v>29906648</v>
      </c>
      <c r="J1659" s="46">
        <v>0</v>
      </c>
      <c r="K1659" s="46">
        <v>0</v>
      </c>
      <c r="L1659" s="46">
        <v>0</v>
      </c>
      <c r="M1659" s="46">
        <v>21146527.829999998</v>
      </c>
      <c r="N1659" s="46">
        <v>21146527.829999998</v>
      </c>
      <c r="O1659" s="46">
        <v>9170270.1699999999</v>
      </c>
      <c r="P1659" s="86">
        <f t="shared" si="52"/>
        <v>0.69751851201436244</v>
      </c>
    </row>
    <row r="1660" spans="1:24" ht="14.4" x14ac:dyDescent="0.2">
      <c r="A1660" s="47" t="s">
        <v>721</v>
      </c>
      <c r="B1660" s="47" t="s">
        <v>722</v>
      </c>
      <c r="C1660" s="84" t="str">
        <f t="shared" si="51"/>
        <v>21375900 DIRECCIÓN GENERAL DE ARCHIVO NACIONAL</v>
      </c>
      <c r="D1660" s="47" t="s">
        <v>686</v>
      </c>
      <c r="E1660" s="47" t="s">
        <v>395</v>
      </c>
      <c r="F1660" s="47" t="s">
        <v>377</v>
      </c>
      <c r="G1660" s="46">
        <v>26152403</v>
      </c>
      <c r="H1660" s="46">
        <v>26152403</v>
      </c>
      <c r="I1660" s="46">
        <v>25798592</v>
      </c>
      <c r="J1660" s="46">
        <v>0</v>
      </c>
      <c r="K1660" s="46">
        <v>0</v>
      </c>
      <c r="L1660" s="46">
        <v>0</v>
      </c>
      <c r="M1660" s="46">
        <v>18241784.989999998</v>
      </c>
      <c r="N1660" s="46">
        <v>18241784.989999998</v>
      </c>
      <c r="O1660" s="46">
        <v>7910618.0099999998</v>
      </c>
      <c r="P1660" s="86">
        <f t="shared" si="52"/>
        <v>0.69751850298421902</v>
      </c>
    </row>
    <row r="1661" spans="1:24" ht="14.4" x14ac:dyDescent="0.2">
      <c r="A1661" s="47" t="s">
        <v>721</v>
      </c>
      <c r="B1661" s="47" t="s">
        <v>722</v>
      </c>
      <c r="C1661" s="84" t="str">
        <f t="shared" si="51"/>
        <v>21375900 DIRECCIÓN GENERAL DE ARCHIVO NACIONAL</v>
      </c>
      <c r="D1661" s="47" t="s">
        <v>686</v>
      </c>
      <c r="E1661" s="47" t="s">
        <v>416</v>
      </c>
      <c r="F1661" s="47" t="s">
        <v>398</v>
      </c>
      <c r="G1661" s="46">
        <v>4164395</v>
      </c>
      <c r="H1661" s="46">
        <v>4164395</v>
      </c>
      <c r="I1661" s="46">
        <v>4108056</v>
      </c>
      <c r="J1661" s="46">
        <v>0</v>
      </c>
      <c r="K1661" s="46">
        <v>0</v>
      </c>
      <c r="L1661" s="46">
        <v>0</v>
      </c>
      <c r="M1661" s="46">
        <v>2904742.84</v>
      </c>
      <c r="N1661" s="46">
        <v>2904742.84</v>
      </c>
      <c r="O1661" s="46">
        <v>1259652.1599999999</v>
      </c>
      <c r="P1661" s="86">
        <f t="shared" si="52"/>
        <v>0.69751856872366813</v>
      </c>
    </row>
    <row r="1662" spans="1:24" ht="14.4" x14ac:dyDescent="0.2">
      <c r="A1662" s="47" t="s">
        <v>721</v>
      </c>
      <c r="B1662" s="47" t="s">
        <v>722</v>
      </c>
      <c r="C1662" s="84" t="str">
        <f t="shared" si="51"/>
        <v>21375900 DIRECCIÓN GENERAL DE ARCHIVO NACIONAL</v>
      </c>
      <c r="D1662" s="47" t="s">
        <v>686</v>
      </c>
      <c r="E1662" s="47" t="s">
        <v>608</v>
      </c>
      <c r="F1662" s="47" t="s">
        <v>609</v>
      </c>
      <c r="G1662" s="46">
        <v>11800000</v>
      </c>
      <c r="H1662" s="46">
        <v>14000000</v>
      </c>
      <c r="I1662" s="46">
        <v>11200000</v>
      </c>
      <c r="J1662" s="46">
        <v>0</v>
      </c>
      <c r="K1662" s="46">
        <v>0</v>
      </c>
      <c r="L1662" s="46">
        <v>0</v>
      </c>
      <c r="M1662" s="46">
        <v>6244879</v>
      </c>
      <c r="N1662" s="46">
        <v>6244879</v>
      </c>
      <c r="O1662" s="46">
        <v>7755121</v>
      </c>
      <c r="P1662" s="86">
        <f t="shared" si="52"/>
        <v>0.4460627857142857</v>
      </c>
    </row>
    <row r="1663" spans="1:24" ht="14.4" x14ac:dyDescent="0.2">
      <c r="A1663" s="47" t="s">
        <v>721</v>
      </c>
      <c r="B1663" s="47" t="s">
        <v>722</v>
      </c>
      <c r="C1663" s="84" t="str">
        <f t="shared" si="51"/>
        <v>21375900 DIRECCIÓN GENERAL DE ARCHIVO NACIONAL</v>
      </c>
      <c r="D1663" s="47" t="s">
        <v>686</v>
      </c>
      <c r="E1663" s="47" t="s">
        <v>610</v>
      </c>
      <c r="F1663" s="47" t="s">
        <v>611</v>
      </c>
      <c r="G1663" s="46">
        <v>6800000</v>
      </c>
      <c r="H1663" s="46">
        <v>9000000</v>
      </c>
      <c r="I1663" s="46">
        <v>6200000</v>
      </c>
      <c r="J1663" s="46">
        <v>0</v>
      </c>
      <c r="K1663" s="46">
        <v>0</v>
      </c>
      <c r="L1663" s="46">
        <v>0</v>
      </c>
      <c r="M1663" s="46">
        <v>1301915.1200000001</v>
      </c>
      <c r="N1663" s="46">
        <v>1301915.1200000001</v>
      </c>
      <c r="O1663" s="46">
        <v>7698084.8799999999</v>
      </c>
      <c r="P1663" s="86">
        <f t="shared" si="52"/>
        <v>0.14465723555555557</v>
      </c>
    </row>
    <row r="1664" spans="1:24" ht="14.4" x14ac:dyDescent="0.2">
      <c r="A1664" s="47" t="s">
        <v>721</v>
      </c>
      <c r="B1664" s="47" t="s">
        <v>722</v>
      </c>
      <c r="C1664" s="84" t="str">
        <f t="shared" si="51"/>
        <v>21375900 DIRECCIÓN GENERAL DE ARCHIVO NACIONAL</v>
      </c>
      <c r="D1664" s="47" t="s">
        <v>686</v>
      </c>
      <c r="E1664" s="47" t="s">
        <v>612</v>
      </c>
      <c r="F1664" s="47" t="s">
        <v>613</v>
      </c>
      <c r="G1664" s="46">
        <v>5000000</v>
      </c>
      <c r="H1664" s="46">
        <v>5000000</v>
      </c>
      <c r="I1664" s="46">
        <v>5000000</v>
      </c>
      <c r="J1664" s="46">
        <v>0</v>
      </c>
      <c r="K1664" s="46">
        <v>0</v>
      </c>
      <c r="L1664" s="46">
        <v>0</v>
      </c>
      <c r="M1664" s="46">
        <v>4942963.88</v>
      </c>
      <c r="N1664" s="46">
        <v>4942963.88</v>
      </c>
      <c r="O1664" s="46">
        <v>57036.12</v>
      </c>
      <c r="P1664" s="86">
        <f t="shared" si="52"/>
        <v>0.98859277599999995</v>
      </c>
    </row>
    <row r="1665" spans="1:16" ht="14.4" x14ac:dyDescent="0.2">
      <c r="A1665" s="47" t="s">
        <v>721</v>
      </c>
      <c r="B1665" s="47" t="s">
        <v>722</v>
      </c>
      <c r="C1665" s="84" t="str">
        <f t="shared" si="51"/>
        <v>21375900 DIRECCIÓN GENERAL DE ARCHIVO NACIONAL</v>
      </c>
      <c r="D1665" s="47" t="s">
        <v>686</v>
      </c>
      <c r="E1665" s="47" t="s">
        <v>632</v>
      </c>
      <c r="F1665" s="47" t="s">
        <v>633</v>
      </c>
      <c r="G1665" s="46">
        <v>0</v>
      </c>
      <c r="H1665" s="46">
        <v>1700000</v>
      </c>
      <c r="I1665" s="46">
        <v>850000</v>
      </c>
      <c r="J1665" s="46">
        <v>0</v>
      </c>
      <c r="K1665" s="46">
        <v>0</v>
      </c>
      <c r="L1665" s="46">
        <v>0</v>
      </c>
      <c r="M1665" s="46">
        <v>0</v>
      </c>
      <c r="N1665" s="46">
        <v>0</v>
      </c>
      <c r="O1665" s="46">
        <v>1700000</v>
      </c>
      <c r="P1665" s="86">
        <f t="shared" si="52"/>
        <v>0</v>
      </c>
    </row>
    <row r="1666" spans="1:16" ht="14.4" x14ac:dyDescent="0.2">
      <c r="A1666" s="47" t="s">
        <v>721</v>
      </c>
      <c r="B1666" s="47" t="s">
        <v>722</v>
      </c>
      <c r="C1666" s="84" t="str">
        <f t="shared" si="51"/>
        <v>21375900 DIRECCIÓN GENERAL DE ARCHIVO NACIONAL</v>
      </c>
      <c r="D1666" s="47" t="s">
        <v>686</v>
      </c>
      <c r="E1666" s="47" t="s">
        <v>634</v>
      </c>
      <c r="F1666" s="47" t="s">
        <v>635</v>
      </c>
      <c r="G1666" s="46">
        <v>0</v>
      </c>
      <c r="H1666" s="46">
        <v>1700000</v>
      </c>
      <c r="I1666" s="46">
        <v>850000</v>
      </c>
      <c r="J1666" s="46">
        <v>0</v>
      </c>
      <c r="K1666" s="46">
        <v>0</v>
      </c>
      <c r="L1666" s="46">
        <v>0</v>
      </c>
      <c r="M1666" s="46">
        <v>0</v>
      </c>
      <c r="N1666" s="46">
        <v>0</v>
      </c>
      <c r="O1666" s="46">
        <v>1700000</v>
      </c>
      <c r="P1666" s="86">
        <f t="shared" si="52"/>
        <v>0</v>
      </c>
    </row>
    <row r="1667" spans="1:16" ht="14.4" x14ac:dyDescent="0.2">
      <c r="A1667" s="47" t="s">
        <v>721</v>
      </c>
      <c r="B1667" s="47" t="s">
        <v>722</v>
      </c>
      <c r="C1667" s="84" t="str">
        <f t="shared" si="51"/>
        <v>21375900 DIRECCIÓN GENERAL DE ARCHIVO NACIONAL</v>
      </c>
      <c r="D1667" s="47" t="s">
        <v>686</v>
      </c>
      <c r="E1667" s="47" t="s">
        <v>775</v>
      </c>
      <c r="F1667" s="47" t="s">
        <v>776</v>
      </c>
      <c r="G1667" s="46">
        <v>0</v>
      </c>
      <c r="H1667" s="46">
        <v>0</v>
      </c>
      <c r="I1667" s="46">
        <v>0</v>
      </c>
      <c r="J1667" s="46">
        <v>0</v>
      </c>
      <c r="K1667" s="46">
        <v>0</v>
      </c>
      <c r="L1667" s="46">
        <v>0</v>
      </c>
      <c r="M1667" s="46">
        <v>0</v>
      </c>
      <c r="N1667" s="46">
        <v>0</v>
      </c>
      <c r="O1667" s="46">
        <v>0</v>
      </c>
      <c r="P1667" s="86">
        <f t="shared" si="52"/>
        <v>0</v>
      </c>
    </row>
    <row r="1668" spans="1:16" ht="14.4" x14ac:dyDescent="0.2">
      <c r="A1668" s="47" t="s">
        <v>721</v>
      </c>
      <c r="B1668" s="47" t="s">
        <v>722</v>
      </c>
      <c r="C1668" s="84" t="str">
        <f t="shared" si="51"/>
        <v>21375900 DIRECCIÓN GENERAL DE ARCHIVO NACIONAL</v>
      </c>
      <c r="D1668" s="47" t="s">
        <v>686</v>
      </c>
      <c r="E1668" s="47" t="s">
        <v>636</v>
      </c>
      <c r="F1668" s="47" t="s">
        <v>637</v>
      </c>
      <c r="G1668" s="46">
        <v>3462880</v>
      </c>
      <c r="H1668" s="46">
        <v>21085380</v>
      </c>
      <c r="I1668" s="46">
        <v>21085380</v>
      </c>
      <c r="J1668" s="46">
        <v>0</v>
      </c>
      <c r="K1668" s="46">
        <v>0</v>
      </c>
      <c r="L1668" s="46">
        <v>0</v>
      </c>
      <c r="M1668" s="46">
        <v>21083275.489999998</v>
      </c>
      <c r="N1668" s="46">
        <v>21083275.489999998</v>
      </c>
      <c r="O1668" s="46">
        <v>2104.5100000000002</v>
      </c>
      <c r="P1668" s="86">
        <f t="shared" si="52"/>
        <v>0.99990019103283878</v>
      </c>
    </row>
    <row r="1669" spans="1:16" ht="14.4" x14ac:dyDescent="0.2">
      <c r="A1669" s="47" t="s">
        <v>721</v>
      </c>
      <c r="B1669" s="47" t="s">
        <v>722</v>
      </c>
      <c r="C1669" s="81" t="str">
        <f t="shared" si="51"/>
        <v>21375900 DIRECCIÓN GENERAL DE ARCHIVO NACIONAL</v>
      </c>
      <c r="D1669" s="47" t="s">
        <v>686</v>
      </c>
      <c r="E1669" s="47" t="s">
        <v>654</v>
      </c>
      <c r="F1669" s="47" t="s">
        <v>655</v>
      </c>
      <c r="G1669" s="46">
        <v>276316</v>
      </c>
      <c r="H1669" s="46">
        <v>276316</v>
      </c>
      <c r="I1669" s="46">
        <v>276316</v>
      </c>
      <c r="J1669" s="46">
        <v>0</v>
      </c>
      <c r="K1669" s="46">
        <v>0</v>
      </c>
      <c r="L1669" s="46">
        <v>0</v>
      </c>
      <c r="M1669" s="46">
        <v>275944</v>
      </c>
      <c r="N1669" s="46">
        <v>275944</v>
      </c>
      <c r="O1669" s="46">
        <v>372</v>
      </c>
      <c r="P1669" s="88">
        <f t="shared" si="52"/>
        <v>0.99865371531145497</v>
      </c>
    </row>
    <row r="1670" spans="1:16" ht="14.4" x14ac:dyDescent="0.2">
      <c r="A1670" s="47" t="s">
        <v>721</v>
      </c>
      <c r="B1670" s="47" t="s">
        <v>722</v>
      </c>
      <c r="C1670" s="84" t="str">
        <f t="shared" ref="C1670:C1733" si="53">+CONCATENATE(A1670," ",B1670)</f>
        <v>21375900 DIRECCIÓN GENERAL DE ARCHIVO NACIONAL</v>
      </c>
      <c r="D1670" s="47" t="s">
        <v>686</v>
      </c>
      <c r="E1670" s="47" t="s">
        <v>656</v>
      </c>
      <c r="F1670" s="47" t="s">
        <v>657</v>
      </c>
      <c r="G1670" s="46">
        <v>3186564</v>
      </c>
      <c r="H1670" s="46">
        <v>20809064</v>
      </c>
      <c r="I1670" s="46">
        <v>20809064</v>
      </c>
      <c r="J1670" s="46">
        <v>0</v>
      </c>
      <c r="K1670" s="46">
        <v>0</v>
      </c>
      <c r="L1670" s="46">
        <v>0</v>
      </c>
      <c r="M1670" s="46">
        <v>20807331.489999998</v>
      </c>
      <c r="N1670" s="46">
        <v>20807331.489999998</v>
      </c>
      <c r="O1670" s="46">
        <v>1732.51</v>
      </c>
      <c r="P1670" s="86">
        <f t="shared" ref="P1670:P1733" si="54">+IFERROR(M1670/H1670,0)</f>
        <v>0.99991674253104312</v>
      </c>
    </row>
    <row r="1671" spans="1:16" ht="14.4" x14ac:dyDescent="0.2">
      <c r="A1671" s="47" t="s">
        <v>721</v>
      </c>
      <c r="B1671" s="47" t="s">
        <v>722</v>
      </c>
      <c r="C1671" s="84" t="str">
        <f t="shared" si="53"/>
        <v>21375900 DIRECCIÓN GENERAL DE ARCHIVO NACIONAL</v>
      </c>
      <c r="D1671" s="47" t="s">
        <v>690</v>
      </c>
      <c r="E1671" s="47" t="s">
        <v>336</v>
      </c>
      <c r="F1671" s="47" t="s">
        <v>337</v>
      </c>
      <c r="G1671" s="46">
        <v>652200000</v>
      </c>
      <c r="H1671" s="46">
        <v>652200000</v>
      </c>
      <c r="I1671" s="46">
        <v>649300000</v>
      </c>
      <c r="J1671" s="46">
        <v>0</v>
      </c>
      <c r="K1671" s="46">
        <v>0</v>
      </c>
      <c r="L1671" s="46">
        <v>0</v>
      </c>
      <c r="M1671" s="46">
        <v>239269142.65000001</v>
      </c>
      <c r="N1671" s="46">
        <v>230243478.06999999</v>
      </c>
      <c r="O1671" s="46">
        <v>412930857.35000002</v>
      </c>
      <c r="P1671" s="86">
        <f t="shared" si="54"/>
        <v>0.3668646774762343</v>
      </c>
    </row>
    <row r="1672" spans="1:16" ht="14.4" x14ac:dyDescent="0.2">
      <c r="A1672" s="47" t="s">
        <v>721</v>
      </c>
      <c r="B1672" s="47" t="s">
        <v>722</v>
      </c>
      <c r="C1672" s="84" t="str">
        <f t="shared" si="53"/>
        <v>21375900 DIRECCIÓN GENERAL DE ARCHIVO NACIONAL</v>
      </c>
      <c r="D1672" s="47" t="s">
        <v>690</v>
      </c>
      <c r="E1672" s="47" t="s">
        <v>338</v>
      </c>
      <c r="F1672" s="47" t="s">
        <v>339</v>
      </c>
      <c r="G1672" s="46">
        <v>74884260</v>
      </c>
      <c r="H1672" s="46">
        <v>94884260</v>
      </c>
      <c r="I1672" s="46">
        <v>91984260</v>
      </c>
      <c r="J1672" s="46">
        <v>0</v>
      </c>
      <c r="K1672" s="46">
        <v>0</v>
      </c>
      <c r="L1672" s="46">
        <v>0</v>
      </c>
      <c r="M1672" s="46">
        <v>65443842.670000002</v>
      </c>
      <c r="N1672" s="46">
        <v>56418178.090000004</v>
      </c>
      <c r="O1672" s="46">
        <v>29440417.329999998</v>
      </c>
      <c r="P1672" s="86">
        <f t="shared" si="54"/>
        <v>0.68972285466525218</v>
      </c>
    </row>
    <row r="1673" spans="1:16" ht="14.4" x14ac:dyDescent="0.2">
      <c r="A1673" s="47" t="s">
        <v>721</v>
      </c>
      <c r="B1673" s="47" t="s">
        <v>722</v>
      </c>
      <c r="C1673" s="84" t="str">
        <f t="shared" si="53"/>
        <v>21375900 DIRECCIÓN GENERAL DE ARCHIVO NACIONAL</v>
      </c>
      <c r="D1673" s="47" t="s">
        <v>690</v>
      </c>
      <c r="E1673" s="47" t="s">
        <v>342</v>
      </c>
      <c r="F1673" s="47" t="s">
        <v>343</v>
      </c>
      <c r="G1673" s="46">
        <v>716960</v>
      </c>
      <c r="H1673" s="46">
        <v>716960</v>
      </c>
      <c r="I1673" s="46">
        <v>716960</v>
      </c>
      <c r="J1673" s="46">
        <v>0</v>
      </c>
      <c r="K1673" s="46">
        <v>0</v>
      </c>
      <c r="L1673" s="46">
        <v>0</v>
      </c>
      <c r="M1673" s="46">
        <v>623760</v>
      </c>
      <c r="N1673" s="46">
        <v>623760</v>
      </c>
      <c r="O1673" s="46">
        <v>93200</v>
      </c>
      <c r="P1673" s="86">
        <f t="shared" si="54"/>
        <v>0.87000669493416649</v>
      </c>
    </row>
    <row r="1674" spans="1:16" ht="14.4" x14ac:dyDescent="0.2">
      <c r="A1674" s="47" t="s">
        <v>721</v>
      </c>
      <c r="B1674" s="47" t="s">
        <v>722</v>
      </c>
      <c r="C1674" s="84" t="str">
        <f t="shared" si="53"/>
        <v>21375900 DIRECCIÓN GENERAL DE ARCHIVO NACIONAL</v>
      </c>
      <c r="D1674" s="47" t="s">
        <v>690</v>
      </c>
      <c r="E1674" s="47" t="s">
        <v>344</v>
      </c>
      <c r="F1674" s="47" t="s">
        <v>345</v>
      </c>
      <c r="G1674" s="46">
        <v>4000000</v>
      </c>
      <c r="H1674" s="46">
        <v>4000000</v>
      </c>
      <c r="I1674" s="46">
        <v>1100000</v>
      </c>
      <c r="J1674" s="46">
        <v>0</v>
      </c>
      <c r="K1674" s="46">
        <v>0</v>
      </c>
      <c r="L1674" s="46">
        <v>0</v>
      </c>
      <c r="M1674" s="46">
        <v>239969.04</v>
      </c>
      <c r="N1674" s="46">
        <v>239969.04</v>
      </c>
      <c r="O1674" s="46">
        <v>3760030.96</v>
      </c>
      <c r="P1674" s="86">
        <f t="shared" si="54"/>
        <v>5.9992259999999999E-2</v>
      </c>
    </row>
    <row r="1675" spans="1:16" ht="14.4" x14ac:dyDescent="0.2">
      <c r="A1675" s="47" t="s">
        <v>721</v>
      </c>
      <c r="B1675" s="47" t="s">
        <v>722</v>
      </c>
      <c r="C1675" s="84" t="str">
        <f t="shared" si="53"/>
        <v>21375900 DIRECCIÓN GENERAL DE ARCHIVO NACIONAL</v>
      </c>
      <c r="D1675" s="47" t="s">
        <v>690</v>
      </c>
      <c r="E1675" s="47" t="s">
        <v>346</v>
      </c>
      <c r="F1675" s="47" t="s">
        <v>347</v>
      </c>
      <c r="G1675" s="46">
        <v>46842800</v>
      </c>
      <c r="H1675" s="46">
        <v>66842800</v>
      </c>
      <c r="I1675" s="46">
        <v>66842800</v>
      </c>
      <c r="J1675" s="46">
        <v>0</v>
      </c>
      <c r="K1675" s="46">
        <v>0</v>
      </c>
      <c r="L1675" s="46">
        <v>0</v>
      </c>
      <c r="M1675" s="46">
        <v>55505949.049999997</v>
      </c>
      <c r="N1675" s="46">
        <v>55505949.049999997</v>
      </c>
      <c r="O1675" s="46">
        <v>11336850.949999999</v>
      </c>
      <c r="P1675" s="87">
        <f t="shared" si="54"/>
        <v>0.83039533128474563</v>
      </c>
    </row>
    <row r="1676" spans="1:16" ht="14.4" x14ac:dyDescent="0.2">
      <c r="A1676" s="47" t="s">
        <v>721</v>
      </c>
      <c r="B1676" s="47" t="s">
        <v>722</v>
      </c>
      <c r="C1676" s="84" t="str">
        <f t="shared" si="53"/>
        <v>21375900 DIRECCIÓN GENERAL DE ARCHIVO NACIONAL</v>
      </c>
      <c r="D1676" s="47" t="s">
        <v>690</v>
      </c>
      <c r="E1676" s="47" t="s">
        <v>348</v>
      </c>
      <c r="F1676" s="47" t="s">
        <v>349</v>
      </c>
      <c r="G1676" s="46">
        <v>20500000</v>
      </c>
      <c r="H1676" s="46">
        <v>20500000</v>
      </c>
      <c r="I1676" s="46">
        <v>20500000</v>
      </c>
      <c r="J1676" s="46">
        <v>0</v>
      </c>
      <c r="K1676" s="46">
        <v>0</v>
      </c>
      <c r="L1676" s="46">
        <v>0</v>
      </c>
      <c r="M1676" s="46">
        <v>8632324.5800000001</v>
      </c>
      <c r="N1676" s="46">
        <v>0</v>
      </c>
      <c r="O1676" s="46">
        <v>11867675.42</v>
      </c>
      <c r="P1676" s="86">
        <f t="shared" si="54"/>
        <v>0.42108900390243903</v>
      </c>
    </row>
    <row r="1677" spans="1:16" ht="14.4" x14ac:dyDescent="0.2">
      <c r="A1677" s="47" t="s">
        <v>721</v>
      </c>
      <c r="B1677" s="47" t="s">
        <v>722</v>
      </c>
      <c r="C1677" s="84" t="str">
        <f t="shared" si="53"/>
        <v>21375900 DIRECCIÓN GENERAL DE ARCHIVO NACIONAL</v>
      </c>
      <c r="D1677" s="47" t="s">
        <v>690</v>
      </c>
      <c r="E1677" s="47" t="s">
        <v>350</v>
      </c>
      <c r="F1677" s="47" t="s">
        <v>351</v>
      </c>
      <c r="G1677" s="46">
        <v>2000000</v>
      </c>
      <c r="H1677" s="46">
        <v>2000000</v>
      </c>
      <c r="I1677" s="46">
        <v>2000000</v>
      </c>
      <c r="J1677" s="46">
        <v>0</v>
      </c>
      <c r="K1677" s="46">
        <v>0</v>
      </c>
      <c r="L1677" s="46">
        <v>0</v>
      </c>
      <c r="M1677" s="46">
        <v>260000</v>
      </c>
      <c r="N1677" s="46">
        <v>0</v>
      </c>
      <c r="O1677" s="46">
        <v>1740000</v>
      </c>
      <c r="P1677" s="86">
        <f t="shared" si="54"/>
        <v>0.13</v>
      </c>
    </row>
    <row r="1678" spans="1:16" ht="14.4" x14ac:dyDescent="0.2">
      <c r="A1678" s="47" t="s">
        <v>721</v>
      </c>
      <c r="B1678" s="47" t="s">
        <v>722</v>
      </c>
      <c r="C1678" s="84" t="str">
        <f t="shared" si="53"/>
        <v>21375900 DIRECCIÓN GENERAL DE ARCHIVO NACIONAL</v>
      </c>
      <c r="D1678" s="47" t="s">
        <v>690</v>
      </c>
      <c r="E1678" s="47" t="s">
        <v>354</v>
      </c>
      <c r="F1678" s="47" t="s">
        <v>355</v>
      </c>
      <c r="G1678" s="46">
        <v>824500</v>
      </c>
      <c r="H1678" s="46">
        <v>824500</v>
      </c>
      <c r="I1678" s="46">
        <v>824500</v>
      </c>
      <c r="J1678" s="46">
        <v>0</v>
      </c>
      <c r="K1678" s="46">
        <v>0</v>
      </c>
      <c r="L1678" s="46">
        <v>0</v>
      </c>
      <c r="M1678" s="46">
        <v>181840</v>
      </c>
      <c r="N1678" s="46">
        <v>48500</v>
      </c>
      <c r="O1678" s="46">
        <v>642660</v>
      </c>
      <c r="P1678" s="86">
        <f t="shared" si="54"/>
        <v>0.22054578532443905</v>
      </c>
    </row>
    <row r="1679" spans="1:16" ht="14.4" x14ac:dyDescent="0.2">
      <c r="A1679" s="47" t="s">
        <v>721</v>
      </c>
      <c r="B1679" s="47" t="s">
        <v>722</v>
      </c>
      <c r="C1679" s="84" t="str">
        <f t="shared" si="53"/>
        <v>21375900 DIRECCIÓN GENERAL DE ARCHIVO NACIONAL</v>
      </c>
      <c r="D1679" s="47" t="s">
        <v>690</v>
      </c>
      <c r="E1679" s="47" t="s">
        <v>356</v>
      </c>
      <c r="F1679" s="47" t="s">
        <v>357</v>
      </c>
      <c r="G1679" s="46">
        <v>524815740</v>
      </c>
      <c r="H1679" s="46">
        <v>524815740</v>
      </c>
      <c r="I1679" s="46">
        <v>524815740</v>
      </c>
      <c r="J1679" s="46">
        <v>0</v>
      </c>
      <c r="K1679" s="46">
        <v>0</v>
      </c>
      <c r="L1679" s="46">
        <v>0</v>
      </c>
      <c r="M1679" s="46">
        <v>168565854.97999999</v>
      </c>
      <c r="N1679" s="46">
        <v>168565854.97999999</v>
      </c>
      <c r="O1679" s="46">
        <v>356249885.01999998</v>
      </c>
      <c r="P1679" s="86">
        <f t="shared" si="54"/>
        <v>0.32119054771489891</v>
      </c>
    </row>
    <row r="1680" spans="1:16" ht="14.4" x14ac:dyDescent="0.2">
      <c r="A1680" s="47" t="s">
        <v>721</v>
      </c>
      <c r="B1680" s="47" t="s">
        <v>722</v>
      </c>
      <c r="C1680" s="84" t="str">
        <f t="shared" si="53"/>
        <v>21375900 DIRECCIÓN GENERAL DE ARCHIVO NACIONAL</v>
      </c>
      <c r="D1680" s="47" t="s">
        <v>690</v>
      </c>
      <c r="E1680" s="47" t="s">
        <v>358</v>
      </c>
      <c r="F1680" s="47" t="s">
        <v>359</v>
      </c>
      <c r="G1680" s="46">
        <v>514815740</v>
      </c>
      <c r="H1680" s="46">
        <v>514815740</v>
      </c>
      <c r="I1680" s="46">
        <v>514815740</v>
      </c>
      <c r="J1680" s="46">
        <v>0</v>
      </c>
      <c r="K1680" s="46">
        <v>0</v>
      </c>
      <c r="L1680" s="46">
        <v>0</v>
      </c>
      <c r="M1680" s="46">
        <v>168565854.97999999</v>
      </c>
      <c r="N1680" s="46">
        <v>168565854.97999999</v>
      </c>
      <c r="O1680" s="46">
        <v>346249885.01999998</v>
      </c>
      <c r="P1680" s="86">
        <f t="shared" si="54"/>
        <v>0.32742948958786688</v>
      </c>
    </row>
    <row r="1681" spans="1:16" ht="14.4" x14ac:dyDescent="0.2">
      <c r="A1681" s="47" t="s">
        <v>721</v>
      </c>
      <c r="B1681" s="47" t="s">
        <v>722</v>
      </c>
      <c r="C1681" s="84" t="str">
        <f t="shared" si="53"/>
        <v>21375900 DIRECCIÓN GENERAL DE ARCHIVO NACIONAL</v>
      </c>
      <c r="D1681" s="47" t="s">
        <v>690</v>
      </c>
      <c r="E1681" s="47" t="s">
        <v>360</v>
      </c>
      <c r="F1681" s="47" t="s">
        <v>361</v>
      </c>
      <c r="G1681" s="46">
        <v>10000000</v>
      </c>
      <c r="H1681" s="46">
        <v>10000000</v>
      </c>
      <c r="I1681" s="46">
        <v>10000000</v>
      </c>
      <c r="J1681" s="46">
        <v>0</v>
      </c>
      <c r="K1681" s="46">
        <v>0</v>
      </c>
      <c r="L1681" s="46">
        <v>0</v>
      </c>
      <c r="M1681" s="46">
        <v>0</v>
      </c>
      <c r="N1681" s="46">
        <v>0</v>
      </c>
      <c r="O1681" s="46">
        <v>10000000</v>
      </c>
      <c r="P1681" s="86">
        <f t="shared" si="54"/>
        <v>0</v>
      </c>
    </row>
    <row r="1682" spans="1:16" ht="14.4" x14ac:dyDescent="0.2">
      <c r="A1682" s="47" t="s">
        <v>721</v>
      </c>
      <c r="B1682" s="47" t="s">
        <v>722</v>
      </c>
      <c r="C1682" s="84" t="str">
        <f t="shared" si="53"/>
        <v>21375900 DIRECCIÓN GENERAL DE ARCHIVO NACIONAL</v>
      </c>
      <c r="D1682" s="47" t="s">
        <v>690</v>
      </c>
      <c r="E1682" s="47" t="s">
        <v>364</v>
      </c>
      <c r="F1682" s="47" t="s">
        <v>365</v>
      </c>
      <c r="G1682" s="46">
        <v>52500000</v>
      </c>
      <c r="H1682" s="46">
        <v>32500000</v>
      </c>
      <c r="I1682" s="46">
        <v>32500000</v>
      </c>
      <c r="J1682" s="46">
        <v>0</v>
      </c>
      <c r="K1682" s="46">
        <v>0</v>
      </c>
      <c r="L1682" s="46">
        <v>0</v>
      </c>
      <c r="M1682" s="46">
        <v>5259445</v>
      </c>
      <c r="N1682" s="46">
        <v>5259445</v>
      </c>
      <c r="O1682" s="46">
        <v>27240555</v>
      </c>
      <c r="P1682" s="86">
        <f t="shared" si="54"/>
        <v>0.16182907692307694</v>
      </c>
    </row>
    <row r="1683" spans="1:16" ht="14.4" x14ac:dyDescent="0.2">
      <c r="A1683" s="47" t="s">
        <v>721</v>
      </c>
      <c r="B1683" s="47" t="s">
        <v>722</v>
      </c>
      <c r="C1683" s="109" t="str">
        <f t="shared" si="53"/>
        <v>21375900 DIRECCIÓN GENERAL DE ARCHIVO NACIONAL</v>
      </c>
      <c r="D1683" s="47" t="s">
        <v>690</v>
      </c>
      <c r="E1683" s="47" t="s">
        <v>368</v>
      </c>
      <c r="F1683" s="47" t="s">
        <v>369</v>
      </c>
      <c r="G1683" s="46">
        <v>52500000</v>
      </c>
      <c r="H1683" s="46">
        <v>32500000</v>
      </c>
      <c r="I1683" s="46">
        <v>32500000</v>
      </c>
      <c r="J1683" s="46">
        <v>0</v>
      </c>
      <c r="K1683" s="46">
        <v>0</v>
      </c>
      <c r="L1683" s="46">
        <v>0</v>
      </c>
      <c r="M1683" s="46">
        <v>5259445</v>
      </c>
      <c r="N1683" s="46">
        <v>5259445</v>
      </c>
      <c r="O1683" s="46">
        <v>27240555</v>
      </c>
      <c r="P1683" s="108">
        <f t="shared" si="54"/>
        <v>0.16182907692307694</v>
      </c>
    </row>
    <row r="1684" spans="1:16" ht="14.4" x14ac:dyDescent="0.2">
      <c r="A1684" s="99" t="s">
        <v>723</v>
      </c>
      <c r="B1684" s="99" t="s">
        <v>724</v>
      </c>
      <c r="C1684" s="101" t="str">
        <f t="shared" si="53"/>
        <v>21376000 CONSEJO NAC.POLÍTICA PÚBLICA PERSONA JOV</v>
      </c>
      <c r="D1684" s="99" t="s">
        <v>686</v>
      </c>
      <c r="E1684" s="99" t="s">
        <v>687</v>
      </c>
      <c r="F1684" s="99" t="s">
        <v>687</v>
      </c>
      <c r="G1684" s="100">
        <v>1885087285</v>
      </c>
      <c r="H1684" s="100">
        <v>1885087285</v>
      </c>
      <c r="I1684" s="46">
        <v>1727391737.46</v>
      </c>
      <c r="J1684" s="46">
        <v>0</v>
      </c>
      <c r="K1684" s="46">
        <v>0</v>
      </c>
      <c r="L1684" s="46">
        <v>0</v>
      </c>
      <c r="M1684" s="100">
        <v>961473516.59000003</v>
      </c>
      <c r="N1684" s="100">
        <v>909635672.75</v>
      </c>
      <c r="O1684" s="100">
        <v>923613768.40999997</v>
      </c>
      <c r="P1684" s="115">
        <f t="shared" si="54"/>
        <v>0.51004190853157239</v>
      </c>
    </row>
    <row r="1685" spans="1:16" ht="14.4" x14ac:dyDescent="0.2">
      <c r="A1685" s="47" t="s">
        <v>723</v>
      </c>
      <c r="B1685" s="47" t="s">
        <v>724</v>
      </c>
      <c r="C1685" s="114" t="str">
        <f t="shared" si="53"/>
        <v>21376000 CONSEJO NAC.POLÍTICA PÚBLICA PERSONA JOV</v>
      </c>
      <c r="D1685" s="47" t="s">
        <v>686</v>
      </c>
      <c r="E1685" s="47" t="s">
        <v>10</v>
      </c>
      <c r="F1685" s="47" t="s">
        <v>11</v>
      </c>
      <c r="G1685" s="46">
        <v>852315848</v>
      </c>
      <c r="H1685" s="46">
        <v>852315848</v>
      </c>
      <c r="I1685" s="46">
        <v>818454692</v>
      </c>
      <c r="J1685" s="46">
        <v>0</v>
      </c>
      <c r="K1685" s="46">
        <v>0</v>
      </c>
      <c r="L1685" s="46">
        <v>0</v>
      </c>
      <c r="M1685" s="46">
        <v>533449168.51999998</v>
      </c>
      <c r="N1685" s="46">
        <v>519911706.38999999</v>
      </c>
      <c r="O1685" s="46">
        <v>318866679.48000002</v>
      </c>
      <c r="P1685" s="113">
        <f t="shared" si="54"/>
        <v>0.62588202457077857</v>
      </c>
    </row>
    <row r="1686" spans="1:16" ht="14.4" x14ac:dyDescent="0.2">
      <c r="A1686" s="47" t="s">
        <v>723</v>
      </c>
      <c r="B1686" s="47" t="s">
        <v>724</v>
      </c>
      <c r="C1686" s="84" t="str">
        <f t="shared" si="53"/>
        <v>21376000 CONSEJO NAC.POLÍTICA PÚBLICA PERSONA JOV</v>
      </c>
      <c r="D1686" s="47" t="s">
        <v>686</v>
      </c>
      <c r="E1686" s="47" t="s">
        <v>12</v>
      </c>
      <c r="F1686" s="47" t="s">
        <v>13</v>
      </c>
      <c r="G1686" s="46">
        <v>455512332</v>
      </c>
      <c r="H1686" s="46">
        <v>454574001</v>
      </c>
      <c r="I1686" s="46">
        <v>427735346</v>
      </c>
      <c r="J1686" s="46">
        <v>0</v>
      </c>
      <c r="K1686" s="46">
        <v>0</v>
      </c>
      <c r="L1686" s="46">
        <v>0</v>
      </c>
      <c r="M1686" s="46">
        <v>302917224.73000002</v>
      </c>
      <c r="N1686" s="46">
        <v>299234485.37</v>
      </c>
      <c r="O1686" s="46">
        <v>151656776.27000001</v>
      </c>
      <c r="P1686" s="86">
        <f t="shared" si="54"/>
        <v>0.6663760445243766</v>
      </c>
    </row>
    <row r="1687" spans="1:16" ht="14.4" x14ac:dyDescent="0.2">
      <c r="A1687" s="47" t="s">
        <v>723</v>
      </c>
      <c r="B1687" s="47" t="s">
        <v>724</v>
      </c>
      <c r="C1687" s="84" t="str">
        <f t="shared" si="53"/>
        <v>21376000 CONSEJO NAC.POLÍTICA PÚBLICA PERSONA JOV</v>
      </c>
      <c r="D1687" s="47" t="s">
        <v>686</v>
      </c>
      <c r="E1687" s="47" t="s">
        <v>14</v>
      </c>
      <c r="F1687" s="47" t="s">
        <v>15</v>
      </c>
      <c r="G1687" s="46">
        <v>455512332</v>
      </c>
      <c r="H1687" s="46">
        <v>454574001</v>
      </c>
      <c r="I1687" s="46">
        <v>427735346</v>
      </c>
      <c r="J1687" s="46">
        <v>0</v>
      </c>
      <c r="K1687" s="46">
        <v>0</v>
      </c>
      <c r="L1687" s="46">
        <v>0</v>
      </c>
      <c r="M1687" s="46">
        <v>302917224.73000002</v>
      </c>
      <c r="N1687" s="46">
        <v>299234485.37</v>
      </c>
      <c r="O1687" s="46">
        <v>151656776.27000001</v>
      </c>
      <c r="P1687" s="86">
        <f t="shared" si="54"/>
        <v>0.6663760445243766</v>
      </c>
    </row>
    <row r="1688" spans="1:16" ht="14.4" x14ac:dyDescent="0.2">
      <c r="A1688" s="47" t="s">
        <v>723</v>
      </c>
      <c r="B1688" s="47" t="s">
        <v>724</v>
      </c>
      <c r="C1688" s="84" t="str">
        <f t="shared" si="53"/>
        <v>21376000 CONSEJO NAC.POLÍTICA PÚBLICA PERSONA JOV</v>
      </c>
      <c r="D1688" s="47" t="s">
        <v>686</v>
      </c>
      <c r="E1688" s="47" t="s">
        <v>20</v>
      </c>
      <c r="F1688" s="47" t="s">
        <v>21</v>
      </c>
      <c r="G1688" s="46">
        <v>9600000</v>
      </c>
      <c r="H1688" s="46">
        <v>9600000</v>
      </c>
      <c r="I1688" s="46">
        <v>9600000</v>
      </c>
      <c r="J1688" s="46">
        <v>0</v>
      </c>
      <c r="K1688" s="46">
        <v>0</v>
      </c>
      <c r="L1688" s="46">
        <v>0</v>
      </c>
      <c r="M1688" s="46">
        <v>4782054.74</v>
      </c>
      <c r="N1688" s="46">
        <v>4190177.48</v>
      </c>
      <c r="O1688" s="46">
        <v>4817945.26</v>
      </c>
      <c r="P1688" s="86">
        <f t="shared" si="54"/>
        <v>0.49813070208333338</v>
      </c>
    </row>
    <row r="1689" spans="1:16" ht="14.4" x14ac:dyDescent="0.2">
      <c r="A1689" s="47" t="s">
        <v>723</v>
      </c>
      <c r="B1689" s="47" t="s">
        <v>724</v>
      </c>
      <c r="C1689" s="84" t="str">
        <f t="shared" si="53"/>
        <v>21376000 CONSEJO NAC.POLÍTICA PÚBLICA PERSONA JOV</v>
      </c>
      <c r="D1689" s="47" t="s">
        <v>686</v>
      </c>
      <c r="E1689" s="47" t="s">
        <v>24</v>
      </c>
      <c r="F1689" s="47" t="s">
        <v>25</v>
      </c>
      <c r="G1689" s="46">
        <v>9600000</v>
      </c>
      <c r="H1689" s="46">
        <v>9600000</v>
      </c>
      <c r="I1689" s="46">
        <v>9600000</v>
      </c>
      <c r="J1689" s="46">
        <v>0</v>
      </c>
      <c r="K1689" s="46">
        <v>0</v>
      </c>
      <c r="L1689" s="46">
        <v>0</v>
      </c>
      <c r="M1689" s="46">
        <v>4782054.74</v>
      </c>
      <c r="N1689" s="46">
        <v>4190177.48</v>
      </c>
      <c r="O1689" s="46">
        <v>4817945.26</v>
      </c>
      <c r="P1689" s="86">
        <f t="shared" si="54"/>
        <v>0.49813070208333338</v>
      </c>
    </row>
    <row r="1690" spans="1:16" ht="14.4" x14ac:dyDescent="0.2">
      <c r="A1690" s="47" t="s">
        <v>723</v>
      </c>
      <c r="B1690" s="47" t="s">
        <v>724</v>
      </c>
      <c r="C1690" s="84" t="str">
        <f t="shared" si="53"/>
        <v>21376000 CONSEJO NAC.POLÍTICA PÚBLICA PERSONA JOV</v>
      </c>
      <c r="D1690" s="47" t="s">
        <v>686</v>
      </c>
      <c r="E1690" s="47" t="s">
        <v>26</v>
      </c>
      <c r="F1690" s="47" t="s">
        <v>27</v>
      </c>
      <c r="G1690" s="46">
        <v>251845980</v>
      </c>
      <c r="H1690" s="46">
        <v>231584311</v>
      </c>
      <c r="I1690" s="46">
        <v>229495117</v>
      </c>
      <c r="J1690" s="46">
        <v>0</v>
      </c>
      <c r="K1690" s="46">
        <v>0</v>
      </c>
      <c r="L1690" s="46">
        <v>0</v>
      </c>
      <c r="M1690" s="46">
        <v>133106227.34999999</v>
      </c>
      <c r="N1690" s="46">
        <v>133106227.34999999</v>
      </c>
      <c r="O1690" s="46">
        <v>98478083.650000006</v>
      </c>
      <c r="P1690" s="86">
        <f t="shared" si="54"/>
        <v>0.5747635786519234</v>
      </c>
    </row>
    <row r="1691" spans="1:16" ht="14.4" x14ac:dyDescent="0.2">
      <c r="A1691" s="47" t="s">
        <v>723</v>
      </c>
      <c r="B1691" s="47" t="s">
        <v>724</v>
      </c>
      <c r="C1691" s="84" t="str">
        <f t="shared" si="53"/>
        <v>21376000 CONSEJO NAC.POLÍTICA PÚBLICA PERSONA JOV</v>
      </c>
      <c r="D1691" s="47" t="s">
        <v>686</v>
      </c>
      <c r="E1691" s="47" t="s">
        <v>28</v>
      </c>
      <c r="F1691" s="47" t="s">
        <v>29</v>
      </c>
      <c r="G1691" s="46">
        <v>57900000</v>
      </c>
      <c r="H1691" s="46">
        <v>58838331</v>
      </c>
      <c r="I1691" s="46">
        <v>58838331</v>
      </c>
      <c r="J1691" s="46">
        <v>0</v>
      </c>
      <c r="K1691" s="46">
        <v>0</v>
      </c>
      <c r="L1691" s="46">
        <v>0</v>
      </c>
      <c r="M1691" s="46">
        <v>38186648.710000001</v>
      </c>
      <c r="N1691" s="46">
        <v>38186648.710000001</v>
      </c>
      <c r="O1691" s="46">
        <v>20651682.289999999</v>
      </c>
      <c r="P1691" s="86">
        <f t="shared" si="54"/>
        <v>0.64900971970126076</v>
      </c>
    </row>
    <row r="1692" spans="1:16" ht="14.4" x14ac:dyDescent="0.2">
      <c r="A1692" s="47" t="s">
        <v>723</v>
      </c>
      <c r="B1692" s="47" t="s">
        <v>724</v>
      </c>
      <c r="C1692" s="84" t="str">
        <f t="shared" si="53"/>
        <v>21376000 CONSEJO NAC.POLÍTICA PÚBLICA PERSONA JOV</v>
      </c>
      <c r="D1692" s="47" t="s">
        <v>686</v>
      </c>
      <c r="E1692" s="47" t="s">
        <v>30</v>
      </c>
      <c r="F1692" s="47" t="s">
        <v>31</v>
      </c>
      <c r="G1692" s="46">
        <v>88159380</v>
      </c>
      <c r="H1692" s="46">
        <v>61709380</v>
      </c>
      <c r="I1692" s="46">
        <v>61709380</v>
      </c>
      <c r="J1692" s="46">
        <v>0</v>
      </c>
      <c r="K1692" s="46">
        <v>0</v>
      </c>
      <c r="L1692" s="46">
        <v>0</v>
      </c>
      <c r="M1692" s="46">
        <v>46243217.950000003</v>
      </c>
      <c r="N1692" s="46">
        <v>46243217.950000003</v>
      </c>
      <c r="O1692" s="46">
        <v>15466162.050000001</v>
      </c>
      <c r="P1692" s="86">
        <f t="shared" si="54"/>
        <v>0.74937097002108921</v>
      </c>
    </row>
    <row r="1693" spans="1:16" ht="14.4" x14ac:dyDescent="0.2">
      <c r="A1693" s="47" t="s">
        <v>723</v>
      </c>
      <c r="B1693" s="47" t="s">
        <v>724</v>
      </c>
      <c r="C1693" s="84" t="str">
        <f t="shared" si="53"/>
        <v>21376000 CONSEJO NAC.POLÍTICA PÚBLICA PERSONA JOV</v>
      </c>
      <c r="D1693" s="47" t="s">
        <v>686</v>
      </c>
      <c r="E1693" s="47" t="s">
        <v>32</v>
      </c>
      <c r="F1693" s="47" t="s">
        <v>33</v>
      </c>
      <c r="G1693" s="46">
        <v>52261543</v>
      </c>
      <c r="H1693" s="46">
        <v>54511543</v>
      </c>
      <c r="I1693" s="46">
        <v>52422349</v>
      </c>
      <c r="J1693" s="46">
        <v>0</v>
      </c>
      <c r="K1693" s="46">
        <v>0</v>
      </c>
      <c r="L1693" s="46">
        <v>0</v>
      </c>
      <c r="M1693" s="46">
        <v>0</v>
      </c>
      <c r="N1693" s="46">
        <v>0</v>
      </c>
      <c r="O1693" s="46">
        <v>54511543</v>
      </c>
      <c r="P1693" s="86">
        <f t="shared" si="54"/>
        <v>0</v>
      </c>
    </row>
    <row r="1694" spans="1:16" ht="14.4" x14ac:dyDescent="0.2">
      <c r="A1694" s="47" t="s">
        <v>723</v>
      </c>
      <c r="B1694" s="47" t="s">
        <v>724</v>
      </c>
      <c r="C1694" s="84" t="str">
        <f t="shared" si="53"/>
        <v>21376000 CONSEJO NAC.POLÍTICA PÚBLICA PERSONA JOV</v>
      </c>
      <c r="D1694" s="47" t="s">
        <v>686</v>
      </c>
      <c r="E1694" s="47" t="s">
        <v>34</v>
      </c>
      <c r="F1694" s="47" t="s">
        <v>35</v>
      </c>
      <c r="G1694" s="46">
        <v>36925057</v>
      </c>
      <c r="H1694" s="46">
        <v>39925057</v>
      </c>
      <c r="I1694" s="46">
        <v>39925057</v>
      </c>
      <c r="J1694" s="46">
        <v>0</v>
      </c>
      <c r="K1694" s="46">
        <v>0</v>
      </c>
      <c r="L1694" s="46">
        <v>0</v>
      </c>
      <c r="M1694" s="46">
        <v>38052114.490000002</v>
      </c>
      <c r="N1694" s="46">
        <v>38052114.490000002</v>
      </c>
      <c r="O1694" s="46">
        <v>1872942.51</v>
      </c>
      <c r="P1694" s="86">
        <f t="shared" si="54"/>
        <v>0.953088545120925</v>
      </c>
    </row>
    <row r="1695" spans="1:16" ht="14.4" x14ac:dyDescent="0.2">
      <c r="A1695" s="47" t="s">
        <v>723</v>
      </c>
      <c r="B1695" s="47" t="s">
        <v>724</v>
      </c>
      <c r="C1695" s="84" t="str">
        <f t="shared" si="53"/>
        <v>21376000 CONSEJO NAC.POLÍTICA PÚBLICA PERSONA JOV</v>
      </c>
      <c r="D1695" s="47" t="s">
        <v>686</v>
      </c>
      <c r="E1695" s="47" t="s">
        <v>36</v>
      </c>
      <c r="F1695" s="47" t="s">
        <v>37</v>
      </c>
      <c r="G1695" s="46">
        <v>16600000</v>
      </c>
      <c r="H1695" s="46">
        <v>16600000</v>
      </c>
      <c r="I1695" s="46">
        <v>16600000</v>
      </c>
      <c r="J1695" s="46">
        <v>0</v>
      </c>
      <c r="K1695" s="46">
        <v>0</v>
      </c>
      <c r="L1695" s="46">
        <v>0</v>
      </c>
      <c r="M1695" s="46">
        <v>10624246.199999999</v>
      </c>
      <c r="N1695" s="46">
        <v>10624246.199999999</v>
      </c>
      <c r="O1695" s="46">
        <v>5975753.7999999998</v>
      </c>
      <c r="P1695" s="86">
        <f t="shared" si="54"/>
        <v>0.64001483132530113</v>
      </c>
    </row>
    <row r="1696" spans="1:16" ht="14.4" x14ac:dyDescent="0.2">
      <c r="A1696" s="47" t="s">
        <v>723</v>
      </c>
      <c r="B1696" s="47" t="s">
        <v>724</v>
      </c>
      <c r="C1696" s="84" t="str">
        <f t="shared" si="53"/>
        <v>21376000 CONSEJO NAC.POLÍTICA PÚBLICA PERSONA JOV</v>
      </c>
      <c r="D1696" s="47" t="s">
        <v>686</v>
      </c>
      <c r="E1696" s="47" t="s">
        <v>38</v>
      </c>
      <c r="F1696" s="47" t="s">
        <v>39</v>
      </c>
      <c r="G1696" s="46">
        <v>63871936</v>
      </c>
      <c r="H1696" s="46">
        <v>74371936</v>
      </c>
      <c r="I1696" s="46">
        <v>71926601</v>
      </c>
      <c r="J1696" s="46">
        <v>0</v>
      </c>
      <c r="K1696" s="46">
        <v>0</v>
      </c>
      <c r="L1696" s="46">
        <v>0</v>
      </c>
      <c r="M1696" s="46">
        <v>44354529.82</v>
      </c>
      <c r="N1696" s="46">
        <v>39767542</v>
      </c>
      <c r="O1696" s="46">
        <v>30017406.18</v>
      </c>
      <c r="P1696" s="86">
        <f t="shared" si="54"/>
        <v>0.59638799533200271</v>
      </c>
    </row>
    <row r="1697" spans="1:16" ht="14.4" x14ac:dyDescent="0.2">
      <c r="A1697" s="47" t="s">
        <v>723</v>
      </c>
      <c r="B1697" s="47" t="s">
        <v>724</v>
      </c>
      <c r="C1697" s="84" t="str">
        <f t="shared" si="53"/>
        <v>21376000 CONSEJO NAC.POLÍTICA PÚBLICA PERSONA JOV</v>
      </c>
      <c r="D1697" s="47" t="s">
        <v>686</v>
      </c>
      <c r="E1697" s="47" t="s">
        <v>60</v>
      </c>
      <c r="F1697" s="47" t="s">
        <v>41</v>
      </c>
      <c r="G1697" s="46">
        <v>60596452</v>
      </c>
      <c r="H1697" s="46">
        <v>70196452</v>
      </c>
      <c r="I1697" s="46">
        <v>67876519</v>
      </c>
      <c r="J1697" s="46">
        <v>0</v>
      </c>
      <c r="K1697" s="46">
        <v>0</v>
      </c>
      <c r="L1697" s="46">
        <v>0</v>
      </c>
      <c r="M1697" s="46">
        <v>42125472.469999999</v>
      </c>
      <c r="N1697" s="46">
        <v>37774177</v>
      </c>
      <c r="O1697" s="46">
        <v>28070979.530000001</v>
      </c>
      <c r="P1697" s="86">
        <f t="shared" si="54"/>
        <v>0.60010828567232999</v>
      </c>
    </row>
    <row r="1698" spans="1:16" ht="14.4" x14ac:dyDescent="0.2">
      <c r="A1698" s="47" t="s">
        <v>723</v>
      </c>
      <c r="B1698" s="47" t="s">
        <v>724</v>
      </c>
      <c r="C1698" s="84" t="str">
        <f t="shared" si="53"/>
        <v>21376000 CONSEJO NAC.POLÍTICA PÚBLICA PERSONA JOV</v>
      </c>
      <c r="D1698" s="47" t="s">
        <v>686</v>
      </c>
      <c r="E1698" s="47" t="s">
        <v>82</v>
      </c>
      <c r="F1698" s="47" t="s">
        <v>62</v>
      </c>
      <c r="G1698" s="46">
        <v>3275484</v>
      </c>
      <c r="H1698" s="46">
        <v>4175484</v>
      </c>
      <c r="I1698" s="46">
        <v>4050082</v>
      </c>
      <c r="J1698" s="46">
        <v>0</v>
      </c>
      <c r="K1698" s="46">
        <v>0</v>
      </c>
      <c r="L1698" s="46">
        <v>0</v>
      </c>
      <c r="M1698" s="46">
        <v>2229057.35</v>
      </c>
      <c r="N1698" s="46">
        <v>1993365</v>
      </c>
      <c r="O1698" s="46">
        <v>1946426.65</v>
      </c>
      <c r="P1698" s="86">
        <f t="shared" si="54"/>
        <v>0.53384406454437383</v>
      </c>
    </row>
    <row r="1699" spans="1:16" ht="14.4" x14ac:dyDescent="0.2">
      <c r="A1699" s="47" t="s">
        <v>723</v>
      </c>
      <c r="B1699" s="47" t="s">
        <v>724</v>
      </c>
      <c r="C1699" s="84" t="str">
        <f t="shared" si="53"/>
        <v>21376000 CONSEJO NAC.POLÍTICA PÚBLICA PERSONA JOV</v>
      </c>
      <c r="D1699" s="47" t="s">
        <v>686</v>
      </c>
      <c r="E1699" s="47" t="s">
        <v>83</v>
      </c>
      <c r="F1699" s="47" t="s">
        <v>84</v>
      </c>
      <c r="G1699" s="46">
        <v>71485600</v>
      </c>
      <c r="H1699" s="46">
        <v>82185600</v>
      </c>
      <c r="I1699" s="46">
        <v>79697628</v>
      </c>
      <c r="J1699" s="46">
        <v>0</v>
      </c>
      <c r="K1699" s="46">
        <v>0</v>
      </c>
      <c r="L1699" s="46">
        <v>0</v>
      </c>
      <c r="M1699" s="46">
        <v>48289131.880000003</v>
      </c>
      <c r="N1699" s="46">
        <v>43613274.189999998</v>
      </c>
      <c r="O1699" s="46">
        <v>33896468.119999997</v>
      </c>
      <c r="P1699" s="86">
        <f t="shared" si="54"/>
        <v>0.58756195586574778</v>
      </c>
    </row>
    <row r="1700" spans="1:16" ht="14.4" x14ac:dyDescent="0.2">
      <c r="A1700" s="47" t="s">
        <v>723</v>
      </c>
      <c r="B1700" s="47" t="s">
        <v>724</v>
      </c>
      <c r="C1700" s="84" t="str">
        <f t="shared" si="53"/>
        <v>21376000 CONSEJO NAC.POLÍTICA PÚBLICA PERSONA JOV</v>
      </c>
      <c r="D1700" s="47" t="s">
        <v>686</v>
      </c>
      <c r="E1700" s="47" t="s">
        <v>105</v>
      </c>
      <c r="F1700" s="47" t="s">
        <v>86</v>
      </c>
      <c r="G1700" s="46">
        <v>35506246</v>
      </c>
      <c r="H1700" s="46">
        <v>41406246</v>
      </c>
      <c r="I1700" s="46">
        <v>40046890</v>
      </c>
      <c r="J1700" s="46">
        <v>0</v>
      </c>
      <c r="K1700" s="46">
        <v>0</v>
      </c>
      <c r="L1700" s="46">
        <v>0</v>
      </c>
      <c r="M1700" s="46">
        <v>23620414.550000001</v>
      </c>
      <c r="N1700" s="46">
        <v>21065660</v>
      </c>
      <c r="O1700" s="46">
        <v>17785831.449999999</v>
      </c>
      <c r="P1700" s="86">
        <f t="shared" si="54"/>
        <v>0.57045534990059232</v>
      </c>
    </row>
    <row r="1701" spans="1:16" ht="14.4" x14ac:dyDescent="0.2">
      <c r="A1701" s="47" t="s">
        <v>723</v>
      </c>
      <c r="B1701" s="47" t="s">
        <v>724</v>
      </c>
      <c r="C1701" s="84" t="str">
        <f t="shared" si="53"/>
        <v>21376000 CONSEJO NAC.POLÍTICA PÚBLICA PERSONA JOV</v>
      </c>
      <c r="D1701" s="47" t="s">
        <v>686</v>
      </c>
      <c r="E1701" s="47" t="s">
        <v>126</v>
      </c>
      <c r="F1701" s="47" t="s">
        <v>107</v>
      </c>
      <c r="G1701" s="46">
        <v>19652903</v>
      </c>
      <c r="H1701" s="46">
        <v>22852903</v>
      </c>
      <c r="I1701" s="46">
        <v>22100492</v>
      </c>
      <c r="J1701" s="46">
        <v>0</v>
      </c>
      <c r="K1701" s="46">
        <v>0</v>
      </c>
      <c r="L1701" s="46">
        <v>0</v>
      </c>
      <c r="M1701" s="46">
        <v>13630654.09</v>
      </c>
      <c r="N1701" s="46">
        <v>12216597</v>
      </c>
      <c r="O1701" s="46">
        <v>9222248.9100000001</v>
      </c>
      <c r="P1701" s="86">
        <f t="shared" si="54"/>
        <v>0.59645175451013821</v>
      </c>
    </row>
    <row r="1702" spans="1:16" ht="14.4" x14ac:dyDescent="0.2">
      <c r="A1702" s="47" t="s">
        <v>723</v>
      </c>
      <c r="B1702" s="47" t="s">
        <v>724</v>
      </c>
      <c r="C1702" s="84" t="str">
        <f t="shared" si="53"/>
        <v>21376000 CONSEJO NAC.POLÍTICA PÚBLICA PERSONA JOV</v>
      </c>
      <c r="D1702" s="47" t="s">
        <v>686</v>
      </c>
      <c r="E1702" s="47" t="s">
        <v>147</v>
      </c>
      <c r="F1702" s="47" t="s">
        <v>128</v>
      </c>
      <c r="G1702" s="46">
        <v>9826451</v>
      </c>
      <c r="H1702" s="46">
        <v>11426451</v>
      </c>
      <c r="I1702" s="46">
        <v>11050246</v>
      </c>
      <c r="J1702" s="46">
        <v>0</v>
      </c>
      <c r="K1702" s="46">
        <v>0</v>
      </c>
      <c r="L1702" s="46">
        <v>0</v>
      </c>
      <c r="M1702" s="46">
        <v>6866932.0499999998</v>
      </c>
      <c r="N1702" s="46">
        <v>6159886</v>
      </c>
      <c r="O1702" s="46">
        <v>4559518.95</v>
      </c>
      <c r="P1702" s="86">
        <f t="shared" si="54"/>
        <v>0.60096805648578022</v>
      </c>
    </row>
    <row r="1703" spans="1:16" ht="14.4" x14ac:dyDescent="0.2">
      <c r="A1703" s="47" t="s">
        <v>723</v>
      </c>
      <c r="B1703" s="47" t="s">
        <v>724</v>
      </c>
      <c r="C1703" s="84" t="str">
        <f t="shared" si="53"/>
        <v>21376000 CONSEJO NAC.POLÍTICA PÚBLICA PERSONA JOV</v>
      </c>
      <c r="D1703" s="47" t="s">
        <v>686</v>
      </c>
      <c r="E1703" s="47" t="s">
        <v>163</v>
      </c>
      <c r="F1703" s="47" t="s">
        <v>149</v>
      </c>
      <c r="G1703" s="46">
        <v>6500000</v>
      </c>
      <c r="H1703" s="46">
        <v>6500000</v>
      </c>
      <c r="I1703" s="46">
        <v>6500000</v>
      </c>
      <c r="J1703" s="46">
        <v>0</v>
      </c>
      <c r="K1703" s="46">
        <v>0</v>
      </c>
      <c r="L1703" s="46">
        <v>0</v>
      </c>
      <c r="M1703" s="46">
        <v>4171131.19</v>
      </c>
      <c r="N1703" s="46">
        <v>4171131.19</v>
      </c>
      <c r="O1703" s="46">
        <v>2328868.81</v>
      </c>
      <c r="P1703" s="86">
        <f t="shared" si="54"/>
        <v>0.64171249076923076</v>
      </c>
    </row>
    <row r="1704" spans="1:16" ht="14.4" x14ac:dyDescent="0.2">
      <c r="A1704" s="47" t="s">
        <v>723</v>
      </c>
      <c r="B1704" s="47" t="s">
        <v>724</v>
      </c>
      <c r="C1704" s="84" t="str">
        <f t="shared" si="53"/>
        <v>21376000 CONSEJO NAC.POLÍTICA PÚBLICA PERSONA JOV</v>
      </c>
      <c r="D1704" s="47" t="s">
        <v>686</v>
      </c>
      <c r="E1704" s="47" t="s">
        <v>166</v>
      </c>
      <c r="F1704" s="47" t="s">
        <v>167</v>
      </c>
      <c r="G1704" s="46">
        <v>412356012</v>
      </c>
      <c r="H1704" s="46">
        <v>412356012</v>
      </c>
      <c r="I1704" s="46">
        <v>307897482.79000002</v>
      </c>
      <c r="J1704" s="46">
        <v>0</v>
      </c>
      <c r="K1704" s="46">
        <v>0</v>
      </c>
      <c r="L1704" s="46">
        <v>0</v>
      </c>
      <c r="M1704" s="46">
        <v>156097391.38999999</v>
      </c>
      <c r="N1704" s="46">
        <v>117797088.84</v>
      </c>
      <c r="O1704" s="46">
        <v>256258620.61000001</v>
      </c>
      <c r="P1704" s="86">
        <f t="shared" si="54"/>
        <v>0.37855005589199459</v>
      </c>
    </row>
    <row r="1705" spans="1:16" ht="14.4" x14ac:dyDescent="0.2">
      <c r="A1705" s="47" t="s">
        <v>723</v>
      </c>
      <c r="B1705" s="47" t="s">
        <v>724</v>
      </c>
      <c r="C1705" s="84" t="str">
        <f t="shared" si="53"/>
        <v>21376000 CONSEJO NAC.POLÍTICA PÚBLICA PERSONA JOV</v>
      </c>
      <c r="D1705" s="47" t="s">
        <v>686</v>
      </c>
      <c r="E1705" s="47" t="s">
        <v>180</v>
      </c>
      <c r="F1705" s="47" t="s">
        <v>181</v>
      </c>
      <c r="G1705" s="46">
        <v>17000000</v>
      </c>
      <c r="H1705" s="46">
        <v>17000000</v>
      </c>
      <c r="I1705" s="46">
        <v>10400000</v>
      </c>
      <c r="J1705" s="46">
        <v>0</v>
      </c>
      <c r="K1705" s="46">
        <v>0</v>
      </c>
      <c r="L1705" s="46">
        <v>0</v>
      </c>
      <c r="M1705" s="46">
        <v>7270533.1100000003</v>
      </c>
      <c r="N1705" s="46">
        <v>7270533.1100000003</v>
      </c>
      <c r="O1705" s="46">
        <v>9729466.8900000006</v>
      </c>
      <c r="P1705" s="86">
        <f t="shared" si="54"/>
        <v>0.42767841823529412</v>
      </c>
    </row>
    <row r="1706" spans="1:16" ht="14.4" x14ac:dyDescent="0.2">
      <c r="A1706" s="47" t="s">
        <v>723</v>
      </c>
      <c r="B1706" s="47" t="s">
        <v>724</v>
      </c>
      <c r="C1706" s="84" t="str">
        <f t="shared" si="53"/>
        <v>21376000 CONSEJO NAC.POLÍTICA PÚBLICA PERSONA JOV</v>
      </c>
      <c r="D1706" s="47" t="s">
        <v>686</v>
      </c>
      <c r="E1706" s="47" t="s">
        <v>182</v>
      </c>
      <c r="F1706" s="47" t="s">
        <v>183</v>
      </c>
      <c r="G1706" s="46">
        <v>11000000</v>
      </c>
      <c r="H1706" s="46">
        <v>10400000</v>
      </c>
      <c r="I1706" s="46">
        <v>5400000</v>
      </c>
      <c r="J1706" s="46">
        <v>0</v>
      </c>
      <c r="K1706" s="46">
        <v>0</v>
      </c>
      <c r="L1706" s="46">
        <v>0</v>
      </c>
      <c r="M1706" s="46">
        <v>4086595</v>
      </c>
      <c r="N1706" s="46">
        <v>4086595</v>
      </c>
      <c r="O1706" s="46">
        <v>6313405</v>
      </c>
      <c r="P1706" s="86">
        <f t="shared" si="54"/>
        <v>0.39294182692307694</v>
      </c>
    </row>
    <row r="1707" spans="1:16" ht="14.4" x14ac:dyDescent="0.2">
      <c r="A1707" s="47" t="s">
        <v>723</v>
      </c>
      <c r="B1707" s="47" t="s">
        <v>724</v>
      </c>
      <c r="C1707" s="84" t="str">
        <f t="shared" si="53"/>
        <v>21376000 CONSEJO NAC.POLÍTICA PÚBLICA PERSONA JOV</v>
      </c>
      <c r="D1707" s="47" t="s">
        <v>686</v>
      </c>
      <c r="E1707" s="47" t="s">
        <v>184</v>
      </c>
      <c r="F1707" s="47" t="s">
        <v>185</v>
      </c>
      <c r="G1707" s="46">
        <v>1000000</v>
      </c>
      <c r="H1707" s="46">
        <v>1600000</v>
      </c>
      <c r="I1707" s="46">
        <v>1300000</v>
      </c>
      <c r="J1707" s="46">
        <v>0</v>
      </c>
      <c r="K1707" s="46">
        <v>0</v>
      </c>
      <c r="L1707" s="46">
        <v>0</v>
      </c>
      <c r="M1707" s="46">
        <v>1105134.25</v>
      </c>
      <c r="N1707" s="46">
        <v>1105134.25</v>
      </c>
      <c r="O1707" s="46">
        <v>494865.75</v>
      </c>
      <c r="P1707" s="86">
        <f t="shared" si="54"/>
        <v>0.69070890625000003</v>
      </c>
    </row>
    <row r="1708" spans="1:16" ht="14.4" x14ac:dyDescent="0.2">
      <c r="A1708" s="47" t="s">
        <v>723</v>
      </c>
      <c r="B1708" s="47" t="s">
        <v>724</v>
      </c>
      <c r="C1708" s="84" t="str">
        <f t="shared" si="53"/>
        <v>21376000 CONSEJO NAC.POLÍTICA PÚBLICA PERSONA JOV</v>
      </c>
      <c r="D1708" s="47" t="s">
        <v>686</v>
      </c>
      <c r="E1708" s="47" t="s">
        <v>188</v>
      </c>
      <c r="F1708" s="47" t="s">
        <v>189</v>
      </c>
      <c r="G1708" s="46">
        <v>5000000</v>
      </c>
      <c r="H1708" s="46">
        <v>5000000</v>
      </c>
      <c r="I1708" s="46">
        <v>3700000</v>
      </c>
      <c r="J1708" s="46">
        <v>0</v>
      </c>
      <c r="K1708" s="46">
        <v>0</v>
      </c>
      <c r="L1708" s="46">
        <v>0</v>
      </c>
      <c r="M1708" s="46">
        <v>2078803.86</v>
      </c>
      <c r="N1708" s="46">
        <v>2078803.86</v>
      </c>
      <c r="O1708" s="46">
        <v>2921196.14</v>
      </c>
      <c r="P1708" s="86">
        <f t="shared" si="54"/>
        <v>0.415760772</v>
      </c>
    </row>
    <row r="1709" spans="1:16" ht="14.4" x14ac:dyDescent="0.2">
      <c r="A1709" s="47" t="s">
        <v>723</v>
      </c>
      <c r="B1709" s="47" t="s">
        <v>724</v>
      </c>
      <c r="C1709" s="84" t="str">
        <f t="shared" si="53"/>
        <v>21376000 CONSEJO NAC.POLÍTICA PÚBLICA PERSONA JOV</v>
      </c>
      <c r="D1709" s="47" t="s">
        <v>686</v>
      </c>
      <c r="E1709" s="47" t="s">
        <v>190</v>
      </c>
      <c r="F1709" s="47" t="s">
        <v>191</v>
      </c>
      <c r="G1709" s="46">
        <v>0</v>
      </c>
      <c r="H1709" s="46">
        <v>0</v>
      </c>
      <c r="I1709" s="46">
        <v>0</v>
      </c>
      <c r="J1709" s="46">
        <v>0</v>
      </c>
      <c r="K1709" s="46">
        <v>0</v>
      </c>
      <c r="L1709" s="46">
        <v>0</v>
      </c>
      <c r="M1709" s="46">
        <v>0</v>
      </c>
      <c r="N1709" s="46">
        <v>0</v>
      </c>
      <c r="O1709" s="46">
        <v>0</v>
      </c>
      <c r="P1709" s="86">
        <f t="shared" si="54"/>
        <v>0</v>
      </c>
    </row>
    <row r="1710" spans="1:16" ht="14.4" x14ac:dyDescent="0.2">
      <c r="A1710" s="47" t="s">
        <v>723</v>
      </c>
      <c r="B1710" s="47" t="s">
        <v>724</v>
      </c>
      <c r="C1710" s="84" t="str">
        <f t="shared" si="53"/>
        <v>21376000 CONSEJO NAC.POLÍTICA PÚBLICA PERSONA JOV</v>
      </c>
      <c r="D1710" s="47" t="s">
        <v>686</v>
      </c>
      <c r="E1710" s="47" t="s">
        <v>192</v>
      </c>
      <c r="F1710" s="47" t="s">
        <v>193</v>
      </c>
      <c r="G1710" s="46">
        <v>3000000</v>
      </c>
      <c r="H1710" s="46">
        <v>3000000</v>
      </c>
      <c r="I1710" s="46">
        <v>1700000</v>
      </c>
      <c r="J1710" s="46">
        <v>0</v>
      </c>
      <c r="K1710" s="46">
        <v>0</v>
      </c>
      <c r="L1710" s="46">
        <v>0</v>
      </c>
      <c r="M1710" s="46">
        <v>837993.85</v>
      </c>
      <c r="N1710" s="46">
        <v>837993.85</v>
      </c>
      <c r="O1710" s="46">
        <v>2162006.15</v>
      </c>
      <c r="P1710" s="86">
        <f t="shared" si="54"/>
        <v>0.27933128333333335</v>
      </c>
    </row>
    <row r="1711" spans="1:16" ht="14.4" x14ac:dyDescent="0.2">
      <c r="A1711" s="47" t="s">
        <v>723</v>
      </c>
      <c r="B1711" s="47" t="s">
        <v>724</v>
      </c>
      <c r="C1711" s="84" t="str">
        <f t="shared" si="53"/>
        <v>21376000 CONSEJO NAC.POLÍTICA PÚBLICA PERSONA JOV</v>
      </c>
      <c r="D1711" s="47" t="s">
        <v>686</v>
      </c>
      <c r="E1711" s="47" t="s">
        <v>194</v>
      </c>
      <c r="F1711" s="47" t="s">
        <v>195</v>
      </c>
      <c r="G1711" s="46">
        <v>1000000</v>
      </c>
      <c r="H1711" s="46">
        <v>1000000</v>
      </c>
      <c r="I1711" s="46">
        <v>200000</v>
      </c>
      <c r="J1711" s="46">
        <v>0</v>
      </c>
      <c r="K1711" s="46">
        <v>0</v>
      </c>
      <c r="L1711" s="46">
        <v>0</v>
      </c>
      <c r="M1711" s="46">
        <v>97812.800000000003</v>
      </c>
      <c r="N1711" s="46">
        <v>97812.800000000003</v>
      </c>
      <c r="O1711" s="46">
        <v>902187.2</v>
      </c>
      <c r="P1711" s="86">
        <f t="shared" si="54"/>
        <v>9.7812800000000005E-2</v>
      </c>
    </row>
    <row r="1712" spans="1:16" ht="14.4" x14ac:dyDescent="0.2">
      <c r="A1712" s="47" t="s">
        <v>723</v>
      </c>
      <c r="B1712" s="47" t="s">
        <v>724</v>
      </c>
      <c r="C1712" s="84" t="str">
        <f t="shared" si="53"/>
        <v>21376000 CONSEJO NAC.POLÍTICA PÚBLICA PERSONA JOV</v>
      </c>
      <c r="D1712" s="47" t="s">
        <v>686</v>
      </c>
      <c r="E1712" s="47" t="s">
        <v>204</v>
      </c>
      <c r="F1712" s="47" t="s">
        <v>205</v>
      </c>
      <c r="G1712" s="46">
        <v>2000000</v>
      </c>
      <c r="H1712" s="46">
        <v>2000000</v>
      </c>
      <c r="I1712" s="46">
        <v>1500000</v>
      </c>
      <c r="J1712" s="46">
        <v>0</v>
      </c>
      <c r="K1712" s="46">
        <v>0</v>
      </c>
      <c r="L1712" s="46">
        <v>0</v>
      </c>
      <c r="M1712" s="46">
        <v>740181.05</v>
      </c>
      <c r="N1712" s="46">
        <v>740181.05</v>
      </c>
      <c r="O1712" s="46">
        <v>1259818.95</v>
      </c>
      <c r="P1712" s="86">
        <f t="shared" si="54"/>
        <v>0.370090525</v>
      </c>
    </row>
    <row r="1713" spans="1:16" ht="14.4" x14ac:dyDescent="0.2">
      <c r="A1713" s="47" t="s">
        <v>723</v>
      </c>
      <c r="B1713" s="47" t="s">
        <v>724</v>
      </c>
      <c r="C1713" s="84" t="str">
        <f t="shared" si="53"/>
        <v>21376000 CONSEJO NAC.POLÍTICA PÚBLICA PERSONA JOV</v>
      </c>
      <c r="D1713" s="47" t="s">
        <v>686</v>
      </c>
      <c r="E1713" s="47" t="s">
        <v>208</v>
      </c>
      <c r="F1713" s="47" t="s">
        <v>209</v>
      </c>
      <c r="G1713" s="46">
        <v>240359616</v>
      </c>
      <c r="H1713" s="46">
        <v>234359616</v>
      </c>
      <c r="I1713" s="46">
        <v>176946120.03</v>
      </c>
      <c r="J1713" s="46">
        <v>0</v>
      </c>
      <c r="K1713" s="46">
        <v>0</v>
      </c>
      <c r="L1713" s="46">
        <v>0</v>
      </c>
      <c r="M1713" s="46">
        <v>71772448.790000007</v>
      </c>
      <c r="N1713" s="46">
        <v>43514437.630000003</v>
      </c>
      <c r="O1713" s="46">
        <v>162587167.21000001</v>
      </c>
      <c r="P1713" s="86">
        <f t="shared" si="54"/>
        <v>0.3062492165459087</v>
      </c>
    </row>
    <row r="1714" spans="1:16" ht="14.4" x14ac:dyDescent="0.2">
      <c r="A1714" s="47" t="s">
        <v>723</v>
      </c>
      <c r="B1714" s="47" t="s">
        <v>724</v>
      </c>
      <c r="C1714" s="84" t="str">
        <f t="shared" si="53"/>
        <v>21376000 CONSEJO NAC.POLÍTICA PÚBLICA PERSONA JOV</v>
      </c>
      <c r="D1714" s="47" t="s">
        <v>686</v>
      </c>
      <c r="E1714" s="47" t="s">
        <v>218</v>
      </c>
      <c r="F1714" s="47" t="s">
        <v>219</v>
      </c>
      <c r="G1714" s="46">
        <v>11500000</v>
      </c>
      <c r="H1714" s="46">
        <v>11500000</v>
      </c>
      <c r="I1714" s="46">
        <v>8625000</v>
      </c>
      <c r="J1714" s="46">
        <v>0</v>
      </c>
      <c r="K1714" s="46">
        <v>0</v>
      </c>
      <c r="L1714" s="46">
        <v>0</v>
      </c>
      <c r="M1714" s="46">
        <v>4900000</v>
      </c>
      <c r="N1714" s="46">
        <v>4887610.62</v>
      </c>
      <c r="O1714" s="46">
        <v>6600000</v>
      </c>
      <c r="P1714" s="86">
        <f t="shared" si="54"/>
        <v>0.42608695652173911</v>
      </c>
    </row>
    <row r="1715" spans="1:16" ht="14.4" x14ac:dyDescent="0.2">
      <c r="A1715" s="47" t="s">
        <v>723</v>
      </c>
      <c r="B1715" s="47" t="s">
        <v>724</v>
      </c>
      <c r="C1715" s="84" t="str">
        <f t="shared" si="53"/>
        <v>21376000 CONSEJO NAC.POLÍTICA PÚBLICA PERSONA JOV</v>
      </c>
      <c r="D1715" s="47" t="s">
        <v>686</v>
      </c>
      <c r="E1715" s="47" t="s">
        <v>220</v>
      </c>
      <c r="F1715" s="47" t="s">
        <v>221</v>
      </c>
      <c r="G1715" s="46">
        <v>11000000</v>
      </c>
      <c r="H1715" s="46">
        <v>5000000</v>
      </c>
      <c r="I1715" s="46">
        <v>1500000</v>
      </c>
      <c r="J1715" s="46">
        <v>0</v>
      </c>
      <c r="K1715" s="46">
        <v>0</v>
      </c>
      <c r="L1715" s="46">
        <v>0</v>
      </c>
      <c r="M1715" s="46">
        <v>52141.65</v>
      </c>
      <c r="N1715" s="46">
        <v>0</v>
      </c>
      <c r="O1715" s="46">
        <v>4947858.3499999996</v>
      </c>
      <c r="P1715" s="86">
        <f t="shared" si="54"/>
        <v>1.042833E-2</v>
      </c>
    </row>
    <row r="1716" spans="1:16" ht="14.4" x14ac:dyDescent="0.2">
      <c r="A1716" s="47" t="s">
        <v>723</v>
      </c>
      <c r="B1716" s="47" t="s">
        <v>724</v>
      </c>
      <c r="C1716" s="84" t="str">
        <f t="shared" si="53"/>
        <v>21376000 CONSEJO NAC.POLÍTICA PÚBLICA PERSONA JOV</v>
      </c>
      <c r="D1716" s="47" t="s">
        <v>686</v>
      </c>
      <c r="E1716" s="47" t="s">
        <v>222</v>
      </c>
      <c r="F1716" s="47" t="s">
        <v>223</v>
      </c>
      <c r="G1716" s="46">
        <v>217859616</v>
      </c>
      <c r="H1716" s="46">
        <v>217859616</v>
      </c>
      <c r="I1716" s="46">
        <v>166821120.03</v>
      </c>
      <c r="J1716" s="46">
        <v>0</v>
      </c>
      <c r="K1716" s="46">
        <v>0</v>
      </c>
      <c r="L1716" s="46">
        <v>0</v>
      </c>
      <c r="M1716" s="46">
        <v>66820307.140000001</v>
      </c>
      <c r="N1716" s="46">
        <v>38626827.009999998</v>
      </c>
      <c r="O1716" s="46">
        <v>151039308.86000001</v>
      </c>
      <c r="P1716" s="86">
        <f t="shared" si="54"/>
        <v>0.30671268207871993</v>
      </c>
    </row>
    <row r="1717" spans="1:16" ht="14.4" x14ac:dyDescent="0.2">
      <c r="A1717" s="47" t="s">
        <v>723</v>
      </c>
      <c r="B1717" s="47" t="s">
        <v>724</v>
      </c>
      <c r="C1717" s="84" t="str">
        <f t="shared" si="53"/>
        <v>21376000 CONSEJO NAC.POLÍTICA PÚBLICA PERSONA JOV</v>
      </c>
      <c r="D1717" s="47" t="s">
        <v>686</v>
      </c>
      <c r="E1717" s="47" t="s">
        <v>224</v>
      </c>
      <c r="F1717" s="47" t="s">
        <v>225</v>
      </c>
      <c r="G1717" s="46">
        <v>8000000</v>
      </c>
      <c r="H1717" s="46">
        <v>12000000</v>
      </c>
      <c r="I1717" s="46">
        <v>8000000</v>
      </c>
      <c r="J1717" s="46">
        <v>0</v>
      </c>
      <c r="K1717" s="46">
        <v>0</v>
      </c>
      <c r="L1717" s="46">
        <v>0</v>
      </c>
      <c r="M1717" s="46">
        <v>6666446.7800000003</v>
      </c>
      <c r="N1717" s="46">
        <v>6666446.7800000003</v>
      </c>
      <c r="O1717" s="46">
        <v>5333553.22</v>
      </c>
      <c r="P1717" s="86">
        <f t="shared" si="54"/>
        <v>0.55553723166666669</v>
      </c>
    </row>
    <row r="1718" spans="1:16" ht="14.4" x14ac:dyDescent="0.2">
      <c r="A1718" s="47" t="s">
        <v>723</v>
      </c>
      <c r="B1718" s="47" t="s">
        <v>724</v>
      </c>
      <c r="C1718" s="84" t="str">
        <f t="shared" si="53"/>
        <v>21376000 CONSEJO NAC.POLÍTICA PÚBLICA PERSONA JOV</v>
      </c>
      <c r="D1718" s="47" t="s">
        <v>686</v>
      </c>
      <c r="E1718" s="47" t="s">
        <v>226</v>
      </c>
      <c r="F1718" s="47" t="s">
        <v>227</v>
      </c>
      <c r="G1718" s="46">
        <v>1000000</v>
      </c>
      <c r="H1718" s="46">
        <v>1300000</v>
      </c>
      <c r="I1718" s="46">
        <v>900000</v>
      </c>
      <c r="J1718" s="46">
        <v>0</v>
      </c>
      <c r="K1718" s="46">
        <v>0</v>
      </c>
      <c r="L1718" s="46">
        <v>0</v>
      </c>
      <c r="M1718" s="46">
        <v>678212</v>
      </c>
      <c r="N1718" s="46">
        <v>678212</v>
      </c>
      <c r="O1718" s="46">
        <v>621788</v>
      </c>
      <c r="P1718" s="86">
        <f t="shared" si="54"/>
        <v>0.52170153846153844</v>
      </c>
    </row>
    <row r="1719" spans="1:16" ht="14.4" x14ac:dyDescent="0.2">
      <c r="A1719" s="47" t="s">
        <v>723</v>
      </c>
      <c r="B1719" s="47" t="s">
        <v>724</v>
      </c>
      <c r="C1719" s="84" t="str">
        <f t="shared" si="53"/>
        <v>21376000 CONSEJO NAC.POLÍTICA PÚBLICA PERSONA JOV</v>
      </c>
      <c r="D1719" s="47" t="s">
        <v>686</v>
      </c>
      <c r="E1719" s="47" t="s">
        <v>228</v>
      </c>
      <c r="F1719" s="47" t="s">
        <v>229</v>
      </c>
      <c r="G1719" s="46">
        <v>7000000</v>
      </c>
      <c r="H1719" s="46">
        <v>10700000</v>
      </c>
      <c r="I1719" s="46">
        <v>7100000</v>
      </c>
      <c r="J1719" s="46">
        <v>0</v>
      </c>
      <c r="K1719" s="46">
        <v>0</v>
      </c>
      <c r="L1719" s="46">
        <v>0</v>
      </c>
      <c r="M1719" s="46">
        <v>5988234.7800000003</v>
      </c>
      <c r="N1719" s="46">
        <v>5988234.7800000003</v>
      </c>
      <c r="O1719" s="46">
        <v>4711765.22</v>
      </c>
      <c r="P1719" s="86">
        <f t="shared" si="54"/>
        <v>0.55964811028037387</v>
      </c>
    </row>
    <row r="1720" spans="1:16" ht="14.4" x14ac:dyDescent="0.2">
      <c r="A1720" s="47" t="s">
        <v>723</v>
      </c>
      <c r="B1720" s="47" t="s">
        <v>724</v>
      </c>
      <c r="C1720" s="84" t="str">
        <f t="shared" si="53"/>
        <v>21376000 CONSEJO NAC.POLÍTICA PÚBLICA PERSONA JOV</v>
      </c>
      <c r="D1720" s="47" t="s">
        <v>686</v>
      </c>
      <c r="E1720" s="47" t="s">
        <v>234</v>
      </c>
      <c r="F1720" s="47" t="s">
        <v>235</v>
      </c>
      <c r="G1720" s="46">
        <v>5000000</v>
      </c>
      <c r="H1720" s="46">
        <v>5000000</v>
      </c>
      <c r="I1720" s="46">
        <v>5000000</v>
      </c>
      <c r="J1720" s="46">
        <v>0</v>
      </c>
      <c r="K1720" s="46">
        <v>0</v>
      </c>
      <c r="L1720" s="46">
        <v>0</v>
      </c>
      <c r="M1720" s="46">
        <v>3817344.13</v>
      </c>
      <c r="N1720" s="46">
        <v>3746980.13</v>
      </c>
      <c r="O1720" s="46">
        <v>1182655.8700000001</v>
      </c>
      <c r="P1720" s="86">
        <f t="shared" si="54"/>
        <v>0.76346882599999999</v>
      </c>
    </row>
    <row r="1721" spans="1:16" ht="14.4" x14ac:dyDescent="0.2">
      <c r="A1721" s="47" t="s">
        <v>723</v>
      </c>
      <c r="B1721" s="47" t="s">
        <v>724</v>
      </c>
      <c r="C1721" s="84" t="str">
        <f t="shared" si="53"/>
        <v>21376000 CONSEJO NAC.POLÍTICA PÚBLICA PERSONA JOV</v>
      </c>
      <c r="D1721" s="47" t="s">
        <v>686</v>
      </c>
      <c r="E1721" s="47" t="s">
        <v>236</v>
      </c>
      <c r="F1721" s="47" t="s">
        <v>237</v>
      </c>
      <c r="G1721" s="46">
        <v>5000000</v>
      </c>
      <c r="H1721" s="46">
        <v>5000000</v>
      </c>
      <c r="I1721" s="46">
        <v>5000000</v>
      </c>
      <c r="J1721" s="46">
        <v>0</v>
      </c>
      <c r="K1721" s="46">
        <v>0</v>
      </c>
      <c r="L1721" s="46">
        <v>0</v>
      </c>
      <c r="M1721" s="46">
        <v>3817344.13</v>
      </c>
      <c r="N1721" s="46">
        <v>3746980.13</v>
      </c>
      <c r="O1721" s="46">
        <v>1182655.8700000001</v>
      </c>
      <c r="P1721" s="86">
        <f t="shared" si="54"/>
        <v>0.76346882599999999</v>
      </c>
    </row>
    <row r="1722" spans="1:16" ht="14.4" x14ac:dyDescent="0.2">
      <c r="A1722" s="47" t="s">
        <v>723</v>
      </c>
      <c r="B1722" s="47" t="s">
        <v>724</v>
      </c>
      <c r="C1722" s="84" t="str">
        <f t="shared" si="53"/>
        <v>21376000 CONSEJO NAC.POLÍTICA PÚBLICA PERSONA JOV</v>
      </c>
      <c r="D1722" s="47" t="s">
        <v>686</v>
      </c>
      <c r="E1722" s="47" t="s">
        <v>238</v>
      </c>
      <c r="F1722" s="47" t="s">
        <v>239</v>
      </c>
      <c r="G1722" s="46">
        <v>116735660</v>
      </c>
      <c r="H1722" s="46">
        <v>116735660</v>
      </c>
      <c r="I1722" s="46">
        <v>87551745</v>
      </c>
      <c r="J1722" s="46">
        <v>0</v>
      </c>
      <c r="K1722" s="46">
        <v>0</v>
      </c>
      <c r="L1722" s="46">
        <v>0</v>
      </c>
      <c r="M1722" s="46">
        <v>53839754</v>
      </c>
      <c r="N1722" s="46">
        <v>44204470</v>
      </c>
      <c r="O1722" s="46">
        <v>62895906</v>
      </c>
      <c r="P1722" s="86">
        <f t="shared" si="54"/>
        <v>0.46121085878985052</v>
      </c>
    </row>
    <row r="1723" spans="1:16" ht="14.4" x14ac:dyDescent="0.2">
      <c r="A1723" s="47" t="s">
        <v>723</v>
      </c>
      <c r="B1723" s="47" t="s">
        <v>724</v>
      </c>
      <c r="C1723" s="84" t="str">
        <f t="shared" si="53"/>
        <v>21376000 CONSEJO NAC.POLÍTICA PÚBLICA PERSONA JOV</v>
      </c>
      <c r="D1723" s="47" t="s">
        <v>686</v>
      </c>
      <c r="E1723" s="47" t="s">
        <v>240</v>
      </c>
      <c r="F1723" s="47" t="s">
        <v>241</v>
      </c>
      <c r="G1723" s="46">
        <v>116735660</v>
      </c>
      <c r="H1723" s="46">
        <v>116735660</v>
      </c>
      <c r="I1723" s="46">
        <v>87551745</v>
      </c>
      <c r="J1723" s="46">
        <v>0</v>
      </c>
      <c r="K1723" s="46">
        <v>0</v>
      </c>
      <c r="L1723" s="46">
        <v>0</v>
      </c>
      <c r="M1723" s="46">
        <v>53839754</v>
      </c>
      <c r="N1723" s="46">
        <v>44204470</v>
      </c>
      <c r="O1723" s="46">
        <v>62895906</v>
      </c>
      <c r="P1723" s="86">
        <f t="shared" si="54"/>
        <v>0.46121085878985052</v>
      </c>
    </row>
    <row r="1724" spans="1:16" ht="14.4" x14ac:dyDescent="0.2">
      <c r="A1724" s="47" t="s">
        <v>723</v>
      </c>
      <c r="B1724" s="47" t="s">
        <v>724</v>
      </c>
      <c r="C1724" s="84" t="str">
        <f t="shared" si="53"/>
        <v>21376000 CONSEJO NAC.POLÍTICA PÚBLICA PERSONA JOV</v>
      </c>
      <c r="D1724" s="47" t="s">
        <v>686</v>
      </c>
      <c r="E1724" s="47" t="s">
        <v>246</v>
      </c>
      <c r="F1724" s="47" t="s">
        <v>247</v>
      </c>
      <c r="G1724" s="46">
        <v>20060736</v>
      </c>
      <c r="H1724" s="46">
        <v>22060736</v>
      </c>
      <c r="I1724" s="46">
        <v>16640086</v>
      </c>
      <c r="J1724" s="46">
        <v>0</v>
      </c>
      <c r="K1724" s="46">
        <v>0</v>
      </c>
      <c r="L1724" s="46">
        <v>0</v>
      </c>
      <c r="M1724" s="46">
        <v>11273807.210000001</v>
      </c>
      <c r="N1724" s="46">
        <v>10937163.82</v>
      </c>
      <c r="O1724" s="46">
        <v>10786928.789999999</v>
      </c>
      <c r="P1724" s="86">
        <f t="shared" si="54"/>
        <v>0.51103495413752287</v>
      </c>
    </row>
    <row r="1725" spans="1:16" ht="14.4" x14ac:dyDescent="0.2">
      <c r="A1725" s="47" t="s">
        <v>723</v>
      </c>
      <c r="B1725" s="47" t="s">
        <v>724</v>
      </c>
      <c r="C1725" s="84" t="str">
        <f t="shared" si="53"/>
        <v>21376000 CONSEJO NAC.POLÍTICA PÚBLICA PERSONA JOV</v>
      </c>
      <c r="D1725" s="47" t="s">
        <v>686</v>
      </c>
      <c r="E1725" s="47" t="s">
        <v>254</v>
      </c>
      <c r="F1725" s="47" t="s">
        <v>255</v>
      </c>
      <c r="G1725" s="46">
        <v>3000000</v>
      </c>
      <c r="H1725" s="46">
        <v>5000000</v>
      </c>
      <c r="I1725" s="46">
        <v>5000000</v>
      </c>
      <c r="J1725" s="46">
        <v>0</v>
      </c>
      <c r="K1725" s="46">
        <v>0</v>
      </c>
      <c r="L1725" s="46">
        <v>0</v>
      </c>
      <c r="M1725" s="46">
        <v>4167858.27</v>
      </c>
      <c r="N1725" s="46">
        <v>3849890.87</v>
      </c>
      <c r="O1725" s="46">
        <v>832141.73</v>
      </c>
      <c r="P1725" s="86">
        <f t="shared" si="54"/>
        <v>0.833571654</v>
      </c>
    </row>
    <row r="1726" spans="1:16" ht="14.4" x14ac:dyDescent="0.2">
      <c r="A1726" s="47" t="s">
        <v>723</v>
      </c>
      <c r="B1726" s="47" t="s">
        <v>724</v>
      </c>
      <c r="C1726" s="84" t="str">
        <f t="shared" si="53"/>
        <v>21376000 CONSEJO NAC.POLÍTICA PÚBLICA PERSONA JOV</v>
      </c>
      <c r="D1726" s="47" t="s">
        <v>686</v>
      </c>
      <c r="E1726" s="47" t="s">
        <v>260</v>
      </c>
      <c r="F1726" s="47" t="s">
        <v>261</v>
      </c>
      <c r="G1726" s="46">
        <v>17060736</v>
      </c>
      <c r="H1726" s="46">
        <v>17060736</v>
      </c>
      <c r="I1726" s="46">
        <v>11640086</v>
      </c>
      <c r="J1726" s="46">
        <v>0</v>
      </c>
      <c r="K1726" s="46">
        <v>0</v>
      </c>
      <c r="L1726" s="46">
        <v>0</v>
      </c>
      <c r="M1726" s="46">
        <v>7105948.9400000004</v>
      </c>
      <c r="N1726" s="46">
        <v>7087272.9500000002</v>
      </c>
      <c r="O1726" s="46">
        <v>9954787.0600000005</v>
      </c>
      <c r="P1726" s="86">
        <f t="shared" si="54"/>
        <v>0.41650893255718863</v>
      </c>
    </row>
    <row r="1727" spans="1:16" ht="14.4" x14ac:dyDescent="0.2">
      <c r="A1727" s="47" t="s">
        <v>723</v>
      </c>
      <c r="B1727" s="47" t="s">
        <v>724</v>
      </c>
      <c r="C1727" s="84" t="str">
        <f t="shared" si="53"/>
        <v>21376000 CONSEJO NAC.POLÍTICA PÚBLICA PERSONA JOV</v>
      </c>
      <c r="D1727" s="47" t="s">
        <v>686</v>
      </c>
      <c r="E1727" s="47" t="s">
        <v>264</v>
      </c>
      <c r="F1727" s="47" t="s">
        <v>265</v>
      </c>
      <c r="G1727" s="46">
        <v>2200000</v>
      </c>
      <c r="H1727" s="46">
        <v>2200000</v>
      </c>
      <c r="I1727" s="46">
        <v>1659531.76</v>
      </c>
      <c r="J1727" s="46">
        <v>0</v>
      </c>
      <c r="K1727" s="46">
        <v>0</v>
      </c>
      <c r="L1727" s="46">
        <v>0</v>
      </c>
      <c r="M1727" s="46">
        <v>619063.52</v>
      </c>
      <c r="N1727" s="46">
        <v>619063.52</v>
      </c>
      <c r="O1727" s="46">
        <v>1580936.48</v>
      </c>
      <c r="P1727" s="86">
        <f t="shared" si="54"/>
        <v>0.28139250909090913</v>
      </c>
    </row>
    <row r="1728" spans="1:16" ht="14.4" x14ac:dyDescent="0.2">
      <c r="A1728" s="47" t="s">
        <v>723</v>
      </c>
      <c r="B1728" s="47" t="s">
        <v>724</v>
      </c>
      <c r="C1728" s="84" t="str">
        <f t="shared" si="53"/>
        <v>21376000 CONSEJO NAC.POLÍTICA PÚBLICA PERSONA JOV</v>
      </c>
      <c r="D1728" s="47" t="s">
        <v>686</v>
      </c>
      <c r="E1728" s="47" t="s">
        <v>266</v>
      </c>
      <c r="F1728" s="47" t="s">
        <v>267</v>
      </c>
      <c r="G1728" s="46">
        <v>1200000</v>
      </c>
      <c r="H1728" s="46">
        <v>1200000</v>
      </c>
      <c r="I1728" s="46">
        <v>909531.76</v>
      </c>
      <c r="J1728" s="46">
        <v>0</v>
      </c>
      <c r="K1728" s="46">
        <v>0</v>
      </c>
      <c r="L1728" s="46">
        <v>0</v>
      </c>
      <c r="M1728" s="46">
        <v>619063.52</v>
      </c>
      <c r="N1728" s="46">
        <v>619063.52</v>
      </c>
      <c r="O1728" s="46">
        <v>580936.48</v>
      </c>
      <c r="P1728" s="86">
        <f t="shared" si="54"/>
        <v>0.5158862666666667</v>
      </c>
    </row>
    <row r="1729" spans="1:16" ht="14.4" x14ac:dyDescent="0.2">
      <c r="A1729" s="47" t="s">
        <v>723</v>
      </c>
      <c r="B1729" s="47" t="s">
        <v>724</v>
      </c>
      <c r="C1729" s="84" t="str">
        <f t="shared" si="53"/>
        <v>21376000 CONSEJO NAC.POLÍTICA PÚBLICA PERSONA JOV</v>
      </c>
      <c r="D1729" s="47" t="s">
        <v>686</v>
      </c>
      <c r="E1729" s="47" t="s">
        <v>268</v>
      </c>
      <c r="F1729" s="47" t="s">
        <v>269</v>
      </c>
      <c r="G1729" s="46">
        <v>1000000</v>
      </c>
      <c r="H1729" s="46">
        <v>1000000</v>
      </c>
      <c r="I1729" s="46">
        <v>750000</v>
      </c>
      <c r="J1729" s="46">
        <v>0</v>
      </c>
      <c r="K1729" s="46">
        <v>0</v>
      </c>
      <c r="L1729" s="46">
        <v>0</v>
      </c>
      <c r="M1729" s="46">
        <v>0</v>
      </c>
      <c r="N1729" s="46">
        <v>0</v>
      </c>
      <c r="O1729" s="46">
        <v>1000000</v>
      </c>
      <c r="P1729" s="86">
        <f t="shared" si="54"/>
        <v>0</v>
      </c>
    </row>
    <row r="1730" spans="1:16" ht="14.4" x14ac:dyDescent="0.2">
      <c r="A1730" s="47" t="s">
        <v>723</v>
      </c>
      <c r="B1730" s="47" t="s">
        <v>724</v>
      </c>
      <c r="C1730" s="84" t="str">
        <f t="shared" si="53"/>
        <v>21376000 CONSEJO NAC.POLÍTICA PÚBLICA PERSONA JOV</v>
      </c>
      <c r="D1730" s="47" t="s">
        <v>686</v>
      </c>
      <c r="E1730" s="47" t="s">
        <v>278</v>
      </c>
      <c r="F1730" s="47" t="s">
        <v>279</v>
      </c>
      <c r="G1730" s="46">
        <v>3633731</v>
      </c>
      <c r="H1730" s="46">
        <v>3633731</v>
      </c>
      <c r="I1730" s="46">
        <v>2831948.41</v>
      </c>
      <c r="J1730" s="46">
        <v>0</v>
      </c>
      <c r="K1730" s="46">
        <v>0</v>
      </c>
      <c r="L1730" s="46">
        <v>0</v>
      </c>
      <c r="M1730" s="46">
        <v>2705848.42</v>
      </c>
      <c r="N1730" s="46">
        <v>2705769.26</v>
      </c>
      <c r="O1730" s="46">
        <v>927882.58</v>
      </c>
      <c r="P1730" s="86">
        <f t="shared" si="54"/>
        <v>0.74464742161706521</v>
      </c>
    </row>
    <row r="1731" spans="1:16" ht="14.4" x14ac:dyDescent="0.2">
      <c r="A1731" s="47" t="s">
        <v>723</v>
      </c>
      <c r="B1731" s="47" t="s">
        <v>724</v>
      </c>
      <c r="C1731" s="84" t="str">
        <f t="shared" si="53"/>
        <v>21376000 CONSEJO NAC.POLÍTICA PÚBLICA PERSONA JOV</v>
      </c>
      <c r="D1731" s="47" t="s">
        <v>686</v>
      </c>
      <c r="E1731" s="47" t="s">
        <v>280</v>
      </c>
      <c r="F1731" s="47" t="s">
        <v>281</v>
      </c>
      <c r="G1731" s="46">
        <v>2500000</v>
      </c>
      <c r="H1731" s="46">
        <v>2500000</v>
      </c>
      <c r="I1731" s="46">
        <v>1875000</v>
      </c>
      <c r="J1731" s="46">
        <v>0</v>
      </c>
      <c r="K1731" s="46">
        <v>0</v>
      </c>
      <c r="L1731" s="46">
        <v>0</v>
      </c>
      <c r="M1731" s="46">
        <v>1748900.01</v>
      </c>
      <c r="N1731" s="46">
        <v>1748900.01</v>
      </c>
      <c r="O1731" s="46">
        <v>751099.99</v>
      </c>
      <c r="P1731" s="86">
        <f t="shared" si="54"/>
        <v>0.69956000399999996</v>
      </c>
    </row>
    <row r="1732" spans="1:16" ht="14.4" x14ac:dyDescent="0.2">
      <c r="A1732" s="47" t="s">
        <v>723</v>
      </c>
      <c r="B1732" s="47" t="s">
        <v>724</v>
      </c>
      <c r="C1732" s="84" t="str">
        <f t="shared" si="53"/>
        <v>21376000 CONSEJO NAC.POLÍTICA PÚBLICA PERSONA JOV</v>
      </c>
      <c r="D1732" s="47" t="s">
        <v>686</v>
      </c>
      <c r="E1732" s="47" t="s">
        <v>282</v>
      </c>
      <c r="F1732" s="47" t="s">
        <v>283</v>
      </c>
      <c r="G1732" s="46">
        <v>1500000</v>
      </c>
      <c r="H1732" s="46">
        <v>1500000</v>
      </c>
      <c r="I1732" s="46">
        <v>1125000</v>
      </c>
      <c r="J1732" s="46">
        <v>0</v>
      </c>
      <c r="K1732" s="46">
        <v>0</v>
      </c>
      <c r="L1732" s="46">
        <v>0</v>
      </c>
      <c r="M1732" s="46">
        <v>1125000</v>
      </c>
      <c r="N1732" s="46">
        <v>1125000</v>
      </c>
      <c r="O1732" s="46">
        <v>375000</v>
      </c>
      <c r="P1732" s="86">
        <f t="shared" si="54"/>
        <v>0.75</v>
      </c>
    </row>
    <row r="1733" spans="1:16" ht="14.4" x14ac:dyDescent="0.2">
      <c r="A1733" s="47" t="s">
        <v>723</v>
      </c>
      <c r="B1733" s="47" t="s">
        <v>724</v>
      </c>
      <c r="C1733" s="84" t="str">
        <f t="shared" si="53"/>
        <v>21376000 CONSEJO NAC.POLÍTICA PÚBLICA PERSONA JOV</v>
      </c>
      <c r="D1733" s="47" t="s">
        <v>686</v>
      </c>
      <c r="E1733" s="47" t="s">
        <v>286</v>
      </c>
      <c r="F1733" s="47" t="s">
        <v>287</v>
      </c>
      <c r="G1733" s="46">
        <v>1000000</v>
      </c>
      <c r="H1733" s="46">
        <v>1000000</v>
      </c>
      <c r="I1733" s="46">
        <v>750000</v>
      </c>
      <c r="J1733" s="46">
        <v>0</v>
      </c>
      <c r="K1733" s="46">
        <v>0</v>
      </c>
      <c r="L1733" s="46">
        <v>0</v>
      </c>
      <c r="M1733" s="46">
        <v>623900.01</v>
      </c>
      <c r="N1733" s="46">
        <v>623900.01</v>
      </c>
      <c r="O1733" s="46">
        <v>376099.99</v>
      </c>
      <c r="P1733" s="86">
        <f t="shared" si="54"/>
        <v>0.62390001000000006</v>
      </c>
    </row>
    <row r="1734" spans="1:16" ht="14.4" x14ac:dyDescent="0.2">
      <c r="A1734" s="47" t="s">
        <v>723</v>
      </c>
      <c r="B1734" s="47" t="s">
        <v>724</v>
      </c>
      <c r="C1734" s="84" t="str">
        <f t="shared" ref="C1734:C1775" si="55">+CONCATENATE(A1734," ",B1734)</f>
        <v>21376000 CONSEJO NAC.POLÍTICA PÚBLICA PERSONA JOV</v>
      </c>
      <c r="D1734" s="47" t="s">
        <v>686</v>
      </c>
      <c r="E1734" s="47" t="s">
        <v>312</v>
      </c>
      <c r="F1734" s="47" t="s">
        <v>313</v>
      </c>
      <c r="G1734" s="46">
        <v>1133731</v>
      </c>
      <c r="H1734" s="46">
        <v>1133731</v>
      </c>
      <c r="I1734" s="46">
        <v>956948.41</v>
      </c>
      <c r="J1734" s="46">
        <v>0</v>
      </c>
      <c r="K1734" s="46">
        <v>0</v>
      </c>
      <c r="L1734" s="46">
        <v>0</v>
      </c>
      <c r="M1734" s="46">
        <v>956948.41</v>
      </c>
      <c r="N1734" s="46">
        <v>956869.25</v>
      </c>
      <c r="O1734" s="46">
        <v>176782.59</v>
      </c>
      <c r="P1734" s="86">
        <f t="shared" ref="P1734:P1797" si="56">+IFERROR(M1734/H1734,0)</f>
        <v>0.84407007482374574</v>
      </c>
    </row>
    <row r="1735" spans="1:16" ht="14.4" x14ac:dyDescent="0.2">
      <c r="A1735" s="47" t="s">
        <v>723</v>
      </c>
      <c r="B1735" s="47" t="s">
        <v>724</v>
      </c>
      <c r="C1735" s="84" t="str">
        <f t="shared" si="55"/>
        <v>21376000 CONSEJO NAC.POLÍTICA PÚBLICA PERSONA JOV</v>
      </c>
      <c r="D1735" s="47" t="s">
        <v>686</v>
      </c>
      <c r="E1735" s="47" t="s">
        <v>316</v>
      </c>
      <c r="F1735" s="47" t="s">
        <v>317</v>
      </c>
      <c r="G1735" s="46">
        <v>1133731</v>
      </c>
      <c r="H1735" s="46">
        <v>1133731</v>
      </c>
      <c r="I1735" s="46">
        <v>956948.41</v>
      </c>
      <c r="J1735" s="46">
        <v>0</v>
      </c>
      <c r="K1735" s="46">
        <v>0</v>
      </c>
      <c r="L1735" s="46">
        <v>0</v>
      </c>
      <c r="M1735" s="46">
        <v>956948.41</v>
      </c>
      <c r="N1735" s="46">
        <v>956869.25</v>
      </c>
      <c r="O1735" s="46">
        <v>176782.59</v>
      </c>
      <c r="P1735" s="86">
        <f t="shared" si="56"/>
        <v>0.84407007482374574</v>
      </c>
    </row>
    <row r="1736" spans="1:16" ht="14.4" x14ac:dyDescent="0.2">
      <c r="A1736" s="47" t="s">
        <v>723</v>
      </c>
      <c r="B1736" s="47" t="s">
        <v>724</v>
      </c>
      <c r="C1736" s="84" t="str">
        <f t="shared" si="55"/>
        <v>21376000 CONSEJO NAC.POLÍTICA PÚBLICA PERSONA JOV</v>
      </c>
      <c r="D1736" s="47" t="s">
        <v>686</v>
      </c>
      <c r="E1736" s="47" t="s">
        <v>372</v>
      </c>
      <c r="F1736" s="47" t="s">
        <v>373</v>
      </c>
      <c r="G1736" s="46">
        <v>615281694</v>
      </c>
      <c r="H1736" s="46">
        <v>615281694</v>
      </c>
      <c r="I1736" s="46">
        <v>596707614.25999999</v>
      </c>
      <c r="J1736" s="46">
        <v>0</v>
      </c>
      <c r="K1736" s="46">
        <v>0</v>
      </c>
      <c r="L1736" s="46">
        <v>0</v>
      </c>
      <c r="M1736" s="46">
        <v>269221108.25999999</v>
      </c>
      <c r="N1736" s="46">
        <v>269221108.25999999</v>
      </c>
      <c r="O1736" s="46">
        <v>346060585.74000001</v>
      </c>
      <c r="P1736" s="86">
        <f t="shared" si="56"/>
        <v>0.43755748120794896</v>
      </c>
    </row>
    <row r="1737" spans="1:16" ht="14.4" x14ac:dyDescent="0.2">
      <c r="A1737" s="47" t="s">
        <v>723</v>
      </c>
      <c r="B1737" s="47" t="s">
        <v>724</v>
      </c>
      <c r="C1737" s="84" t="str">
        <f t="shared" si="55"/>
        <v>21376000 CONSEJO NAC.POLÍTICA PÚBLICA PERSONA JOV</v>
      </c>
      <c r="D1737" s="47" t="s">
        <v>686</v>
      </c>
      <c r="E1737" s="47" t="s">
        <v>374</v>
      </c>
      <c r="F1737" s="47" t="s">
        <v>375</v>
      </c>
      <c r="G1737" s="46">
        <v>611281694</v>
      </c>
      <c r="H1737" s="46">
        <v>611281694</v>
      </c>
      <c r="I1737" s="46">
        <v>592707614.25999999</v>
      </c>
      <c r="J1737" s="46">
        <v>0</v>
      </c>
      <c r="K1737" s="46">
        <v>0</v>
      </c>
      <c r="L1737" s="46">
        <v>0</v>
      </c>
      <c r="M1737" s="46">
        <v>267418461.37</v>
      </c>
      <c r="N1737" s="46">
        <v>267418461.37</v>
      </c>
      <c r="O1737" s="46">
        <v>343863232.63</v>
      </c>
      <c r="P1737" s="86">
        <f t="shared" si="56"/>
        <v>0.43747173192789901</v>
      </c>
    </row>
    <row r="1738" spans="1:16" ht="14.4" x14ac:dyDescent="0.2">
      <c r="A1738" s="47" t="s">
        <v>723</v>
      </c>
      <c r="B1738" s="47" t="s">
        <v>724</v>
      </c>
      <c r="C1738" s="84" t="str">
        <f t="shared" si="55"/>
        <v>21376000 CONSEJO NAC.POLÍTICA PÚBLICA PERSONA JOV</v>
      </c>
      <c r="D1738" s="47" t="s">
        <v>686</v>
      </c>
      <c r="E1738" s="47" t="s">
        <v>396</v>
      </c>
      <c r="F1738" s="47" t="s">
        <v>377</v>
      </c>
      <c r="G1738" s="46">
        <v>10285020</v>
      </c>
      <c r="H1738" s="46">
        <v>10285020</v>
      </c>
      <c r="I1738" s="46">
        <v>9891258</v>
      </c>
      <c r="J1738" s="46">
        <v>0</v>
      </c>
      <c r="K1738" s="46">
        <v>0</v>
      </c>
      <c r="L1738" s="46">
        <v>0</v>
      </c>
      <c r="M1738" s="46">
        <v>5776299.4100000001</v>
      </c>
      <c r="N1738" s="46">
        <v>5776299.4100000001</v>
      </c>
      <c r="O1738" s="46">
        <v>4508720.59</v>
      </c>
      <c r="P1738" s="86">
        <f t="shared" si="56"/>
        <v>0.56162257438488206</v>
      </c>
    </row>
    <row r="1739" spans="1:16" ht="14.4" x14ac:dyDescent="0.2">
      <c r="A1739" s="47" t="s">
        <v>723</v>
      </c>
      <c r="B1739" s="47" t="s">
        <v>724</v>
      </c>
      <c r="C1739" s="84" t="str">
        <f t="shared" si="55"/>
        <v>21376000 CONSEJO NAC.POLÍTICA PÚBLICA PERSONA JOV</v>
      </c>
      <c r="D1739" s="47" t="s">
        <v>686</v>
      </c>
      <c r="E1739" s="47" t="s">
        <v>417</v>
      </c>
      <c r="F1739" s="47" t="s">
        <v>398</v>
      </c>
      <c r="G1739" s="46">
        <v>1637742</v>
      </c>
      <c r="H1739" s="46">
        <v>1637742</v>
      </c>
      <c r="I1739" s="46">
        <v>1575041</v>
      </c>
      <c r="J1739" s="46">
        <v>0</v>
      </c>
      <c r="K1739" s="46">
        <v>0</v>
      </c>
      <c r="L1739" s="46">
        <v>0</v>
      </c>
      <c r="M1739" s="46">
        <v>919792.96</v>
      </c>
      <c r="N1739" s="46">
        <v>919792.96</v>
      </c>
      <c r="O1739" s="46">
        <v>717949.04</v>
      </c>
      <c r="P1739" s="86">
        <f t="shared" si="56"/>
        <v>0.56162262432055843</v>
      </c>
    </row>
    <row r="1740" spans="1:16" ht="14.4" x14ac:dyDescent="0.2">
      <c r="A1740" s="47" t="s">
        <v>723</v>
      </c>
      <c r="B1740" s="47" t="s">
        <v>724</v>
      </c>
      <c r="C1740" s="84" t="str">
        <f t="shared" si="55"/>
        <v>21376000 CONSEJO NAC.POLÍTICA PÚBLICA PERSONA JOV</v>
      </c>
      <c r="D1740" s="47" t="s">
        <v>686</v>
      </c>
      <c r="E1740" s="47" t="s">
        <v>418</v>
      </c>
      <c r="F1740" s="47" t="s">
        <v>419</v>
      </c>
      <c r="G1740" s="46">
        <v>6079119</v>
      </c>
      <c r="H1740" s="46">
        <v>6079119</v>
      </c>
      <c r="I1740" s="46">
        <v>6079119</v>
      </c>
      <c r="J1740" s="46">
        <v>0</v>
      </c>
      <c r="K1740" s="46">
        <v>0</v>
      </c>
      <c r="L1740" s="46">
        <v>0</v>
      </c>
      <c r="M1740" s="46">
        <v>2456814</v>
      </c>
      <c r="N1740" s="46">
        <v>2456814</v>
      </c>
      <c r="O1740" s="46">
        <v>3622305</v>
      </c>
      <c r="P1740" s="86">
        <f t="shared" si="56"/>
        <v>0.40413981039028846</v>
      </c>
    </row>
    <row r="1741" spans="1:16" ht="14.4" x14ac:dyDescent="0.2">
      <c r="A1741" s="47" t="s">
        <v>723</v>
      </c>
      <c r="B1741" s="47" t="s">
        <v>724</v>
      </c>
      <c r="C1741" s="84" t="str">
        <f t="shared" si="55"/>
        <v>21376000 CONSEJO NAC.POLÍTICA PÚBLICA PERSONA JOV</v>
      </c>
      <c r="D1741" s="47" t="s">
        <v>686</v>
      </c>
      <c r="E1741" s="47" t="s">
        <v>420</v>
      </c>
      <c r="F1741" s="47" t="s">
        <v>421</v>
      </c>
      <c r="G1741" s="46">
        <v>8010365</v>
      </c>
      <c r="H1741" s="46">
        <v>8010365</v>
      </c>
      <c r="I1741" s="46">
        <v>6957385.4199999999</v>
      </c>
      <c r="J1741" s="46">
        <v>0</v>
      </c>
      <c r="K1741" s="46">
        <v>0</v>
      </c>
      <c r="L1741" s="46">
        <v>0</v>
      </c>
      <c r="M1741" s="46">
        <v>0</v>
      </c>
      <c r="N1741" s="46">
        <v>0</v>
      </c>
      <c r="O1741" s="46">
        <v>8010365</v>
      </c>
      <c r="P1741" s="86">
        <f t="shared" si="56"/>
        <v>0</v>
      </c>
    </row>
    <row r="1742" spans="1:16" ht="14.4" x14ac:dyDescent="0.2">
      <c r="A1742" s="47" t="s">
        <v>723</v>
      </c>
      <c r="B1742" s="47" t="s">
        <v>724</v>
      </c>
      <c r="C1742" s="84" t="str">
        <f t="shared" si="55"/>
        <v>21376000 CONSEJO NAC.POLÍTICA PÚBLICA PERSONA JOV</v>
      </c>
      <c r="D1742" s="47" t="s">
        <v>686</v>
      </c>
      <c r="E1742" s="47" t="s">
        <v>422</v>
      </c>
      <c r="F1742" s="47" t="s">
        <v>423</v>
      </c>
      <c r="G1742" s="46">
        <v>6907100</v>
      </c>
      <c r="H1742" s="46">
        <v>6907100</v>
      </c>
      <c r="I1742" s="46">
        <v>6498973</v>
      </c>
      <c r="J1742" s="46">
        <v>0</v>
      </c>
      <c r="K1742" s="46">
        <v>0</v>
      </c>
      <c r="L1742" s="46">
        <v>0</v>
      </c>
      <c r="M1742" s="46">
        <v>2543029</v>
      </c>
      <c r="N1742" s="46">
        <v>2543029</v>
      </c>
      <c r="O1742" s="46">
        <v>4364071</v>
      </c>
      <c r="P1742" s="86">
        <f t="shared" si="56"/>
        <v>0.36817607968612009</v>
      </c>
    </row>
    <row r="1743" spans="1:16" ht="14.4" x14ac:dyDescent="0.2">
      <c r="A1743" s="47" t="s">
        <v>723</v>
      </c>
      <c r="B1743" s="47" t="s">
        <v>724</v>
      </c>
      <c r="C1743" s="84" t="str">
        <f t="shared" si="55"/>
        <v>21376000 CONSEJO NAC.POLÍTICA PÚBLICA PERSONA JOV</v>
      </c>
      <c r="D1743" s="47" t="s">
        <v>686</v>
      </c>
      <c r="E1743" s="47" t="s">
        <v>424</v>
      </c>
      <c r="F1743" s="47" t="s">
        <v>425</v>
      </c>
      <c r="G1743" s="46">
        <v>11343031</v>
      </c>
      <c r="H1743" s="46">
        <v>11343031</v>
      </c>
      <c r="I1743" s="46">
        <v>9548260.2599999998</v>
      </c>
      <c r="J1743" s="46">
        <v>0</v>
      </c>
      <c r="K1743" s="46">
        <v>0</v>
      </c>
      <c r="L1743" s="46">
        <v>0</v>
      </c>
      <c r="M1743" s="46">
        <v>6425295</v>
      </c>
      <c r="N1743" s="46">
        <v>6425295</v>
      </c>
      <c r="O1743" s="46">
        <v>4917736</v>
      </c>
      <c r="P1743" s="86">
        <f t="shared" si="56"/>
        <v>0.56645309353381823</v>
      </c>
    </row>
    <row r="1744" spans="1:16" ht="14.4" x14ac:dyDescent="0.2">
      <c r="A1744" s="47" t="s">
        <v>723</v>
      </c>
      <c r="B1744" s="47" t="s">
        <v>724</v>
      </c>
      <c r="C1744" s="84" t="str">
        <f t="shared" si="55"/>
        <v>21376000 CONSEJO NAC.POLÍTICA PÚBLICA PERSONA JOV</v>
      </c>
      <c r="D1744" s="47" t="s">
        <v>686</v>
      </c>
      <c r="E1744" s="47" t="s">
        <v>426</v>
      </c>
      <c r="F1744" s="47" t="s">
        <v>427</v>
      </c>
      <c r="G1744" s="46">
        <v>6944737</v>
      </c>
      <c r="H1744" s="46">
        <v>6944737</v>
      </c>
      <c r="I1744" s="46">
        <v>6944737</v>
      </c>
      <c r="J1744" s="46">
        <v>0</v>
      </c>
      <c r="K1744" s="46">
        <v>0</v>
      </c>
      <c r="L1744" s="46">
        <v>0</v>
      </c>
      <c r="M1744" s="46">
        <v>4514120</v>
      </c>
      <c r="N1744" s="46">
        <v>4514120</v>
      </c>
      <c r="O1744" s="46">
        <v>2430617</v>
      </c>
      <c r="P1744" s="86">
        <f t="shared" si="56"/>
        <v>0.65000589655159002</v>
      </c>
    </row>
    <row r="1745" spans="1:16" ht="14.4" x14ac:dyDescent="0.2">
      <c r="A1745" s="47" t="s">
        <v>723</v>
      </c>
      <c r="B1745" s="47" t="s">
        <v>724</v>
      </c>
      <c r="C1745" s="84" t="str">
        <f t="shared" si="55"/>
        <v>21376000 CONSEJO NAC.POLÍTICA PÚBLICA PERSONA JOV</v>
      </c>
      <c r="D1745" s="47" t="s">
        <v>686</v>
      </c>
      <c r="E1745" s="47" t="s">
        <v>428</v>
      </c>
      <c r="F1745" s="47" t="s">
        <v>429</v>
      </c>
      <c r="G1745" s="46">
        <v>8953168</v>
      </c>
      <c r="H1745" s="46">
        <v>8953168</v>
      </c>
      <c r="I1745" s="46">
        <v>8953168</v>
      </c>
      <c r="J1745" s="46">
        <v>0</v>
      </c>
      <c r="K1745" s="46">
        <v>0</v>
      </c>
      <c r="L1745" s="46">
        <v>0</v>
      </c>
      <c r="M1745" s="46">
        <v>5735309</v>
      </c>
      <c r="N1745" s="46">
        <v>5735309</v>
      </c>
      <c r="O1745" s="46">
        <v>3217859</v>
      </c>
      <c r="P1745" s="86">
        <f t="shared" si="56"/>
        <v>0.64058990069213495</v>
      </c>
    </row>
    <row r="1746" spans="1:16" ht="14.4" x14ac:dyDescent="0.2">
      <c r="A1746" s="47" t="s">
        <v>723</v>
      </c>
      <c r="B1746" s="47" t="s">
        <v>724</v>
      </c>
      <c r="C1746" s="84" t="str">
        <f t="shared" si="55"/>
        <v>21376000 CONSEJO NAC.POLÍTICA PÚBLICA PERSONA JOV</v>
      </c>
      <c r="D1746" s="47" t="s">
        <v>686</v>
      </c>
      <c r="E1746" s="47" t="s">
        <v>430</v>
      </c>
      <c r="F1746" s="47" t="s">
        <v>431</v>
      </c>
      <c r="G1746" s="46">
        <v>6221054</v>
      </c>
      <c r="H1746" s="46">
        <v>6221054</v>
      </c>
      <c r="I1746" s="46">
        <v>6221054</v>
      </c>
      <c r="J1746" s="46">
        <v>0</v>
      </c>
      <c r="K1746" s="46">
        <v>0</v>
      </c>
      <c r="L1746" s="46">
        <v>0</v>
      </c>
      <c r="M1746" s="46">
        <v>2715736</v>
      </c>
      <c r="N1746" s="46">
        <v>2715736</v>
      </c>
      <c r="O1746" s="46">
        <v>3505318</v>
      </c>
      <c r="P1746" s="86">
        <f t="shared" si="56"/>
        <v>0.43653953172565291</v>
      </c>
    </row>
    <row r="1747" spans="1:16" ht="14.4" x14ac:dyDescent="0.2">
      <c r="A1747" s="47" t="s">
        <v>723</v>
      </c>
      <c r="B1747" s="47" t="s">
        <v>724</v>
      </c>
      <c r="C1747" s="84" t="str">
        <f t="shared" si="55"/>
        <v>21376000 CONSEJO NAC.POLÍTICA PÚBLICA PERSONA JOV</v>
      </c>
      <c r="D1747" s="47" t="s">
        <v>686</v>
      </c>
      <c r="E1747" s="47" t="s">
        <v>432</v>
      </c>
      <c r="F1747" s="47" t="s">
        <v>433</v>
      </c>
      <c r="G1747" s="46">
        <v>4578760</v>
      </c>
      <c r="H1747" s="46">
        <v>4578760</v>
      </c>
      <c r="I1747" s="46">
        <v>4578760</v>
      </c>
      <c r="J1747" s="46">
        <v>0</v>
      </c>
      <c r="K1747" s="46">
        <v>0</v>
      </c>
      <c r="L1747" s="46">
        <v>0</v>
      </c>
      <c r="M1747" s="46">
        <v>2219911</v>
      </c>
      <c r="N1747" s="46">
        <v>2219911</v>
      </c>
      <c r="O1747" s="46">
        <v>2358849</v>
      </c>
      <c r="P1747" s="86">
        <f t="shared" si="56"/>
        <v>0.48482798836366175</v>
      </c>
    </row>
    <row r="1748" spans="1:16" ht="14.4" x14ac:dyDescent="0.2">
      <c r="A1748" s="47" t="s">
        <v>723</v>
      </c>
      <c r="B1748" s="47" t="s">
        <v>724</v>
      </c>
      <c r="C1748" s="84" t="str">
        <f t="shared" si="55"/>
        <v>21376000 CONSEJO NAC.POLÍTICA PÚBLICA PERSONA JOV</v>
      </c>
      <c r="D1748" s="47" t="s">
        <v>686</v>
      </c>
      <c r="E1748" s="47" t="s">
        <v>434</v>
      </c>
      <c r="F1748" s="47" t="s">
        <v>435</v>
      </c>
      <c r="G1748" s="46">
        <v>7556192</v>
      </c>
      <c r="H1748" s="46">
        <v>7556192</v>
      </c>
      <c r="I1748" s="46">
        <v>7556192</v>
      </c>
      <c r="J1748" s="46">
        <v>0</v>
      </c>
      <c r="K1748" s="46">
        <v>0</v>
      </c>
      <c r="L1748" s="46">
        <v>0</v>
      </c>
      <c r="M1748" s="46">
        <v>4742337</v>
      </c>
      <c r="N1748" s="46">
        <v>4742337</v>
      </c>
      <c r="O1748" s="46">
        <v>2813855</v>
      </c>
      <c r="P1748" s="86">
        <f t="shared" si="56"/>
        <v>0.62760938313902026</v>
      </c>
    </row>
    <row r="1749" spans="1:16" ht="14.4" x14ac:dyDescent="0.2">
      <c r="A1749" s="47" t="s">
        <v>723</v>
      </c>
      <c r="B1749" s="47" t="s">
        <v>724</v>
      </c>
      <c r="C1749" s="84" t="str">
        <f t="shared" si="55"/>
        <v>21376000 CONSEJO NAC.POLÍTICA PÚBLICA PERSONA JOV</v>
      </c>
      <c r="D1749" s="47" t="s">
        <v>686</v>
      </c>
      <c r="E1749" s="47" t="s">
        <v>436</v>
      </c>
      <c r="F1749" s="47" t="s">
        <v>437</v>
      </c>
      <c r="G1749" s="46">
        <v>7001862</v>
      </c>
      <c r="H1749" s="46">
        <v>7001862</v>
      </c>
      <c r="I1749" s="46">
        <v>7001862</v>
      </c>
      <c r="J1749" s="46">
        <v>0</v>
      </c>
      <c r="K1749" s="46">
        <v>0</v>
      </c>
      <c r="L1749" s="46">
        <v>0</v>
      </c>
      <c r="M1749" s="46">
        <v>3569992</v>
      </c>
      <c r="N1749" s="46">
        <v>3569992</v>
      </c>
      <c r="O1749" s="46">
        <v>3431870</v>
      </c>
      <c r="P1749" s="86">
        <f t="shared" si="56"/>
        <v>0.5098632335227401</v>
      </c>
    </row>
    <row r="1750" spans="1:16" ht="14.4" x14ac:dyDescent="0.2">
      <c r="A1750" s="47" t="s">
        <v>723</v>
      </c>
      <c r="B1750" s="47" t="s">
        <v>724</v>
      </c>
      <c r="C1750" s="84" t="str">
        <f t="shared" si="55"/>
        <v>21376000 CONSEJO NAC.POLÍTICA PÚBLICA PERSONA JOV</v>
      </c>
      <c r="D1750" s="47" t="s">
        <v>686</v>
      </c>
      <c r="E1750" s="47" t="s">
        <v>438</v>
      </c>
      <c r="F1750" s="47" t="s">
        <v>439</v>
      </c>
      <c r="G1750" s="46">
        <v>6345480</v>
      </c>
      <c r="H1750" s="46">
        <v>6345480</v>
      </c>
      <c r="I1750" s="46">
        <v>5484114.3399999999</v>
      </c>
      <c r="J1750" s="46">
        <v>0</v>
      </c>
      <c r="K1750" s="46">
        <v>0</v>
      </c>
      <c r="L1750" s="46">
        <v>0</v>
      </c>
      <c r="M1750" s="46">
        <v>0</v>
      </c>
      <c r="N1750" s="46">
        <v>0</v>
      </c>
      <c r="O1750" s="46">
        <v>6345480</v>
      </c>
      <c r="P1750" s="86">
        <f t="shared" si="56"/>
        <v>0</v>
      </c>
    </row>
    <row r="1751" spans="1:16" ht="14.4" x14ac:dyDescent="0.2">
      <c r="A1751" s="47" t="s">
        <v>723</v>
      </c>
      <c r="B1751" s="47" t="s">
        <v>724</v>
      </c>
      <c r="C1751" s="84" t="str">
        <f t="shared" si="55"/>
        <v>21376000 CONSEJO NAC.POLÍTICA PÚBLICA PERSONA JOV</v>
      </c>
      <c r="D1751" s="47" t="s">
        <v>686</v>
      </c>
      <c r="E1751" s="47" t="s">
        <v>440</v>
      </c>
      <c r="F1751" s="47" t="s">
        <v>441</v>
      </c>
      <c r="G1751" s="46">
        <v>5672706</v>
      </c>
      <c r="H1751" s="46">
        <v>5672706</v>
      </c>
      <c r="I1751" s="46">
        <v>5672706</v>
      </c>
      <c r="J1751" s="46">
        <v>0</v>
      </c>
      <c r="K1751" s="46">
        <v>0</v>
      </c>
      <c r="L1751" s="46">
        <v>0</v>
      </c>
      <c r="M1751" s="46">
        <v>1775239</v>
      </c>
      <c r="N1751" s="46">
        <v>1775239</v>
      </c>
      <c r="O1751" s="46">
        <v>3897467</v>
      </c>
      <c r="P1751" s="86">
        <f t="shared" si="56"/>
        <v>0.31294394597569486</v>
      </c>
    </row>
    <row r="1752" spans="1:16" ht="14.4" x14ac:dyDescent="0.2">
      <c r="A1752" s="47" t="s">
        <v>723</v>
      </c>
      <c r="B1752" s="47" t="s">
        <v>724</v>
      </c>
      <c r="C1752" s="84" t="str">
        <f t="shared" si="55"/>
        <v>21376000 CONSEJO NAC.POLÍTICA PÚBLICA PERSONA JOV</v>
      </c>
      <c r="D1752" s="47" t="s">
        <v>686</v>
      </c>
      <c r="E1752" s="47" t="s">
        <v>442</v>
      </c>
      <c r="F1752" s="47" t="s">
        <v>443</v>
      </c>
      <c r="G1752" s="46">
        <v>5792040</v>
      </c>
      <c r="H1752" s="46">
        <v>5792040</v>
      </c>
      <c r="I1752" s="46">
        <v>5792040</v>
      </c>
      <c r="J1752" s="46">
        <v>0</v>
      </c>
      <c r="K1752" s="46">
        <v>0</v>
      </c>
      <c r="L1752" s="46">
        <v>0</v>
      </c>
      <c r="M1752" s="46">
        <v>2952506</v>
      </c>
      <c r="N1752" s="46">
        <v>2952506</v>
      </c>
      <c r="O1752" s="46">
        <v>2839534</v>
      </c>
      <c r="P1752" s="86">
        <f t="shared" si="56"/>
        <v>0.5097523497765899</v>
      </c>
    </row>
    <row r="1753" spans="1:16" ht="14.4" x14ac:dyDescent="0.2">
      <c r="A1753" s="47" t="s">
        <v>723</v>
      </c>
      <c r="B1753" s="47" t="s">
        <v>724</v>
      </c>
      <c r="C1753" s="84" t="str">
        <f t="shared" si="55"/>
        <v>21376000 CONSEJO NAC.POLÍTICA PÚBLICA PERSONA JOV</v>
      </c>
      <c r="D1753" s="47" t="s">
        <v>686</v>
      </c>
      <c r="E1753" s="47" t="s">
        <v>444</v>
      </c>
      <c r="F1753" s="47" t="s">
        <v>445</v>
      </c>
      <c r="G1753" s="46">
        <v>8327875</v>
      </c>
      <c r="H1753" s="46">
        <v>8327875</v>
      </c>
      <c r="I1753" s="46">
        <v>8327875</v>
      </c>
      <c r="J1753" s="46">
        <v>0</v>
      </c>
      <c r="K1753" s="46">
        <v>0</v>
      </c>
      <c r="L1753" s="46">
        <v>0</v>
      </c>
      <c r="M1753" s="46">
        <v>4702929</v>
      </c>
      <c r="N1753" s="46">
        <v>4702929</v>
      </c>
      <c r="O1753" s="46">
        <v>3624946</v>
      </c>
      <c r="P1753" s="86">
        <f t="shared" si="56"/>
        <v>0.5647213724989868</v>
      </c>
    </row>
    <row r="1754" spans="1:16" ht="14.4" x14ac:dyDescent="0.2">
      <c r="A1754" s="47" t="s">
        <v>723</v>
      </c>
      <c r="B1754" s="47" t="s">
        <v>724</v>
      </c>
      <c r="C1754" s="84" t="str">
        <f t="shared" si="55"/>
        <v>21376000 CONSEJO NAC.POLÍTICA PÚBLICA PERSONA JOV</v>
      </c>
      <c r="D1754" s="47" t="s">
        <v>686</v>
      </c>
      <c r="E1754" s="47" t="s">
        <v>446</v>
      </c>
      <c r="F1754" s="47" t="s">
        <v>447</v>
      </c>
      <c r="G1754" s="46">
        <v>5796634</v>
      </c>
      <c r="H1754" s="46">
        <v>5796634</v>
      </c>
      <c r="I1754" s="46">
        <v>5796634</v>
      </c>
      <c r="J1754" s="46">
        <v>0</v>
      </c>
      <c r="K1754" s="46">
        <v>0</v>
      </c>
      <c r="L1754" s="46">
        <v>0</v>
      </c>
      <c r="M1754" s="46">
        <v>2219000</v>
      </c>
      <c r="N1754" s="46">
        <v>2219000</v>
      </c>
      <c r="O1754" s="46">
        <v>3577634</v>
      </c>
      <c r="P1754" s="86">
        <f t="shared" si="56"/>
        <v>0.38280836775273375</v>
      </c>
    </row>
    <row r="1755" spans="1:16" ht="14.4" x14ac:dyDescent="0.2">
      <c r="A1755" s="47" t="s">
        <v>723</v>
      </c>
      <c r="B1755" s="47" t="s">
        <v>724</v>
      </c>
      <c r="C1755" s="84" t="str">
        <f t="shared" si="55"/>
        <v>21376000 CONSEJO NAC.POLÍTICA PÚBLICA PERSONA JOV</v>
      </c>
      <c r="D1755" s="47" t="s">
        <v>686</v>
      </c>
      <c r="E1755" s="47" t="s">
        <v>448</v>
      </c>
      <c r="F1755" s="47" t="s">
        <v>449</v>
      </c>
      <c r="G1755" s="46">
        <v>4670804</v>
      </c>
      <c r="H1755" s="46">
        <v>4670804</v>
      </c>
      <c r="I1755" s="46">
        <v>4670804</v>
      </c>
      <c r="J1755" s="46">
        <v>0</v>
      </c>
      <c r="K1755" s="46">
        <v>0</v>
      </c>
      <c r="L1755" s="46">
        <v>0</v>
      </c>
      <c r="M1755" s="46">
        <v>1880926</v>
      </c>
      <c r="N1755" s="46">
        <v>1880926</v>
      </c>
      <c r="O1755" s="46">
        <v>2789878</v>
      </c>
      <c r="P1755" s="86">
        <f t="shared" si="56"/>
        <v>0.40269855039946012</v>
      </c>
    </row>
    <row r="1756" spans="1:16" ht="14.4" x14ac:dyDescent="0.2">
      <c r="A1756" s="47" t="s">
        <v>723</v>
      </c>
      <c r="B1756" s="47" t="s">
        <v>724</v>
      </c>
      <c r="C1756" s="84" t="str">
        <f t="shared" si="55"/>
        <v>21376000 CONSEJO NAC.POLÍTICA PÚBLICA PERSONA JOV</v>
      </c>
      <c r="D1756" s="47" t="s">
        <v>686</v>
      </c>
      <c r="E1756" s="47" t="s">
        <v>450</v>
      </c>
      <c r="F1756" s="47" t="s">
        <v>451</v>
      </c>
      <c r="G1756" s="46">
        <v>7460767</v>
      </c>
      <c r="H1756" s="46">
        <v>7460767</v>
      </c>
      <c r="I1756" s="46">
        <v>7460767</v>
      </c>
      <c r="J1756" s="46">
        <v>0</v>
      </c>
      <c r="K1756" s="46">
        <v>0</v>
      </c>
      <c r="L1756" s="46">
        <v>0</v>
      </c>
      <c r="M1756" s="46">
        <v>3130000</v>
      </c>
      <c r="N1756" s="46">
        <v>3130000</v>
      </c>
      <c r="O1756" s="46">
        <v>4330767</v>
      </c>
      <c r="P1756" s="86">
        <f t="shared" si="56"/>
        <v>0.41952791180853122</v>
      </c>
    </row>
    <row r="1757" spans="1:16" ht="14.4" x14ac:dyDescent="0.2">
      <c r="A1757" s="47" t="s">
        <v>723</v>
      </c>
      <c r="B1757" s="47" t="s">
        <v>724</v>
      </c>
      <c r="C1757" s="84" t="str">
        <f t="shared" si="55"/>
        <v>21376000 CONSEJO NAC.POLÍTICA PÚBLICA PERSONA JOV</v>
      </c>
      <c r="D1757" s="47" t="s">
        <v>686</v>
      </c>
      <c r="E1757" s="47" t="s">
        <v>452</v>
      </c>
      <c r="F1757" s="47" t="s">
        <v>453</v>
      </c>
      <c r="G1757" s="46">
        <v>11030723</v>
      </c>
      <c r="H1757" s="46">
        <v>11030723</v>
      </c>
      <c r="I1757" s="46">
        <v>11030723</v>
      </c>
      <c r="J1757" s="46">
        <v>0</v>
      </c>
      <c r="K1757" s="46">
        <v>0</v>
      </c>
      <c r="L1757" s="46">
        <v>0</v>
      </c>
      <c r="M1757" s="46">
        <v>7827266</v>
      </c>
      <c r="N1757" s="46">
        <v>7827266</v>
      </c>
      <c r="O1757" s="46">
        <v>3203457</v>
      </c>
      <c r="P1757" s="86">
        <f t="shared" si="56"/>
        <v>0.70958775775622318</v>
      </c>
    </row>
    <row r="1758" spans="1:16" ht="14.4" x14ac:dyDescent="0.2">
      <c r="A1758" s="47" t="s">
        <v>723</v>
      </c>
      <c r="B1758" s="47" t="s">
        <v>724</v>
      </c>
      <c r="C1758" s="84" t="str">
        <f t="shared" si="55"/>
        <v>21376000 CONSEJO NAC.POLÍTICA PÚBLICA PERSONA JOV</v>
      </c>
      <c r="D1758" s="47" t="s">
        <v>686</v>
      </c>
      <c r="E1758" s="47" t="s">
        <v>454</v>
      </c>
      <c r="F1758" s="47" t="s">
        <v>455</v>
      </c>
      <c r="G1758" s="46">
        <v>6111680</v>
      </c>
      <c r="H1758" s="46">
        <v>6111680</v>
      </c>
      <c r="I1758" s="46">
        <v>6111680</v>
      </c>
      <c r="J1758" s="46">
        <v>0</v>
      </c>
      <c r="K1758" s="46">
        <v>0</v>
      </c>
      <c r="L1758" s="46">
        <v>0</v>
      </c>
      <c r="M1758" s="46">
        <v>3208761</v>
      </c>
      <c r="N1758" s="46">
        <v>3208761</v>
      </c>
      <c r="O1758" s="46">
        <v>2902919</v>
      </c>
      <c r="P1758" s="86">
        <f t="shared" si="56"/>
        <v>0.52502110712602756</v>
      </c>
    </row>
    <row r="1759" spans="1:16" ht="14.4" x14ac:dyDescent="0.2">
      <c r="A1759" s="47" t="s">
        <v>723</v>
      </c>
      <c r="B1759" s="47" t="s">
        <v>724</v>
      </c>
      <c r="C1759" s="84" t="str">
        <f t="shared" si="55"/>
        <v>21376000 CONSEJO NAC.POLÍTICA PÚBLICA PERSONA JOV</v>
      </c>
      <c r="D1759" s="47" t="s">
        <v>686</v>
      </c>
      <c r="E1759" s="47" t="s">
        <v>456</v>
      </c>
      <c r="F1759" s="47" t="s">
        <v>457</v>
      </c>
      <c r="G1759" s="46">
        <v>4618251</v>
      </c>
      <c r="H1759" s="46">
        <v>4618251</v>
      </c>
      <c r="I1759" s="46">
        <v>4618251</v>
      </c>
      <c r="J1759" s="46">
        <v>0</v>
      </c>
      <c r="K1759" s="46">
        <v>0</v>
      </c>
      <c r="L1759" s="46">
        <v>0</v>
      </c>
      <c r="M1759" s="46">
        <v>2200035</v>
      </c>
      <c r="N1759" s="46">
        <v>2200035</v>
      </c>
      <c r="O1759" s="46">
        <v>2418216</v>
      </c>
      <c r="P1759" s="86">
        <f t="shared" si="56"/>
        <v>0.47637839519766251</v>
      </c>
    </row>
    <row r="1760" spans="1:16" ht="14.4" x14ac:dyDescent="0.2">
      <c r="A1760" s="47" t="s">
        <v>723</v>
      </c>
      <c r="B1760" s="47" t="s">
        <v>724</v>
      </c>
      <c r="C1760" s="84" t="str">
        <f t="shared" si="55"/>
        <v>21376000 CONSEJO NAC.POLÍTICA PÚBLICA PERSONA JOV</v>
      </c>
      <c r="D1760" s="47" t="s">
        <v>686</v>
      </c>
      <c r="E1760" s="47" t="s">
        <v>458</v>
      </c>
      <c r="F1760" s="47" t="s">
        <v>459</v>
      </c>
      <c r="G1760" s="46">
        <v>4315183</v>
      </c>
      <c r="H1760" s="46">
        <v>4315183</v>
      </c>
      <c r="I1760" s="46">
        <v>4315183</v>
      </c>
      <c r="J1760" s="46">
        <v>0</v>
      </c>
      <c r="K1760" s="46">
        <v>0</v>
      </c>
      <c r="L1760" s="46">
        <v>0</v>
      </c>
      <c r="M1760" s="46">
        <v>1631812</v>
      </c>
      <c r="N1760" s="46">
        <v>1631812</v>
      </c>
      <c r="O1760" s="46">
        <v>2683371</v>
      </c>
      <c r="P1760" s="86">
        <f t="shared" si="56"/>
        <v>0.37815592061796682</v>
      </c>
    </row>
    <row r="1761" spans="1:16" ht="14.4" x14ac:dyDescent="0.2">
      <c r="A1761" s="47" t="s">
        <v>723</v>
      </c>
      <c r="B1761" s="47" t="s">
        <v>724</v>
      </c>
      <c r="C1761" s="84" t="str">
        <f t="shared" si="55"/>
        <v>21376000 CONSEJO NAC.POLÍTICA PÚBLICA PERSONA JOV</v>
      </c>
      <c r="D1761" s="47" t="s">
        <v>686</v>
      </c>
      <c r="E1761" s="47" t="s">
        <v>460</v>
      </c>
      <c r="F1761" s="47" t="s">
        <v>461</v>
      </c>
      <c r="G1761" s="46">
        <v>5067252</v>
      </c>
      <c r="H1761" s="46">
        <v>5067252</v>
      </c>
      <c r="I1761" s="46">
        <v>5067252</v>
      </c>
      <c r="J1761" s="46">
        <v>0</v>
      </c>
      <c r="K1761" s="46">
        <v>0</v>
      </c>
      <c r="L1761" s="46">
        <v>0</v>
      </c>
      <c r="M1761" s="46">
        <v>1348423</v>
      </c>
      <c r="N1761" s="46">
        <v>1348423</v>
      </c>
      <c r="O1761" s="46">
        <v>3718829</v>
      </c>
      <c r="P1761" s="86">
        <f t="shared" si="56"/>
        <v>0.266105376247323</v>
      </c>
    </row>
    <row r="1762" spans="1:16" ht="14.4" x14ac:dyDescent="0.2">
      <c r="A1762" s="47" t="s">
        <v>723</v>
      </c>
      <c r="B1762" s="47" t="s">
        <v>724</v>
      </c>
      <c r="C1762" s="84" t="str">
        <f t="shared" si="55"/>
        <v>21376000 CONSEJO NAC.POLÍTICA PÚBLICA PERSONA JOV</v>
      </c>
      <c r="D1762" s="47" t="s">
        <v>686</v>
      </c>
      <c r="E1762" s="47" t="s">
        <v>462</v>
      </c>
      <c r="F1762" s="47" t="s">
        <v>463</v>
      </c>
      <c r="G1762" s="46">
        <v>10545782</v>
      </c>
      <c r="H1762" s="46">
        <v>10545782</v>
      </c>
      <c r="I1762" s="46">
        <v>9054780.5</v>
      </c>
      <c r="J1762" s="46">
        <v>0</v>
      </c>
      <c r="K1762" s="46">
        <v>0</v>
      </c>
      <c r="L1762" s="46">
        <v>0</v>
      </c>
      <c r="M1762" s="46">
        <v>0</v>
      </c>
      <c r="N1762" s="46">
        <v>0</v>
      </c>
      <c r="O1762" s="46">
        <v>10545782</v>
      </c>
      <c r="P1762" s="86">
        <f t="shared" si="56"/>
        <v>0</v>
      </c>
    </row>
    <row r="1763" spans="1:16" ht="14.4" x14ac:dyDescent="0.2">
      <c r="A1763" s="47" t="s">
        <v>723</v>
      </c>
      <c r="B1763" s="47" t="s">
        <v>724</v>
      </c>
      <c r="C1763" s="84" t="str">
        <f t="shared" si="55"/>
        <v>21376000 CONSEJO NAC.POLÍTICA PÚBLICA PERSONA JOV</v>
      </c>
      <c r="D1763" s="47" t="s">
        <v>686</v>
      </c>
      <c r="E1763" s="47" t="s">
        <v>464</v>
      </c>
      <c r="F1763" s="47" t="s">
        <v>465</v>
      </c>
      <c r="G1763" s="46">
        <v>5427902</v>
      </c>
      <c r="H1763" s="46">
        <v>5427902</v>
      </c>
      <c r="I1763" s="46">
        <v>5427902</v>
      </c>
      <c r="J1763" s="46">
        <v>0</v>
      </c>
      <c r="K1763" s="46">
        <v>0</v>
      </c>
      <c r="L1763" s="46">
        <v>0</v>
      </c>
      <c r="M1763" s="46">
        <v>2740311</v>
      </c>
      <c r="N1763" s="46">
        <v>2740311</v>
      </c>
      <c r="O1763" s="46">
        <v>2687591</v>
      </c>
      <c r="P1763" s="86">
        <f t="shared" si="56"/>
        <v>0.50485638834304669</v>
      </c>
    </row>
    <row r="1764" spans="1:16" ht="14.4" x14ac:dyDescent="0.2">
      <c r="A1764" s="47" t="s">
        <v>723</v>
      </c>
      <c r="B1764" s="47" t="s">
        <v>724</v>
      </c>
      <c r="C1764" s="84" t="str">
        <f t="shared" si="55"/>
        <v>21376000 CONSEJO NAC.POLÍTICA PÚBLICA PERSONA JOV</v>
      </c>
      <c r="D1764" s="47" t="s">
        <v>686</v>
      </c>
      <c r="E1764" s="47" t="s">
        <v>466</v>
      </c>
      <c r="F1764" s="47" t="s">
        <v>467</v>
      </c>
      <c r="G1764" s="46">
        <v>7124199</v>
      </c>
      <c r="H1764" s="46">
        <v>7124199</v>
      </c>
      <c r="I1764" s="46">
        <v>6192663.9199999999</v>
      </c>
      <c r="J1764" s="46">
        <v>0</v>
      </c>
      <c r="K1764" s="46">
        <v>0</v>
      </c>
      <c r="L1764" s="46">
        <v>0</v>
      </c>
      <c r="M1764" s="46">
        <v>0</v>
      </c>
      <c r="N1764" s="46">
        <v>0</v>
      </c>
      <c r="O1764" s="46">
        <v>7124199</v>
      </c>
      <c r="P1764" s="86">
        <f t="shared" si="56"/>
        <v>0</v>
      </c>
    </row>
    <row r="1765" spans="1:16" ht="14.4" x14ac:dyDescent="0.2">
      <c r="A1765" s="47" t="s">
        <v>723</v>
      </c>
      <c r="B1765" s="47" t="s">
        <v>724</v>
      </c>
      <c r="C1765" s="84" t="str">
        <f t="shared" si="55"/>
        <v>21376000 CONSEJO NAC.POLÍTICA PÚBLICA PERSONA JOV</v>
      </c>
      <c r="D1765" s="47" t="s">
        <v>686</v>
      </c>
      <c r="E1765" s="47" t="s">
        <v>468</v>
      </c>
      <c r="F1765" s="47" t="s">
        <v>469</v>
      </c>
      <c r="G1765" s="46">
        <v>7775616</v>
      </c>
      <c r="H1765" s="46">
        <v>7775616</v>
      </c>
      <c r="I1765" s="46">
        <v>6532167.3399999999</v>
      </c>
      <c r="J1765" s="46">
        <v>0</v>
      </c>
      <c r="K1765" s="46">
        <v>0</v>
      </c>
      <c r="L1765" s="46">
        <v>0</v>
      </c>
      <c r="M1765" s="46">
        <v>0</v>
      </c>
      <c r="N1765" s="46">
        <v>0</v>
      </c>
      <c r="O1765" s="46">
        <v>7775616</v>
      </c>
      <c r="P1765" s="86">
        <f t="shared" si="56"/>
        <v>0</v>
      </c>
    </row>
    <row r="1766" spans="1:16" ht="14.4" x14ac:dyDescent="0.2">
      <c r="A1766" s="47" t="s">
        <v>723</v>
      </c>
      <c r="B1766" s="47" t="s">
        <v>724</v>
      </c>
      <c r="C1766" s="84" t="str">
        <f t="shared" si="55"/>
        <v>21376000 CONSEJO NAC.POLÍTICA PÚBLICA PERSONA JOV</v>
      </c>
      <c r="D1766" s="47" t="s">
        <v>686</v>
      </c>
      <c r="E1766" s="47" t="s">
        <v>470</v>
      </c>
      <c r="F1766" s="47" t="s">
        <v>471</v>
      </c>
      <c r="G1766" s="46">
        <v>5552658</v>
      </c>
      <c r="H1766" s="46">
        <v>5552658</v>
      </c>
      <c r="I1766" s="46">
        <v>5552658</v>
      </c>
      <c r="J1766" s="46">
        <v>0</v>
      </c>
      <c r="K1766" s="46">
        <v>0</v>
      </c>
      <c r="L1766" s="46">
        <v>0</v>
      </c>
      <c r="M1766" s="46">
        <v>2608263</v>
      </c>
      <c r="N1766" s="46">
        <v>2608263</v>
      </c>
      <c r="O1766" s="46">
        <v>2944395</v>
      </c>
      <c r="P1766" s="86">
        <f t="shared" si="56"/>
        <v>0.46973233359591027</v>
      </c>
    </row>
    <row r="1767" spans="1:16" ht="14.4" x14ac:dyDescent="0.2">
      <c r="A1767" s="47" t="s">
        <v>723</v>
      </c>
      <c r="B1767" s="47" t="s">
        <v>724</v>
      </c>
      <c r="C1767" s="84" t="str">
        <f t="shared" si="55"/>
        <v>21376000 CONSEJO NAC.POLÍTICA PÚBLICA PERSONA JOV</v>
      </c>
      <c r="D1767" s="47" t="s">
        <v>686</v>
      </c>
      <c r="E1767" s="47" t="s">
        <v>472</v>
      </c>
      <c r="F1767" s="47" t="s">
        <v>473</v>
      </c>
      <c r="G1767" s="46">
        <v>5550958</v>
      </c>
      <c r="H1767" s="46">
        <v>5550958</v>
      </c>
      <c r="I1767" s="46">
        <v>5550958</v>
      </c>
      <c r="J1767" s="46">
        <v>0</v>
      </c>
      <c r="K1767" s="46">
        <v>0</v>
      </c>
      <c r="L1767" s="46">
        <v>0</v>
      </c>
      <c r="M1767" s="46">
        <v>2961376</v>
      </c>
      <c r="N1767" s="46">
        <v>2961376</v>
      </c>
      <c r="O1767" s="46">
        <v>2589582</v>
      </c>
      <c r="P1767" s="86">
        <f t="shared" si="56"/>
        <v>0.53348917430108456</v>
      </c>
    </row>
    <row r="1768" spans="1:16" ht="14.4" x14ac:dyDescent="0.2">
      <c r="A1768" s="47" t="s">
        <v>723</v>
      </c>
      <c r="B1768" s="47" t="s">
        <v>724</v>
      </c>
      <c r="C1768" s="84" t="str">
        <f t="shared" si="55"/>
        <v>21376000 CONSEJO NAC.POLÍTICA PÚBLICA PERSONA JOV</v>
      </c>
      <c r="D1768" s="47" t="s">
        <v>686</v>
      </c>
      <c r="E1768" s="47" t="s">
        <v>474</v>
      </c>
      <c r="F1768" s="47" t="s">
        <v>475</v>
      </c>
      <c r="G1768" s="46">
        <v>4765028</v>
      </c>
      <c r="H1768" s="46">
        <v>4765028</v>
      </c>
      <c r="I1768" s="46">
        <v>4374988.34</v>
      </c>
      <c r="J1768" s="46">
        <v>0</v>
      </c>
      <c r="K1768" s="46">
        <v>0</v>
      </c>
      <c r="L1768" s="46">
        <v>0</v>
      </c>
      <c r="M1768" s="46">
        <v>0</v>
      </c>
      <c r="N1768" s="46">
        <v>0</v>
      </c>
      <c r="O1768" s="46">
        <v>4765028</v>
      </c>
      <c r="P1768" s="86">
        <f t="shared" si="56"/>
        <v>0</v>
      </c>
    </row>
    <row r="1769" spans="1:16" ht="14.4" x14ac:dyDescent="0.2">
      <c r="A1769" s="47" t="s">
        <v>723</v>
      </c>
      <c r="B1769" s="47" t="s">
        <v>724</v>
      </c>
      <c r="C1769" s="84" t="str">
        <f t="shared" si="55"/>
        <v>21376000 CONSEJO NAC.POLÍTICA PÚBLICA PERSONA JOV</v>
      </c>
      <c r="D1769" s="47" t="s">
        <v>686</v>
      </c>
      <c r="E1769" s="47" t="s">
        <v>476</v>
      </c>
      <c r="F1769" s="47" t="s">
        <v>477</v>
      </c>
      <c r="G1769" s="46">
        <v>5417232</v>
      </c>
      <c r="H1769" s="46">
        <v>5417232</v>
      </c>
      <c r="I1769" s="46">
        <v>5417232</v>
      </c>
      <c r="J1769" s="46">
        <v>0</v>
      </c>
      <c r="K1769" s="46">
        <v>0</v>
      </c>
      <c r="L1769" s="46">
        <v>0</v>
      </c>
      <c r="M1769" s="46">
        <v>2146576</v>
      </c>
      <c r="N1769" s="46">
        <v>2146576</v>
      </c>
      <c r="O1769" s="46">
        <v>3270656</v>
      </c>
      <c r="P1769" s="86">
        <f t="shared" si="56"/>
        <v>0.39624959758046174</v>
      </c>
    </row>
    <row r="1770" spans="1:16" ht="14.4" x14ac:dyDescent="0.2">
      <c r="A1770" s="47" t="s">
        <v>723</v>
      </c>
      <c r="B1770" s="47" t="s">
        <v>724</v>
      </c>
      <c r="C1770" s="84" t="str">
        <f t="shared" si="55"/>
        <v>21376000 CONSEJO NAC.POLÍTICA PÚBLICA PERSONA JOV</v>
      </c>
      <c r="D1770" s="47" t="s">
        <v>686</v>
      </c>
      <c r="E1770" s="47" t="s">
        <v>478</v>
      </c>
      <c r="F1770" s="47" t="s">
        <v>479</v>
      </c>
      <c r="G1770" s="46">
        <v>9603463</v>
      </c>
      <c r="H1770" s="46">
        <v>9603463</v>
      </c>
      <c r="I1770" s="46">
        <v>9603463</v>
      </c>
      <c r="J1770" s="46">
        <v>0</v>
      </c>
      <c r="K1770" s="46">
        <v>0</v>
      </c>
      <c r="L1770" s="46">
        <v>0</v>
      </c>
      <c r="M1770" s="46">
        <v>6141961</v>
      </c>
      <c r="N1770" s="46">
        <v>6141961</v>
      </c>
      <c r="O1770" s="46">
        <v>3461502</v>
      </c>
      <c r="P1770" s="86">
        <f t="shared" si="56"/>
        <v>0.63955689734005328</v>
      </c>
    </row>
    <row r="1771" spans="1:16" ht="14.4" x14ac:dyDescent="0.2">
      <c r="A1771" s="47" t="s">
        <v>723</v>
      </c>
      <c r="B1771" s="47" t="s">
        <v>724</v>
      </c>
      <c r="C1771" s="84" t="str">
        <f t="shared" si="55"/>
        <v>21376000 CONSEJO NAC.POLÍTICA PÚBLICA PERSONA JOV</v>
      </c>
      <c r="D1771" s="47" t="s">
        <v>686</v>
      </c>
      <c r="E1771" s="47" t="s">
        <v>480</v>
      </c>
      <c r="F1771" s="47" t="s">
        <v>481</v>
      </c>
      <c r="G1771" s="46">
        <v>4421191</v>
      </c>
      <c r="H1771" s="46">
        <v>4421191</v>
      </c>
      <c r="I1771" s="46">
        <v>4421191</v>
      </c>
      <c r="J1771" s="46">
        <v>0</v>
      </c>
      <c r="K1771" s="46">
        <v>0</v>
      </c>
      <c r="L1771" s="46">
        <v>0</v>
      </c>
      <c r="M1771" s="46">
        <v>2421191</v>
      </c>
      <c r="N1771" s="46">
        <v>2421191</v>
      </c>
      <c r="O1771" s="46">
        <v>2000000</v>
      </c>
      <c r="P1771" s="86">
        <f t="shared" si="56"/>
        <v>0.54763320562264783</v>
      </c>
    </row>
    <row r="1772" spans="1:16" ht="14.4" x14ac:dyDescent="0.2">
      <c r="A1772" s="47" t="s">
        <v>723</v>
      </c>
      <c r="B1772" s="47" t="s">
        <v>724</v>
      </c>
      <c r="C1772" s="84" t="str">
        <f t="shared" si="55"/>
        <v>21376000 CONSEJO NAC.POLÍTICA PÚBLICA PERSONA JOV</v>
      </c>
      <c r="D1772" s="47" t="s">
        <v>686</v>
      </c>
      <c r="E1772" s="47" t="s">
        <v>482</v>
      </c>
      <c r="F1772" s="47" t="s">
        <v>483</v>
      </c>
      <c r="G1772" s="46">
        <v>6188064</v>
      </c>
      <c r="H1772" s="46">
        <v>6188064</v>
      </c>
      <c r="I1772" s="46">
        <v>6188064</v>
      </c>
      <c r="J1772" s="46">
        <v>0</v>
      </c>
      <c r="K1772" s="46">
        <v>0</v>
      </c>
      <c r="L1772" s="46">
        <v>0</v>
      </c>
      <c r="M1772" s="46">
        <v>3326602</v>
      </c>
      <c r="N1772" s="46">
        <v>3326602</v>
      </c>
      <c r="O1772" s="46">
        <v>2861462</v>
      </c>
      <c r="P1772" s="86">
        <f t="shared" si="56"/>
        <v>0.53758364490089305</v>
      </c>
    </row>
    <row r="1773" spans="1:16" ht="14.4" x14ac:dyDescent="0.2">
      <c r="A1773" s="47" t="s">
        <v>723</v>
      </c>
      <c r="B1773" s="47" t="s">
        <v>724</v>
      </c>
      <c r="C1773" s="84" t="str">
        <f t="shared" si="55"/>
        <v>21376000 CONSEJO NAC.POLÍTICA PÚBLICA PERSONA JOV</v>
      </c>
      <c r="D1773" s="47" t="s">
        <v>686</v>
      </c>
      <c r="E1773" s="47" t="s">
        <v>484</v>
      </c>
      <c r="F1773" s="47" t="s">
        <v>485</v>
      </c>
      <c r="G1773" s="46">
        <v>7770931</v>
      </c>
      <c r="H1773" s="46">
        <v>7770931</v>
      </c>
      <c r="I1773" s="46">
        <v>7770931</v>
      </c>
      <c r="J1773" s="46">
        <v>0</v>
      </c>
      <c r="K1773" s="46">
        <v>0</v>
      </c>
      <c r="L1773" s="46">
        <v>0</v>
      </c>
      <c r="M1773" s="46">
        <v>5241976</v>
      </c>
      <c r="N1773" s="46">
        <v>5241976</v>
      </c>
      <c r="O1773" s="46">
        <v>2528955</v>
      </c>
      <c r="P1773" s="86">
        <f t="shared" si="56"/>
        <v>0.67456215992652613</v>
      </c>
    </row>
    <row r="1774" spans="1:16" ht="14.4" x14ac:dyDescent="0.2">
      <c r="A1774" s="47" t="s">
        <v>723</v>
      </c>
      <c r="B1774" s="47" t="s">
        <v>724</v>
      </c>
      <c r="C1774" s="84" t="str">
        <f t="shared" si="55"/>
        <v>21376000 CONSEJO NAC.POLÍTICA PÚBLICA PERSONA JOV</v>
      </c>
      <c r="D1774" s="47" t="s">
        <v>686</v>
      </c>
      <c r="E1774" s="47" t="s">
        <v>486</v>
      </c>
      <c r="F1774" s="47" t="s">
        <v>487</v>
      </c>
      <c r="G1774" s="46">
        <v>4864265</v>
      </c>
      <c r="H1774" s="46">
        <v>4864265</v>
      </c>
      <c r="I1774" s="46">
        <v>4864265</v>
      </c>
      <c r="J1774" s="46">
        <v>0</v>
      </c>
      <c r="K1774" s="46">
        <v>0</v>
      </c>
      <c r="L1774" s="46">
        <v>0</v>
      </c>
      <c r="M1774" s="46">
        <v>2336300</v>
      </c>
      <c r="N1774" s="46">
        <v>2336300</v>
      </c>
      <c r="O1774" s="46">
        <v>2527965</v>
      </c>
      <c r="P1774" s="86">
        <f t="shared" si="56"/>
        <v>0.48029866793852721</v>
      </c>
    </row>
    <row r="1775" spans="1:16" ht="14.4" x14ac:dyDescent="0.2">
      <c r="A1775" s="47" t="s">
        <v>723</v>
      </c>
      <c r="B1775" s="47" t="s">
        <v>724</v>
      </c>
      <c r="C1775" s="84" t="str">
        <f t="shared" si="55"/>
        <v>21376000 CONSEJO NAC.POLÍTICA PÚBLICA PERSONA JOV</v>
      </c>
      <c r="D1775" s="47" t="s">
        <v>686</v>
      </c>
      <c r="E1775" s="47" t="s">
        <v>488</v>
      </c>
      <c r="F1775" s="47" t="s">
        <v>489</v>
      </c>
      <c r="G1775" s="46">
        <v>6281656</v>
      </c>
      <c r="H1775" s="46">
        <v>6281656</v>
      </c>
      <c r="I1775" s="46">
        <v>6281656</v>
      </c>
      <c r="J1775" s="46">
        <v>0</v>
      </c>
      <c r="K1775" s="46">
        <v>0</v>
      </c>
      <c r="L1775" s="46">
        <v>0</v>
      </c>
      <c r="M1775" s="46">
        <v>3470000</v>
      </c>
      <c r="N1775" s="46">
        <v>3470000</v>
      </c>
      <c r="O1775" s="46">
        <v>2811656</v>
      </c>
      <c r="P1775" s="86">
        <f t="shared" si="56"/>
        <v>0.5524021054320708</v>
      </c>
    </row>
    <row r="1776" spans="1:16" ht="14.4" x14ac:dyDescent="0.2">
      <c r="A1776" s="47" t="s">
        <v>723</v>
      </c>
      <c r="B1776" s="47" t="s">
        <v>724</v>
      </c>
      <c r="C1776" s="85"/>
      <c r="D1776" s="47" t="s">
        <v>686</v>
      </c>
      <c r="E1776" s="47" t="s">
        <v>490</v>
      </c>
      <c r="F1776" s="47" t="s">
        <v>491</v>
      </c>
      <c r="G1776" s="46">
        <v>8428232</v>
      </c>
      <c r="H1776" s="46">
        <v>8428232</v>
      </c>
      <c r="I1776" s="46">
        <v>8428232</v>
      </c>
      <c r="J1776" s="46">
        <v>0</v>
      </c>
      <c r="K1776" s="46">
        <v>0</v>
      </c>
      <c r="L1776" s="46">
        <v>0</v>
      </c>
      <c r="M1776" s="46">
        <v>5627742</v>
      </c>
      <c r="N1776" s="46">
        <v>5627742</v>
      </c>
      <c r="O1776" s="46">
        <v>2800490</v>
      </c>
      <c r="P1776" s="86">
        <f t="shared" si="56"/>
        <v>0.66772509347156084</v>
      </c>
    </row>
    <row r="1777" spans="1:16" ht="14.4" x14ac:dyDescent="0.2">
      <c r="A1777" s="47" t="s">
        <v>723</v>
      </c>
      <c r="B1777" s="47" t="s">
        <v>724</v>
      </c>
      <c r="C1777" s="85"/>
      <c r="D1777" s="47" t="s">
        <v>686</v>
      </c>
      <c r="E1777" s="47" t="s">
        <v>492</v>
      </c>
      <c r="F1777" s="47" t="s">
        <v>493</v>
      </c>
      <c r="G1777" s="46">
        <v>8644453</v>
      </c>
      <c r="H1777" s="46">
        <v>8644453</v>
      </c>
      <c r="I1777" s="46">
        <v>7731582.0899999999</v>
      </c>
      <c r="J1777" s="46">
        <v>0</v>
      </c>
      <c r="K1777" s="46">
        <v>0</v>
      </c>
      <c r="L1777" s="46">
        <v>0</v>
      </c>
      <c r="M1777" s="46">
        <v>0</v>
      </c>
      <c r="N1777" s="46">
        <v>0</v>
      </c>
      <c r="O1777" s="46">
        <v>8644453</v>
      </c>
      <c r="P1777" s="86">
        <f t="shared" si="56"/>
        <v>0</v>
      </c>
    </row>
    <row r="1778" spans="1:16" ht="14.4" x14ac:dyDescent="0.2">
      <c r="A1778" s="47" t="s">
        <v>723</v>
      </c>
      <c r="B1778" s="47" t="s">
        <v>724</v>
      </c>
      <c r="C1778" s="85"/>
      <c r="D1778" s="47" t="s">
        <v>686</v>
      </c>
      <c r="E1778" s="47" t="s">
        <v>494</v>
      </c>
      <c r="F1778" s="47" t="s">
        <v>495</v>
      </c>
      <c r="G1778" s="46">
        <v>7660703</v>
      </c>
      <c r="H1778" s="46">
        <v>7660703</v>
      </c>
      <c r="I1778" s="46">
        <v>7660703</v>
      </c>
      <c r="J1778" s="46">
        <v>0</v>
      </c>
      <c r="K1778" s="46">
        <v>0</v>
      </c>
      <c r="L1778" s="46">
        <v>0</v>
      </c>
      <c r="M1778" s="46">
        <v>4447835</v>
      </c>
      <c r="N1778" s="46">
        <v>4447835</v>
      </c>
      <c r="O1778" s="46">
        <v>3212868</v>
      </c>
      <c r="P1778" s="86">
        <f t="shared" si="56"/>
        <v>0.58060402550523105</v>
      </c>
    </row>
    <row r="1779" spans="1:16" ht="14.4" x14ac:dyDescent="0.2">
      <c r="A1779" s="47" t="s">
        <v>723</v>
      </c>
      <c r="B1779" s="47" t="s">
        <v>724</v>
      </c>
      <c r="C1779" s="85"/>
      <c r="D1779" s="47" t="s">
        <v>686</v>
      </c>
      <c r="E1779" s="47" t="s">
        <v>496</v>
      </c>
      <c r="F1779" s="47" t="s">
        <v>497</v>
      </c>
      <c r="G1779" s="46">
        <v>5921004</v>
      </c>
      <c r="H1779" s="46">
        <v>5921004</v>
      </c>
      <c r="I1779" s="46">
        <v>5387744</v>
      </c>
      <c r="J1779" s="46">
        <v>0</v>
      </c>
      <c r="K1779" s="46">
        <v>0</v>
      </c>
      <c r="L1779" s="46">
        <v>0</v>
      </c>
      <c r="M1779" s="46">
        <v>0</v>
      </c>
      <c r="N1779" s="46">
        <v>0</v>
      </c>
      <c r="O1779" s="46">
        <v>5921004</v>
      </c>
      <c r="P1779" s="86">
        <f t="shared" si="56"/>
        <v>0</v>
      </c>
    </row>
    <row r="1780" spans="1:16" ht="14.4" x14ac:dyDescent="0.2">
      <c r="A1780" s="47" t="s">
        <v>723</v>
      </c>
      <c r="B1780" s="47" t="s">
        <v>724</v>
      </c>
      <c r="C1780" s="85"/>
      <c r="D1780" s="47" t="s">
        <v>686</v>
      </c>
      <c r="E1780" s="47" t="s">
        <v>498</v>
      </c>
      <c r="F1780" s="47" t="s">
        <v>499</v>
      </c>
      <c r="G1780" s="46">
        <v>5101018</v>
      </c>
      <c r="H1780" s="46">
        <v>5101018</v>
      </c>
      <c r="I1780" s="46">
        <v>5101018</v>
      </c>
      <c r="J1780" s="46">
        <v>0</v>
      </c>
      <c r="K1780" s="46">
        <v>0</v>
      </c>
      <c r="L1780" s="46">
        <v>0</v>
      </c>
      <c r="M1780" s="46">
        <v>2355051</v>
      </c>
      <c r="N1780" s="46">
        <v>2355051</v>
      </c>
      <c r="O1780" s="46">
        <v>2745967</v>
      </c>
      <c r="P1780" s="86">
        <f t="shared" si="56"/>
        <v>0.46168255042424866</v>
      </c>
    </row>
    <row r="1781" spans="1:16" ht="14.4" x14ac:dyDescent="0.2">
      <c r="A1781" s="47" t="s">
        <v>723</v>
      </c>
      <c r="B1781" s="47" t="s">
        <v>724</v>
      </c>
      <c r="C1781" s="85"/>
      <c r="D1781" s="47" t="s">
        <v>686</v>
      </c>
      <c r="E1781" s="47" t="s">
        <v>500</v>
      </c>
      <c r="F1781" s="47" t="s">
        <v>501</v>
      </c>
      <c r="G1781" s="46">
        <v>7577230</v>
      </c>
      <c r="H1781" s="46">
        <v>7577230</v>
      </c>
      <c r="I1781" s="46">
        <v>7577230</v>
      </c>
      <c r="J1781" s="46">
        <v>0</v>
      </c>
      <c r="K1781" s="46">
        <v>0</v>
      </c>
      <c r="L1781" s="46">
        <v>0</v>
      </c>
      <c r="M1781" s="46">
        <v>4268504</v>
      </c>
      <c r="N1781" s="46">
        <v>4268504</v>
      </c>
      <c r="O1781" s="46">
        <v>3308726</v>
      </c>
      <c r="P1781" s="86">
        <f t="shared" si="56"/>
        <v>0.56333303859061956</v>
      </c>
    </row>
    <row r="1782" spans="1:16" ht="14.4" x14ac:dyDescent="0.2">
      <c r="A1782" s="47" t="s">
        <v>723</v>
      </c>
      <c r="B1782" s="47" t="s">
        <v>724</v>
      </c>
      <c r="C1782" s="85"/>
      <c r="D1782" s="47" t="s">
        <v>686</v>
      </c>
      <c r="E1782" s="47" t="s">
        <v>502</v>
      </c>
      <c r="F1782" s="47" t="s">
        <v>503</v>
      </c>
      <c r="G1782" s="46">
        <v>6640770</v>
      </c>
      <c r="H1782" s="46">
        <v>6640770</v>
      </c>
      <c r="I1782" s="46">
        <v>6640770</v>
      </c>
      <c r="J1782" s="46">
        <v>0</v>
      </c>
      <c r="K1782" s="46">
        <v>0</v>
      </c>
      <c r="L1782" s="46">
        <v>0</v>
      </c>
      <c r="M1782" s="46">
        <v>3792964</v>
      </c>
      <c r="N1782" s="46">
        <v>3792964</v>
      </c>
      <c r="O1782" s="46">
        <v>2847806</v>
      </c>
      <c r="P1782" s="86">
        <f t="shared" si="56"/>
        <v>0.57116328377582715</v>
      </c>
    </row>
    <row r="1783" spans="1:16" ht="14.4" x14ac:dyDescent="0.2">
      <c r="A1783" s="47" t="s">
        <v>723</v>
      </c>
      <c r="B1783" s="47" t="s">
        <v>724</v>
      </c>
      <c r="C1783" s="85"/>
      <c r="D1783" s="47" t="s">
        <v>686</v>
      </c>
      <c r="E1783" s="47" t="s">
        <v>504</v>
      </c>
      <c r="F1783" s="47" t="s">
        <v>505</v>
      </c>
      <c r="G1783" s="46">
        <v>7881578</v>
      </c>
      <c r="H1783" s="46">
        <v>7881578</v>
      </c>
      <c r="I1783" s="46">
        <v>7881578</v>
      </c>
      <c r="J1783" s="46">
        <v>0</v>
      </c>
      <c r="K1783" s="46">
        <v>0</v>
      </c>
      <c r="L1783" s="46">
        <v>0</v>
      </c>
      <c r="M1783" s="46">
        <v>4545305</v>
      </c>
      <c r="N1783" s="46">
        <v>4545305</v>
      </c>
      <c r="O1783" s="46">
        <v>3336273</v>
      </c>
      <c r="P1783" s="86">
        <f t="shared" si="56"/>
        <v>0.57669986898562697</v>
      </c>
    </row>
    <row r="1784" spans="1:16" ht="14.4" x14ac:dyDescent="0.2">
      <c r="A1784" s="47" t="s">
        <v>723</v>
      </c>
      <c r="B1784" s="47" t="s">
        <v>724</v>
      </c>
      <c r="C1784" s="85"/>
      <c r="D1784" s="47" t="s">
        <v>686</v>
      </c>
      <c r="E1784" s="47" t="s">
        <v>506</v>
      </c>
      <c r="F1784" s="47" t="s">
        <v>507</v>
      </c>
      <c r="G1784" s="46">
        <v>5339766</v>
      </c>
      <c r="H1784" s="46">
        <v>5339766</v>
      </c>
      <c r="I1784" s="46">
        <v>5339766</v>
      </c>
      <c r="J1784" s="46">
        <v>0</v>
      </c>
      <c r="K1784" s="46">
        <v>0</v>
      </c>
      <c r="L1784" s="46">
        <v>0</v>
      </c>
      <c r="M1784" s="46">
        <v>2591163</v>
      </c>
      <c r="N1784" s="46">
        <v>2591163</v>
      </c>
      <c r="O1784" s="46">
        <v>2748603</v>
      </c>
      <c r="P1784" s="86">
        <f t="shared" si="56"/>
        <v>0.4852577809589409</v>
      </c>
    </row>
    <row r="1785" spans="1:16" ht="14.4" x14ac:dyDescent="0.2">
      <c r="A1785" s="47" t="s">
        <v>723</v>
      </c>
      <c r="B1785" s="47" t="s">
        <v>724</v>
      </c>
      <c r="C1785" s="85"/>
      <c r="D1785" s="47" t="s">
        <v>686</v>
      </c>
      <c r="E1785" s="47" t="s">
        <v>508</v>
      </c>
      <c r="F1785" s="47" t="s">
        <v>509</v>
      </c>
      <c r="G1785" s="46">
        <v>8050434</v>
      </c>
      <c r="H1785" s="46">
        <v>8050434</v>
      </c>
      <c r="I1785" s="46">
        <v>8050434</v>
      </c>
      <c r="J1785" s="46">
        <v>0</v>
      </c>
      <c r="K1785" s="46">
        <v>0</v>
      </c>
      <c r="L1785" s="46">
        <v>0</v>
      </c>
      <c r="M1785" s="46">
        <v>4775430</v>
      </c>
      <c r="N1785" s="46">
        <v>4775430</v>
      </c>
      <c r="O1785" s="46">
        <v>3275004</v>
      </c>
      <c r="P1785" s="86">
        <f t="shared" si="56"/>
        <v>0.59318913738066792</v>
      </c>
    </row>
    <row r="1786" spans="1:16" ht="14.4" x14ac:dyDescent="0.2">
      <c r="A1786" s="47" t="s">
        <v>723</v>
      </c>
      <c r="B1786" s="47" t="s">
        <v>724</v>
      </c>
      <c r="C1786" s="85"/>
      <c r="D1786" s="47" t="s">
        <v>686</v>
      </c>
      <c r="E1786" s="47" t="s">
        <v>510</v>
      </c>
      <c r="F1786" s="47" t="s">
        <v>511</v>
      </c>
      <c r="G1786" s="46">
        <v>6004259</v>
      </c>
      <c r="H1786" s="46">
        <v>6004259</v>
      </c>
      <c r="I1786" s="46">
        <v>5248036.59</v>
      </c>
      <c r="J1786" s="46">
        <v>0</v>
      </c>
      <c r="K1786" s="46">
        <v>0</v>
      </c>
      <c r="L1786" s="46">
        <v>0</v>
      </c>
      <c r="M1786" s="46">
        <v>3013507</v>
      </c>
      <c r="N1786" s="46">
        <v>3013507</v>
      </c>
      <c r="O1786" s="46">
        <v>2990752</v>
      </c>
      <c r="P1786" s="86">
        <f t="shared" si="56"/>
        <v>0.50189490493331479</v>
      </c>
    </row>
    <row r="1787" spans="1:16" ht="14.4" x14ac:dyDescent="0.2">
      <c r="A1787" s="47" t="s">
        <v>723</v>
      </c>
      <c r="B1787" s="47" t="s">
        <v>724</v>
      </c>
      <c r="C1787" s="85"/>
      <c r="D1787" s="47" t="s">
        <v>686</v>
      </c>
      <c r="E1787" s="47" t="s">
        <v>512</v>
      </c>
      <c r="F1787" s="47" t="s">
        <v>513</v>
      </c>
      <c r="G1787" s="46">
        <v>5786486</v>
      </c>
      <c r="H1787" s="46">
        <v>5786486</v>
      </c>
      <c r="I1787" s="46">
        <v>5786486</v>
      </c>
      <c r="J1787" s="46">
        <v>0</v>
      </c>
      <c r="K1787" s="46">
        <v>0</v>
      </c>
      <c r="L1787" s="46">
        <v>0</v>
      </c>
      <c r="M1787" s="46">
        <v>3255101</v>
      </c>
      <c r="N1787" s="46">
        <v>3255101</v>
      </c>
      <c r="O1787" s="46">
        <v>2531385</v>
      </c>
      <c r="P1787" s="86">
        <f t="shared" si="56"/>
        <v>0.56253501693428443</v>
      </c>
    </row>
    <row r="1788" spans="1:16" ht="14.4" x14ac:dyDescent="0.2">
      <c r="A1788" s="47" t="s">
        <v>723</v>
      </c>
      <c r="B1788" s="47" t="s">
        <v>724</v>
      </c>
      <c r="C1788" s="85"/>
      <c r="D1788" s="47" t="s">
        <v>686</v>
      </c>
      <c r="E1788" s="47" t="s">
        <v>514</v>
      </c>
      <c r="F1788" s="47" t="s">
        <v>515</v>
      </c>
      <c r="G1788" s="46">
        <v>5024210</v>
      </c>
      <c r="H1788" s="46">
        <v>5024210</v>
      </c>
      <c r="I1788" s="46">
        <v>5024210</v>
      </c>
      <c r="J1788" s="46">
        <v>0</v>
      </c>
      <c r="K1788" s="46">
        <v>0</v>
      </c>
      <c r="L1788" s="46">
        <v>0</v>
      </c>
      <c r="M1788" s="46">
        <v>2646655</v>
      </c>
      <c r="N1788" s="46">
        <v>2646655</v>
      </c>
      <c r="O1788" s="46">
        <v>2377555</v>
      </c>
      <c r="P1788" s="86">
        <f t="shared" si="56"/>
        <v>0.52678032964386445</v>
      </c>
    </row>
    <row r="1789" spans="1:16" ht="14.4" x14ac:dyDescent="0.2">
      <c r="A1789" s="47" t="s">
        <v>723</v>
      </c>
      <c r="B1789" s="47" t="s">
        <v>724</v>
      </c>
      <c r="C1789" s="85"/>
      <c r="D1789" s="47" t="s">
        <v>686</v>
      </c>
      <c r="E1789" s="47" t="s">
        <v>516</v>
      </c>
      <c r="F1789" s="47" t="s">
        <v>517</v>
      </c>
      <c r="G1789" s="46">
        <v>4809583</v>
      </c>
      <c r="H1789" s="46">
        <v>4809583</v>
      </c>
      <c r="I1789" s="46">
        <v>4809583</v>
      </c>
      <c r="J1789" s="46">
        <v>0</v>
      </c>
      <c r="K1789" s="46">
        <v>0</v>
      </c>
      <c r="L1789" s="46">
        <v>0</v>
      </c>
      <c r="M1789" s="46">
        <v>2236077</v>
      </c>
      <c r="N1789" s="46">
        <v>2236077</v>
      </c>
      <c r="O1789" s="46">
        <v>2573506</v>
      </c>
      <c r="P1789" s="86">
        <f t="shared" si="56"/>
        <v>0.46492117923736842</v>
      </c>
    </row>
    <row r="1790" spans="1:16" ht="14.4" x14ac:dyDescent="0.2">
      <c r="A1790" s="47" t="s">
        <v>723</v>
      </c>
      <c r="B1790" s="47" t="s">
        <v>724</v>
      </c>
      <c r="C1790" s="85"/>
      <c r="D1790" s="47" t="s">
        <v>686</v>
      </c>
      <c r="E1790" s="47" t="s">
        <v>518</v>
      </c>
      <c r="F1790" s="47" t="s">
        <v>519</v>
      </c>
      <c r="G1790" s="46">
        <v>7076015</v>
      </c>
      <c r="H1790" s="46">
        <v>7076015</v>
      </c>
      <c r="I1790" s="46">
        <v>6114189.9199999999</v>
      </c>
      <c r="J1790" s="46">
        <v>0</v>
      </c>
      <c r="K1790" s="46">
        <v>0</v>
      </c>
      <c r="L1790" s="46">
        <v>0</v>
      </c>
      <c r="M1790" s="46">
        <v>0</v>
      </c>
      <c r="N1790" s="46">
        <v>0</v>
      </c>
      <c r="O1790" s="46">
        <v>7076015</v>
      </c>
      <c r="P1790" s="86">
        <f t="shared" si="56"/>
        <v>0</v>
      </c>
    </row>
    <row r="1791" spans="1:16" ht="14.4" x14ac:dyDescent="0.2">
      <c r="A1791" s="47" t="s">
        <v>723</v>
      </c>
      <c r="B1791" s="47" t="s">
        <v>724</v>
      </c>
      <c r="C1791" s="85"/>
      <c r="D1791" s="47" t="s">
        <v>686</v>
      </c>
      <c r="E1791" s="47" t="s">
        <v>520</v>
      </c>
      <c r="F1791" s="47" t="s">
        <v>521</v>
      </c>
      <c r="G1791" s="46">
        <v>7216063</v>
      </c>
      <c r="H1791" s="46">
        <v>7216063</v>
      </c>
      <c r="I1791" s="46">
        <v>7216063</v>
      </c>
      <c r="J1791" s="46">
        <v>0</v>
      </c>
      <c r="K1791" s="46">
        <v>0</v>
      </c>
      <c r="L1791" s="46">
        <v>0</v>
      </c>
      <c r="M1791" s="46">
        <v>3157945</v>
      </c>
      <c r="N1791" s="46">
        <v>3157945</v>
      </c>
      <c r="O1791" s="46">
        <v>4058118</v>
      </c>
      <c r="P1791" s="86">
        <f t="shared" si="56"/>
        <v>0.43762713823313348</v>
      </c>
    </row>
    <row r="1792" spans="1:16" ht="14.4" x14ac:dyDescent="0.2">
      <c r="A1792" s="47" t="s">
        <v>723</v>
      </c>
      <c r="B1792" s="47" t="s">
        <v>724</v>
      </c>
      <c r="C1792" s="85"/>
      <c r="D1792" s="47" t="s">
        <v>686</v>
      </c>
      <c r="E1792" s="47" t="s">
        <v>522</v>
      </c>
      <c r="F1792" s="47" t="s">
        <v>523</v>
      </c>
      <c r="G1792" s="46">
        <v>6016076</v>
      </c>
      <c r="H1792" s="46">
        <v>6016076</v>
      </c>
      <c r="I1792" s="46">
        <v>6016076</v>
      </c>
      <c r="J1792" s="46">
        <v>0</v>
      </c>
      <c r="K1792" s="46">
        <v>0</v>
      </c>
      <c r="L1792" s="46">
        <v>0</v>
      </c>
      <c r="M1792" s="46">
        <v>3027693</v>
      </c>
      <c r="N1792" s="46">
        <v>3027693</v>
      </c>
      <c r="O1792" s="46">
        <v>2988383</v>
      </c>
      <c r="P1792" s="86">
        <f t="shared" si="56"/>
        <v>0.50326707973768947</v>
      </c>
    </row>
    <row r="1793" spans="1:16" ht="14.4" x14ac:dyDescent="0.2">
      <c r="A1793" s="47" t="s">
        <v>723</v>
      </c>
      <c r="B1793" s="47" t="s">
        <v>724</v>
      </c>
      <c r="C1793" s="85"/>
      <c r="D1793" s="47" t="s">
        <v>686</v>
      </c>
      <c r="E1793" s="47" t="s">
        <v>524</v>
      </c>
      <c r="F1793" s="47" t="s">
        <v>525</v>
      </c>
      <c r="G1793" s="46">
        <v>6841595</v>
      </c>
      <c r="H1793" s="46">
        <v>6841595</v>
      </c>
      <c r="I1793" s="46">
        <v>6841595</v>
      </c>
      <c r="J1793" s="46">
        <v>0</v>
      </c>
      <c r="K1793" s="46">
        <v>0</v>
      </c>
      <c r="L1793" s="46">
        <v>0</v>
      </c>
      <c r="M1793" s="46">
        <v>3505496</v>
      </c>
      <c r="N1793" s="46">
        <v>3505496</v>
      </c>
      <c r="O1793" s="46">
        <v>3336099</v>
      </c>
      <c r="P1793" s="86">
        <f t="shared" si="56"/>
        <v>0.51237993479590649</v>
      </c>
    </row>
    <row r="1794" spans="1:16" ht="14.4" x14ac:dyDescent="0.2">
      <c r="A1794" s="47" t="s">
        <v>723</v>
      </c>
      <c r="B1794" s="47" t="s">
        <v>724</v>
      </c>
      <c r="C1794" s="85"/>
      <c r="D1794" s="47" t="s">
        <v>686</v>
      </c>
      <c r="E1794" s="47" t="s">
        <v>526</v>
      </c>
      <c r="F1794" s="47" t="s">
        <v>527</v>
      </c>
      <c r="G1794" s="46">
        <v>5872672</v>
      </c>
      <c r="H1794" s="46">
        <v>5872672</v>
      </c>
      <c r="I1794" s="46">
        <v>5301828.34</v>
      </c>
      <c r="J1794" s="46">
        <v>0</v>
      </c>
      <c r="K1794" s="46">
        <v>0</v>
      </c>
      <c r="L1794" s="46">
        <v>0</v>
      </c>
      <c r="M1794" s="46">
        <v>0</v>
      </c>
      <c r="N1794" s="46">
        <v>0</v>
      </c>
      <c r="O1794" s="46">
        <v>5872672</v>
      </c>
      <c r="P1794" s="86">
        <f t="shared" si="56"/>
        <v>0</v>
      </c>
    </row>
    <row r="1795" spans="1:16" ht="14.4" x14ac:dyDescent="0.2">
      <c r="A1795" s="47" t="s">
        <v>723</v>
      </c>
      <c r="B1795" s="47" t="s">
        <v>724</v>
      </c>
      <c r="C1795" s="85"/>
      <c r="D1795" s="47" t="s">
        <v>686</v>
      </c>
      <c r="E1795" s="47" t="s">
        <v>528</v>
      </c>
      <c r="F1795" s="47" t="s">
        <v>529</v>
      </c>
      <c r="G1795" s="46">
        <v>5464097</v>
      </c>
      <c r="H1795" s="46">
        <v>5464097</v>
      </c>
      <c r="I1795" s="46">
        <v>4998408.75</v>
      </c>
      <c r="J1795" s="46">
        <v>0</v>
      </c>
      <c r="K1795" s="46">
        <v>0</v>
      </c>
      <c r="L1795" s="46">
        <v>0</v>
      </c>
      <c r="M1795" s="46">
        <v>2297399</v>
      </c>
      <c r="N1795" s="46">
        <v>2297399</v>
      </c>
      <c r="O1795" s="46">
        <v>3166698</v>
      </c>
      <c r="P1795" s="86">
        <f t="shared" si="56"/>
        <v>0.42045355344167573</v>
      </c>
    </row>
    <row r="1796" spans="1:16" ht="14.4" x14ac:dyDescent="0.2">
      <c r="A1796" s="47" t="s">
        <v>723</v>
      </c>
      <c r="B1796" s="47" t="s">
        <v>724</v>
      </c>
      <c r="C1796" s="85"/>
      <c r="D1796" s="47" t="s">
        <v>686</v>
      </c>
      <c r="E1796" s="47" t="s">
        <v>530</v>
      </c>
      <c r="F1796" s="47" t="s">
        <v>531</v>
      </c>
      <c r="G1796" s="46">
        <v>7898015</v>
      </c>
      <c r="H1796" s="46">
        <v>7898015</v>
      </c>
      <c r="I1796" s="46">
        <v>7401550.25</v>
      </c>
      <c r="J1796" s="46">
        <v>0</v>
      </c>
      <c r="K1796" s="46">
        <v>0</v>
      </c>
      <c r="L1796" s="46">
        <v>0</v>
      </c>
      <c r="M1796" s="46">
        <v>0</v>
      </c>
      <c r="N1796" s="46">
        <v>0</v>
      </c>
      <c r="O1796" s="46">
        <v>7898015</v>
      </c>
      <c r="P1796" s="86">
        <f t="shared" si="56"/>
        <v>0</v>
      </c>
    </row>
    <row r="1797" spans="1:16" ht="14.4" x14ac:dyDescent="0.2">
      <c r="A1797" s="47" t="s">
        <v>723</v>
      </c>
      <c r="B1797" s="47" t="s">
        <v>724</v>
      </c>
      <c r="C1797" s="85"/>
      <c r="D1797" s="47" t="s">
        <v>686</v>
      </c>
      <c r="E1797" s="47" t="s">
        <v>532</v>
      </c>
      <c r="F1797" s="47" t="s">
        <v>533</v>
      </c>
      <c r="G1797" s="46">
        <v>4696599</v>
      </c>
      <c r="H1797" s="46">
        <v>4696599</v>
      </c>
      <c r="I1797" s="46">
        <v>4696599</v>
      </c>
      <c r="J1797" s="46">
        <v>0</v>
      </c>
      <c r="K1797" s="46">
        <v>0</v>
      </c>
      <c r="L1797" s="46">
        <v>0</v>
      </c>
      <c r="M1797" s="46">
        <v>2054569</v>
      </c>
      <c r="N1797" s="46">
        <v>2054569</v>
      </c>
      <c r="O1797" s="46">
        <v>2642030</v>
      </c>
      <c r="P1797" s="86">
        <f t="shared" si="56"/>
        <v>0.43745889312670722</v>
      </c>
    </row>
    <row r="1798" spans="1:16" ht="14.4" x14ac:dyDescent="0.2">
      <c r="A1798" s="47" t="s">
        <v>723</v>
      </c>
      <c r="B1798" s="47" t="s">
        <v>724</v>
      </c>
      <c r="C1798" s="85"/>
      <c r="D1798" s="47" t="s">
        <v>686</v>
      </c>
      <c r="E1798" s="47" t="s">
        <v>534</v>
      </c>
      <c r="F1798" s="47" t="s">
        <v>535</v>
      </c>
      <c r="G1798" s="46">
        <v>6325814</v>
      </c>
      <c r="H1798" s="46">
        <v>6325814</v>
      </c>
      <c r="I1798" s="46">
        <v>6325814</v>
      </c>
      <c r="J1798" s="46">
        <v>0</v>
      </c>
      <c r="K1798" s="46">
        <v>0</v>
      </c>
      <c r="L1798" s="46">
        <v>0</v>
      </c>
      <c r="M1798" s="46">
        <v>3610489</v>
      </c>
      <c r="N1798" s="46">
        <v>3610489</v>
      </c>
      <c r="O1798" s="46">
        <v>2715325</v>
      </c>
      <c r="P1798" s="86">
        <f t="shared" ref="P1798:P1836" si="57">+IFERROR(M1798/H1798,0)</f>
        <v>0.57075484672802579</v>
      </c>
    </row>
    <row r="1799" spans="1:16" ht="14.4" x14ac:dyDescent="0.2">
      <c r="A1799" s="47" t="s">
        <v>723</v>
      </c>
      <c r="B1799" s="47" t="s">
        <v>724</v>
      </c>
      <c r="C1799" s="85"/>
      <c r="D1799" s="47" t="s">
        <v>686</v>
      </c>
      <c r="E1799" s="47" t="s">
        <v>536</v>
      </c>
      <c r="F1799" s="47" t="s">
        <v>537</v>
      </c>
      <c r="G1799" s="46">
        <v>6168131</v>
      </c>
      <c r="H1799" s="46">
        <v>6168131</v>
      </c>
      <c r="I1799" s="46">
        <v>6168131</v>
      </c>
      <c r="J1799" s="46">
        <v>0</v>
      </c>
      <c r="K1799" s="46">
        <v>0</v>
      </c>
      <c r="L1799" s="46">
        <v>0</v>
      </c>
      <c r="M1799" s="46">
        <v>3324175</v>
      </c>
      <c r="N1799" s="46">
        <v>3324175</v>
      </c>
      <c r="O1799" s="46">
        <v>2843956</v>
      </c>
      <c r="P1799" s="86">
        <f t="shared" si="57"/>
        <v>0.53892743198871751</v>
      </c>
    </row>
    <row r="1800" spans="1:16" ht="14.4" x14ac:dyDescent="0.2">
      <c r="A1800" s="47" t="s">
        <v>723</v>
      </c>
      <c r="B1800" s="47" t="s">
        <v>724</v>
      </c>
      <c r="C1800" s="85"/>
      <c r="D1800" s="47" t="s">
        <v>686</v>
      </c>
      <c r="E1800" s="47" t="s">
        <v>538</v>
      </c>
      <c r="F1800" s="47" t="s">
        <v>539</v>
      </c>
      <c r="G1800" s="46">
        <v>9248919</v>
      </c>
      <c r="H1800" s="46">
        <v>9248919</v>
      </c>
      <c r="I1800" s="46">
        <v>9248919</v>
      </c>
      <c r="J1800" s="46">
        <v>0</v>
      </c>
      <c r="K1800" s="46">
        <v>0</v>
      </c>
      <c r="L1800" s="46">
        <v>0</v>
      </c>
      <c r="M1800" s="46">
        <v>6121494</v>
      </c>
      <c r="N1800" s="46">
        <v>6121494</v>
      </c>
      <c r="O1800" s="46">
        <v>3127425</v>
      </c>
      <c r="P1800" s="86">
        <f t="shared" si="57"/>
        <v>0.66186048337108372</v>
      </c>
    </row>
    <row r="1801" spans="1:16" ht="14.4" x14ac:dyDescent="0.2">
      <c r="A1801" s="47" t="s">
        <v>723</v>
      </c>
      <c r="B1801" s="47" t="s">
        <v>724</v>
      </c>
      <c r="C1801" s="85"/>
      <c r="D1801" s="47" t="s">
        <v>686</v>
      </c>
      <c r="E1801" s="47" t="s">
        <v>540</v>
      </c>
      <c r="F1801" s="47" t="s">
        <v>541</v>
      </c>
      <c r="G1801" s="46">
        <v>4609750</v>
      </c>
      <c r="H1801" s="46">
        <v>4609750</v>
      </c>
      <c r="I1801" s="46">
        <v>4609750</v>
      </c>
      <c r="J1801" s="46">
        <v>0</v>
      </c>
      <c r="K1801" s="46">
        <v>0</v>
      </c>
      <c r="L1801" s="46">
        <v>0</v>
      </c>
      <c r="M1801" s="46">
        <v>2452531</v>
      </c>
      <c r="N1801" s="46">
        <v>2452531</v>
      </c>
      <c r="O1801" s="46">
        <v>2157219</v>
      </c>
      <c r="P1801" s="86">
        <f t="shared" si="57"/>
        <v>0.53203123813655839</v>
      </c>
    </row>
    <row r="1802" spans="1:16" ht="14.4" x14ac:dyDescent="0.2">
      <c r="A1802" s="47" t="s">
        <v>723</v>
      </c>
      <c r="B1802" s="47" t="s">
        <v>724</v>
      </c>
      <c r="C1802" s="85"/>
      <c r="D1802" s="47" t="s">
        <v>686</v>
      </c>
      <c r="E1802" s="47" t="s">
        <v>542</v>
      </c>
      <c r="F1802" s="47" t="s">
        <v>543</v>
      </c>
      <c r="G1802" s="46">
        <v>8643397</v>
      </c>
      <c r="H1802" s="46">
        <v>8643397</v>
      </c>
      <c r="I1802" s="46">
        <v>8643397</v>
      </c>
      <c r="J1802" s="46">
        <v>0</v>
      </c>
      <c r="K1802" s="46">
        <v>0</v>
      </c>
      <c r="L1802" s="46">
        <v>0</v>
      </c>
      <c r="M1802" s="46">
        <v>6254738</v>
      </c>
      <c r="N1802" s="46">
        <v>6254738</v>
      </c>
      <c r="O1802" s="46">
        <v>2388659</v>
      </c>
      <c r="P1802" s="86">
        <f t="shared" si="57"/>
        <v>0.72364349340889933</v>
      </c>
    </row>
    <row r="1803" spans="1:16" ht="14.4" x14ac:dyDescent="0.2">
      <c r="A1803" s="47" t="s">
        <v>723</v>
      </c>
      <c r="B1803" s="47" t="s">
        <v>724</v>
      </c>
      <c r="C1803" s="85"/>
      <c r="D1803" s="47" t="s">
        <v>686</v>
      </c>
      <c r="E1803" s="47" t="s">
        <v>544</v>
      </c>
      <c r="F1803" s="47" t="s">
        <v>545</v>
      </c>
      <c r="G1803" s="46">
        <v>4873539</v>
      </c>
      <c r="H1803" s="46">
        <v>4873539</v>
      </c>
      <c r="I1803" s="46">
        <v>4873539</v>
      </c>
      <c r="J1803" s="46">
        <v>0</v>
      </c>
      <c r="K1803" s="46">
        <v>0</v>
      </c>
      <c r="L1803" s="46">
        <v>0</v>
      </c>
      <c r="M1803" s="46">
        <v>2217022</v>
      </c>
      <c r="N1803" s="46">
        <v>2217022</v>
      </c>
      <c r="O1803" s="46">
        <v>2656517</v>
      </c>
      <c r="P1803" s="86">
        <f t="shared" si="57"/>
        <v>0.45491007664040445</v>
      </c>
    </row>
    <row r="1804" spans="1:16" ht="14.4" x14ac:dyDescent="0.2">
      <c r="A1804" s="47" t="s">
        <v>723</v>
      </c>
      <c r="B1804" s="47" t="s">
        <v>724</v>
      </c>
      <c r="C1804" s="85"/>
      <c r="D1804" s="47" t="s">
        <v>686</v>
      </c>
      <c r="E1804" s="47" t="s">
        <v>546</v>
      </c>
      <c r="F1804" s="47" t="s">
        <v>547</v>
      </c>
      <c r="G1804" s="46">
        <v>4744061</v>
      </c>
      <c r="H1804" s="46">
        <v>4744061</v>
      </c>
      <c r="I1804" s="46">
        <v>4744061</v>
      </c>
      <c r="J1804" s="46">
        <v>0</v>
      </c>
      <c r="K1804" s="46">
        <v>0</v>
      </c>
      <c r="L1804" s="46">
        <v>0</v>
      </c>
      <c r="M1804" s="46">
        <v>2566153</v>
      </c>
      <c r="N1804" s="46">
        <v>2566153</v>
      </c>
      <c r="O1804" s="46">
        <v>2177908</v>
      </c>
      <c r="P1804" s="86">
        <f t="shared" si="57"/>
        <v>0.54091905647924843</v>
      </c>
    </row>
    <row r="1805" spans="1:16" ht="14.4" x14ac:dyDescent="0.2">
      <c r="A1805" s="47" t="s">
        <v>723</v>
      </c>
      <c r="B1805" s="47" t="s">
        <v>724</v>
      </c>
      <c r="C1805" s="85"/>
      <c r="D1805" s="47" t="s">
        <v>686</v>
      </c>
      <c r="E1805" s="47" t="s">
        <v>548</v>
      </c>
      <c r="F1805" s="47" t="s">
        <v>549</v>
      </c>
      <c r="G1805" s="46">
        <v>5710300</v>
      </c>
      <c r="H1805" s="46">
        <v>5710300</v>
      </c>
      <c r="I1805" s="46">
        <v>5285235.34</v>
      </c>
      <c r="J1805" s="46">
        <v>0</v>
      </c>
      <c r="K1805" s="46">
        <v>0</v>
      </c>
      <c r="L1805" s="46">
        <v>0</v>
      </c>
      <c r="M1805" s="46">
        <v>0</v>
      </c>
      <c r="N1805" s="46">
        <v>0</v>
      </c>
      <c r="O1805" s="46">
        <v>5710300</v>
      </c>
      <c r="P1805" s="86">
        <f t="shared" si="57"/>
        <v>0</v>
      </c>
    </row>
    <row r="1806" spans="1:16" ht="14.4" x14ac:dyDescent="0.2">
      <c r="A1806" s="47" t="s">
        <v>723</v>
      </c>
      <c r="B1806" s="47" t="s">
        <v>724</v>
      </c>
      <c r="C1806" s="85"/>
      <c r="D1806" s="47" t="s">
        <v>686</v>
      </c>
      <c r="E1806" s="47" t="s">
        <v>550</v>
      </c>
      <c r="F1806" s="47" t="s">
        <v>551</v>
      </c>
      <c r="G1806" s="46">
        <v>10228119</v>
      </c>
      <c r="H1806" s="46">
        <v>10228119</v>
      </c>
      <c r="I1806" s="46">
        <v>9139493.5899999999</v>
      </c>
      <c r="J1806" s="46">
        <v>0</v>
      </c>
      <c r="K1806" s="46">
        <v>0</v>
      </c>
      <c r="L1806" s="46">
        <v>0</v>
      </c>
      <c r="M1806" s="46">
        <v>4734276</v>
      </c>
      <c r="N1806" s="46">
        <v>4734276</v>
      </c>
      <c r="O1806" s="46">
        <v>5493843</v>
      </c>
      <c r="P1806" s="86">
        <f t="shared" si="57"/>
        <v>0.4628686858258102</v>
      </c>
    </row>
    <row r="1807" spans="1:16" ht="14.4" x14ac:dyDescent="0.2">
      <c r="A1807" s="47" t="s">
        <v>723</v>
      </c>
      <c r="B1807" s="47" t="s">
        <v>724</v>
      </c>
      <c r="C1807" s="85"/>
      <c r="D1807" s="47" t="s">
        <v>686</v>
      </c>
      <c r="E1807" s="47" t="s">
        <v>552</v>
      </c>
      <c r="F1807" s="47" t="s">
        <v>553</v>
      </c>
      <c r="G1807" s="46">
        <v>4822867</v>
      </c>
      <c r="H1807" s="46">
        <v>4822867</v>
      </c>
      <c r="I1807" s="46">
        <v>4822867</v>
      </c>
      <c r="J1807" s="46">
        <v>0</v>
      </c>
      <c r="K1807" s="46">
        <v>0</v>
      </c>
      <c r="L1807" s="46">
        <v>0</v>
      </c>
      <c r="M1807" s="46">
        <v>2089300</v>
      </c>
      <c r="N1807" s="46">
        <v>2089300</v>
      </c>
      <c r="O1807" s="46">
        <v>2733567</v>
      </c>
      <c r="P1807" s="86">
        <f t="shared" si="57"/>
        <v>0.43320705298321516</v>
      </c>
    </row>
    <row r="1808" spans="1:16" ht="14.4" x14ac:dyDescent="0.2">
      <c r="A1808" s="47" t="s">
        <v>723</v>
      </c>
      <c r="B1808" s="47" t="s">
        <v>724</v>
      </c>
      <c r="C1808" s="85"/>
      <c r="D1808" s="47" t="s">
        <v>686</v>
      </c>
      <c r="E1808" s="47" t="s">
        <v>554</v>
      </c>
      <c r="F1808" s="47" t="s">
        <v>555</v>
      </c>
      <c r="G1808" s="46">
        <v>7014903</v>
      </c>
      <c r="H1808" s="46">
        <v>7014903</v>
      </c>
      <c r="I1808" s="46">
        <v>7014903</v>
      </c>
      <c r="J1808" s="46">
        <v>0</v>
      </c>
      <c r="K1808" s="46">
        <v>0</v>
      </c>
      <c r="L1808" s="46">
        <v>0</v>
      </c>
      <c r="M1808" s="46">
        <v>3605089</v>
      </c>
      <c r="N1808" s="46">
        <v>3605089</v>
      </c>
      <c r="O1808" s="46">
        <v>3409814</v>
      </c>
      <c r="P1808" s="86">
        <f t="shared" si="57"/>
        <v>0.51391858162543369</v>
      </c>
    </row>
    <row r="1809" spans="1:16" ht="14.4" x14ac:dyDescent="0.2">
      <c r="A1809" s="47" t="s">
        <v>723</v>
      </c>
      <c r="B1809" s="47" t="s">
        <v>724</v>
      </c>
      <c r="C1809" s="85"/>
      <c r="D1809" s="47" t="s">
        <v>686</v>
      </c>
      <c r="E1809" s="47" t="s">
        <v>556</v>
      </c>
      <c r="F1809" s="47" t="s">
        <v>557</v>
      </c>
      <c r="G1809" s="46">
        <v>6240193</v>
      </c>
      <c r="H1809" s="46">
        <v>6240193</v>
      </c>
      <c r="I1809" s="46">
        <v>6240193</v>
      </c>
      <c r="J1809" s="46">
        <v>0</v>
      </c>
      <c r="K1809" s="46">
        <v>0</v>
      </c>
      <c r="L1809" s="46">
        <v>0</v>
      </c>
      <c r="M1809" s="46">
        <v>2281845</v>
      </c>
      <c r="N1809" s="46">
        <v>2281845</v>
      </c>
      <c r="O1809" s="46">
        <v>3958348</v>
      </c>
      <c r="P1809" s="86">
        <f t="shared" si="57"/>
        <v>0.36566897850755575</v>
      </c>
    </row>
    <row r="1810" spans="1:16" ht="14.4" x14ac:dyDescent="0.2">
      <c r="A1810" s="47" t="s">
        <v>723</v>
      </c>
      <c r="B1810" s="47" t="s">
        <v>724</v>
      </c>
      <c r="C1810" s="85"/>
      <c r="D1810" s="47" t="s">
        <v>686</v>
      </c>
      <c r="E1810" s="47" t="s">
        <v>558</v>
      </c>
      <c r="F1810" s="47" t="s">
        <v>559</v>
      </c>
      <c r="G1810" s="46">
        <v>5365038</v>
      </c>
      <c r="H1810" s="46">
        <v>5365038</v>
      </c>
      <c r="I1810" s="46">
        <v>5365038</v>
      </c>
      <c r="J1810" s="46">
        <v>0</v>
      </c>
      <c r="K1810" s="46">
        <v>0</v>
      </c>
      <c r="L1810" s="46">
        <v>0</v>
      </c>
      <c r="M1810" s="46">
        <v>2591463</v>
      </c>
      <c r="N1810" s="46">
        <v>2591463</v>
      </c>
      <c r="O1810" s="46">
        <v>2773575</v>
      </c>
      <c r="P1810" s="86">
        <f t="shared" si="57"/>
        <v>0.48302789281268838</v>
      </c>
    </row>
    <row r="1811" spans="1:16" ht="14.4" x14ac:dyDescent="0.2">
      <c r="A1811" s="47" t="s">
        <v>723</v>
      </c>
      <c r="B1811" s="47" t="s">
        <v>724</v>
      </c>
      <c r="C1811" s="85"/>
      <c r="D1811" s="47" t="s">
        <v>686</v>
      </c>
      <c r="E1811" s="47" t="s">
        <v>560</v>
      </c>
      <c r="F1811" s="47" t="s">
        <v>561</v>
      </c>
      <c r="G1811" s="46">
        <v>6641376</v>
      </c>
      <c r="H1811" s="46">
        <v>6641376</v>
      </c>
      <c r="I1811" s="46">
        <v>6641376</v>
      </c>
      <c r="J1811" s="46">
        <v>0</v>
      </c>
      <c r="K1811" s="46">
        <v>0</v>
      </c>
      <c r="L1811" s="46">
        <v>0</v>
      </c>
      <c r="M1811" s="46">
        <v>3613613</v>
      </c>
      <c r="N1811" s="46">
        <v>3613613</v>
      </c>
      <c r="O1811" s="46">
        <v>3027763</v>
      </c>
      <c r="P1811" s="86">
        <f t="shared" si="57"/>
        <v>0.5441060707901495</v>
      </c>
    </row>
    <row r="1812" spans="1:16" ht="14.4" x14ac:dyDescent="0.2">
      <c r="A1812" s="47" t="s">
        <v>723</v>
      </c>
      <c r="B1812" s="47" t="s">
        <v>724</v>
      </c>
      <c r="C1812" s="85"/>
      <c r="D1812" s="47" t="s">
        <v>686</v>
      </c>
      <c r="E1812" s="47" t="s">
        <v>562</v>
      </c>
      <c r="F1812" s="47" t="s">
        <v>563</v>
      </c>
      <c r="G1812" s="46">
        <v>6080033</v>
      </c>
      <c r="H1812" s="46">
        <v>6080033</v>
      </c>
      <c r="I1812" s="46">
        <v>6080033</v>
      </c>
      <c r="J1812" s="46">
        <v>0</v>
      </c>
      <c r="K1812" s="46">
        <v>0</v>
      </c>
      <c r="L1812" s="46">
        <v>0</v>
      </c>
      <c r="M1812" s="46">
        <v>1801596</v>
      </c>
      <c r="N1812" s="46">
        <v>1801596</v>
      </c>
      <c r="O1812" s="46">
        <v>4278437</v>
      </c>
      <c r="P1812" s="86">
        <f t="shared" si="57"/>
        <v>0.29631352329831107</v>
      </c>
    </row>
    <row r="1813" spans="1:16" ht="14.4" x14ac:dyDescent="0.2">
      <c r="A1813" s="47" t="s">
        <v>723</v>
      </c>
      <c r="B1813" s="47" t="s">
        <v>724</v>
      </c>
      <c r="C1813" s="85"/>
      <c r="D1813" s="47" t="s">
        <v>686</v>
      </c>
      <c r="E1813" s="47" t="s">
        <v>564</v>
      </c>
      <c r="F1813" s="47" t="s">
        <v>565</v>
      </c>
      <c r="G1813" s="46">
        <v>6078361</v>
      </c>
      <c r="H1813" s="46">
        <v>6078361</v>
      </c>
      <c r="I1813" s="46">
        <v>6078361</v>
      </c>
      <c r="J1813" s="46">
        <v>0</v>
      </c>
      <c r="K1813" s="46">
        <v>0</v>
      </c>
      <c r="L1813" s="46">
        <v>0</v>
      </c>
      <c r="M1813" s="46">
        <v>2326149</v>
      </c>
      <c r="N1813" s="46">
        <v>2326149</v>
      </c>
      <c r="O1813" s="46">
        <v>3752212</v>
      </c>
      <c r="P1813" s="86">
        <f t="shared" si="57"/>
        <v>0.38269345963492463</v>
      </c>
    </row>
    <row r="1814" spans="1:16" ht="14.4" x14ac:dyDescent="0.2">
      <c r="A1814" s="47" t="s">
        <v>723</v>
      </c>
      <c r="B1814" s="47" t="s">
        <v>724</v>
      </c>
      <c r="C1814" s="85"/>
      <c r="D1814" s="47" t="s">
        <v>686</v>
      </c>
      <c r="E1814" s="47" t="s">
        <v>566</v>
      </c>
      <c r="F1814" s="47" t="s">
        <v>567</v>
      </c>
      <c r="G1814" s="46">
        <v>7640299</v>
      </c>
      <c r="H1814" s="46">
        <v>7640299</v>
      </c>
      <c r="I1814" s="46">
        <v>7640299</v>
      </c>
      <c r="J1814" s="46">
        <v>0</v>
      </c>
      <c r="K1814" s="46">
        <v>0</v>
      </c>
      <c r="L1814" s="46">
        <v>0</v>
      </c>
      <c r="M1814" s="46">
        <v>4729303</v>
      </c>
      <c r="N1814" s="46">
        <v>4729303</v>
      </c>
      <c r="O1814" s="46">
        <v>2910996</v>
      </c>
      <c r="P1814" s="86">
        <f t="shared" si="57"/>
        <v>0.61899449223125957</v>
      </c>
    </row>
    <row r="1815" spans="1:16" ht="14.4" x14ac:dyDescent="0.2">
      <c r="A1815" s="47" t="s">
        <v>723</v>
      </c>
      <c r="B1815" s="47" t="s">
        <v>724</v>
      </c>
      <c r="C1815" s="85"/>
      <c r="D1815" s="47" t="s">
        <v>686</v>
      </c>
      <c r="E1815" s="47" t="s">
        <v>568</v>
      </c>
      <c r="F1815" s="47" t="s">
        <v>569</v>
      </c>
      <c r="G1815" s="46">
        <v>8738601</v>
      </c>
      <c r="H1815" s="46">
        <v>8738601</v>
      </c>
      <c r="I1815" s="46">
        <v>8738601</v>
      </c>
      <c r="J1815" s="46">
        <v>0</v>
      </c>
      <c r="K1815" s="46">
        <v>0</v>
      </c>
      <c r="L1815" s="46">
        <v>0</v>
      </c>
      <c r="M1815" s="46">
        <v>5397968</v>
      </c>
      <c r="N1815" s="46">
        <v>5397968</v>
      </c>
      <c r="O1815" s="46">
        <v>3340633</v>
      </c>
      <c r="P1815" s="86">
        <f t="shared" si="57"/>
        <v>0.61771535283508194</v>
      </c>
    </row>
    <row r="1816" spans="1:16" ht="14.4" x14ac:dyDescent="0.2">
      <c r="A1816" s="47" t="s">
        <v>723</v>
      </c>
      <c r="B1816" s="47" t="s">
        <v>724</v>
      </c>
      <c r="C1816" s="85"/>
      <c r="D1816" s="47" t="s">
        <v>686</v>
      </c>
      <c r="E1816" s="47" t="s">
        <v>570</v>
      </c>
      <c r="F1816" s="47" t="s">
        <v>571</v>
      </c>
      <c r="G1816" s="46">
        <v>7450743</v>
      </c>
      <c r="H1816" s="46">
        <v>7450743</v>
      </c>
      <c r="I1816" s="46">
        <v>7450743</v>
      </c>
      <c r="J1816" s="46">
        <v>0</v>
      </c>
      <c r="K1816" s="46">
        <v>0</v>
      </c>
      <c r="L1816" s="46">
        <v>0</v>
      </c>
      <c r="M1816" s="46">
        <v>4434757</v>
      </c>
      <c r="N1816" s="46">
        <v>4434757</v>
      </c>
      <c r="O1816" s="46">
        <v>3015986</v>
      </c>
      <c r="P1816" s="86">
        <f t="shared" si="57"/>
        <v>0.59521003475760736</v>
      </c>
    </row>
    <row r="1817" spans="1:16" ht="14.4" x14ac:dyDescent="0.2">
      <c r="A1817" s="47" t="s">
        <v>723</v>
      </c>
      <c r="B1817" s="47" t="s">
        <v>724</v>
      </c>
      <c r="C1817" s="85"/>
      <c r="D1817" s="47" t="s">
        <v>686</v>
      </c>
      <c r="E1817" s="47" t="s">
        <v>572</v>
      </c>
      <c r="F1817" s="47" t="s">
        <v>573</v>
      </c>
      <c r="G1817" s="46">
        <v>7672515</v>
      </c>
      <c r="H1817" s="46">
        <v>7672515</v>
      </c>
      <c r="I1817" s="46">
        <v>7672515</v>
      </c>
      <c r="J1817" s="46">
        <v>0</v>
      </c>
      <c r="K1817" s="46">
        <v>0</v>
      </c>
      <c r="L1817" s="46">
        <v>0</v>
      </c>
      <c r="M1817" s="46">
        <v>4975453</v>
      </c>
      <c r="N1817" s="46">
        <v>4975453</v>
      </c>
      <c r="O1817" s="46">
        <v>2697062</v>
      </c>
      <c r="P1817" s="86">
        <f t="shared" si="57"/>
        <v>0.64847745491537001</v>
      </c>
    </row>
    <row r="1818" spans="1:16" ht="14.4" x14ac:dyDescent="0.2">
      <c r="A1818" s="47" t="s">
        <v>723</v>
      </c>
      <c r="B1818" s="47" t="s">
        <v>724</v>
      </c>
      <c r="C1818" s="85"/>
      <c r="D1818" s="47" t="s">
        <v>686</v>
      </c>
      <c r="E1818" s="47" t="s">
        <v>574</v>
      </c>
      <c r="F1818" s="47" t="s">
        <v>575</v>
      </c>
      <c r="G1818" s="46">
        <v>9143081</v>
      </c>
      <c r="H1818" s="46">
        <v>9143081</v>
      </c>
      <c r="I1818" s="46">
        <v>9143081</v>
      </c>
      <c r="J1818" s="46">
        <v>0</v>
      </c>
      <c r="K1818" s="46">
        <v>0</v>
      </c>
      <c r="L1818" s="46">
        <v>0</v>
      </c>
      <c r="M1818" s="46">
        <v>5341945</v>
      </c>
      <c r="N1818" s="46">
        <v>5341945</v>
      </c>
      <c r="O1818" s="46">
        <v>3801136</v>
      </c>
      <c r="P1818" s="86">
        <f t="shared" si="57"/>
        <v>0.58426092911131378</v>
      </c>
    </row>
    <row r="1819" spans="1:16" ht="14.4" x14ac:dyDescent="0.2">
      <c r="A1819" s="47" t="s">
        <v>723</v>
      </c>
      <c r="B1819" s="47" t="s">
        <v>724</v>
      </c>
      <c r="C1819" s="85"/>
      <c r="D1819" s="47" t="s">
        <v>686</v>
      </c>
      <c r="E1819" s="47" t="s">
        <v>576</v>
      </c>
      <c r="F1819" s="47" t="s">
        <v>577</v>
      </c>
      <c r="G1819" s="46">
        <v>8038669</v>
      </c>
      <c r="H1819" s="46">
        <v>8038669</v>
      </c>
      <c r="I1819" s="46">
        <v>8038669</v>
      </c>
      <c r="J1819" s="46">
        <v>0</v>
      </c>
      <c r="K1819" s="46">
        <v>0</v>
      </c>
      <c r="L1819" s="46">
        <v>0</v>
      </c>
      <c r="M1819" s="46">
        <v>4349862</v>
      </c>
      <c r="N1819" s="46">
        <v>4349862</v>
      </c>
      <c r="O1819" s="46">
        <v>3688807</v>
      </c>
      <c r="P1819" s="86">
        <f t="shared" si="57"/>
        <v>0.54111719241083323</v>
      </c>
    </row>
    <row r="1820" spans="1:16" ht="14.4" x14ac:dyDescent="0.2">
      <c r="A1820" s="47" t="s">
        <v>723</v>
      </c>
      <c r="B1820" s="47" t="s">
        <v>724</v>
      </c>
      <c r="D1820" s="47" t="s">
        <v>686</v>
      </c>
      <c r="E1820" s="47" t="s">
        <v>578</v>
      </c>
      <c r="F1820" s="47" t="s">
        <v>579</v>
      </c>
      <c r="G1820" s="46">
        <v>9416009</v>
      </c>
      <c r="H1820" s="46">
        <v>9416009</v>
      </c>
      <c r="I1820" s="46">
        <v>9416009</v>
      </c>
      <c r="J1820" s="46">
        <v>0</v>
      </c>
      <c r="K1820" s="46">
        <v>0</v>
      </c>
      <c r="L1820" s="46">
        <v>0</v>
      </c>
      <c r="M1820" s="46">
        <v>6340273</v>
      </c>
      <c r="N1820" s="46">
        <v>6340273</v>
      </c>
      <c r="O1820" s="46">
        <v>3075736</v>
      </c>
      <c r="P1820" s="86">
        <f t="shared" si="57"/>
        <v>0.67335035469910876</v>
      </c>
    </row>
    <row r="1821" spans="1:16" ht="14.4" x14ac:dyDescent="0.2">
      <c r="A1821" s="47" t="s">
        <v>723</v>
      </c>
      <c r="B1821" s="47" t="s">
        <v>724</v>
      </c>
      <c r="D1821" s="47" t="s">
        <v>686</v>
      </c>
      <c r="E1821" s="47" t="s">
        <v>580</v>
      </c>
      <c r="F1821" s="47" t="s">
        <v>581</v>
      </c>
      <c r="G1821" s="46">
        <v>7351233</v>
      </c>
      <c r="H1821" s="46">
        <v>7351233</v>
      </c>
      <c r="I1821" s="46">
        <v>7351233</v>
      </c>
      <c r="J1821" s="46">
        <v>0</v>
      </c>
      <c r="K1821" s="46">
        <v>0</v>
      </c>
      <c r="L1821" s="46">
        <v>0</v>
      </c>
      <c r="M1821" s="46">
        <v>3770383</v>
      </c>
      <c r="N1821" s="46">
        <v>3770383</v>
      </c>
      <c r="O1821" s="46">
        <v>3580850</v>
      </c>
      <c r="P1821" s="86">
        <f t="shared" si="57"/>
        <v>0.51289123878946563</v>
      </c>
    </row>
    <row r="1822" spans="1:16" ht="14.4" x14ac:dyDescent="0.2">
      <c r="A1822" s="47" t="s">
        <v>723</v>
      </c>
      <c r="B1822" s="47" t="s">
        <v>724</v>
      </c>
      <c r="D1822" s="47" t="s">
        <v>686</v>
      </c>
      <c r="E1822" s="47" t="s">
        <v>582</v>
      </c>
      <c r="F1822" s="47" t="s">
        <v>583</v>
      </c>
      <c r="G1822" s="46">
        <v>4271632</v>
      </c>
      <c r="H1822" s="46">
        <v>4271632</v>
      </c>
      <c r="I1822" s="46">
        <v>4271632</v>
      </c>
      <c r="J1822" s="46">
        <v>0</v>
      </c>
      <c r="K1822" s="46">
        <v>0</v>
      </c>
      <c r="L1822" s="46">
        <v>0</v>
      </c>
      <c r="M1822" s="46">
        <v>2271632</v>
      </c>
      <c r="N1822" s="46">
        <v>2271632</v>
      </c>
      <c r="O1822" s="46">
        <v>2000000</v>
      </c>
      <c r="P1822" s="86">
        <f t="shared" si="57"/>
        <v>0.53179487371571332</v>
      </c>
    </row>
    <row r="1823" spans="1:16" ht="14.4" x14ac:dyDescent="0.2">
      <c r="A1823" s="47" t="s">
        <v>723</v>
      </c>
      <c r="B1823" s="47" t="s">
        <v>724</v>
      </c>
      <c r="D1823" s="47" t="s">
        <v>686</v>
      </c>
      <c r="E1823" s="47" t="s">
        <v>584</v>
      </c>
      <c r="F1823" s="47" t="s">
        <v>585</v>
      </c>
      <c r="G1823" s="46">
        <v>7107463</v>
      </c>
      <c r="H1823" s="46">
        <v>7107463</v>
      </c>
      <c r="I1823" s="46">
        <v>7107463</v>
      </c>
      <c r="J1823" s="46">
        <v>0</v>
      </c>
      <c r="K1823" s="46">
        <v>0</v>
      </c>
      <c r="L1823" s="46">
        <v>0</v>
      </c>
      <c r="M1823" s="46">
        <v>5107463</v>
      </c>
      <c r="N1823" s="46">
        <v>5107463</v>
      </c>
      <c r="O1823" s="46">
        <v>2000000</v>
      </c>
      <c r="P1823" s="86">
        <f t="shared" si="57"/>
        <v>0.71860564029668528</v>
      </c>
    </row>
    <row r="1824" spans="1:16" ht="14.4" x14ac:dyDescent="0.2">
      <c r="A1824" s="47" t="s">
        <v>723</v>
      </c>
      <c r="B1824" s="47" t="s">
        <v>724</v>
      </c>
      <c r="D1824" s="47" t="s">
        <v>686</v>
      </c>
      <c r="E1824" s="47" t="s">
        <v>586</v>
      </c>
      <c r="F1824" s="47" t="s">
        <v>587</v>
      </c>
      <c r="G1824" s="46">
        <v>4755365</v>
      </c>
      <c r="H1824" s="46">
        <v>4755365</v>
      </c>
      <c r="I1824" s="46">
        <v>4755365</v>
      </c>
      <c r="J1824" s="46">
        <v>0</v>
      </c>
      <c r="K1824" s="46">
        <v>0</v>
      </c>
      <c r="L1824" s="46">
        <v>0</v>
      </c>
      <c r="M1824" s="46">
        <v>2755365</v>
      </c>
      <c r="N1824" s="46">
        <v>2755365</v>
      </c>
      <c r="O1824" s="46">
        <v>2000000</v>
      </c>
      <c r="P1824" s="86">
        <f t="shared" si="57"/>
        <v>0.57942239975270038</v>
      </c>
    </row>
    <row r="1825" spans="1:16" ht="14.4" x14ac:dyDescent="0.2">
      <c r="A1825" s="47" t="s">
        <v>723</v>
      </c>
      <c r="B1825" s="47" t="s">
        <v>724</v>
      </c>
      <c r="D1825" s="47" t="s">
        <v>686</v>
      </c>
      <c r="E1825" s="47" t="s">
        <v>588</v>
      </c>
      <c r="F1825" s="47" t="s">
        <v>589</v>
      </c>
      <c r="G1825" s="46">
        <v>5598578</v>
      </c>
      <c r="H1825" s="46">
        <v>5598578</v>
      </c>
      <c r="I1825" s="46">
        <v>4865600.17</v>
      </c>
      <c r="J1825" s="46">
        <v>0</v>
      </c>
      <c r="K1825" s="46">
        <v>0</v>
      </c>
      <c r="L1825" s="46">
        <v>0</v>
      </c>
      <c r="M1825" s="46">
        <v>2865600</v>
      </c>
      <c r="N1825" s="46">
        <v>2865600</v>
      </c>
      <c r="O1825" s="46">
        <v>2732978</v>
      </c>
      <c r="P1825" s="86">
        <f t="shared" si="57"/>
        <v>0.51184425759541086</v>
      </c>
    </row>
    <row r="1826" spans="1:16" ht="14.4" x14ac:dyDescent="0.2">
      <c r="A1826" s="47" t="s">
        <v>723</v>
      </c>
      <c r="B1826" s="47" t="s">
        <v>724</v>
      </c>
      <c r="D1826" s="47" t="s">
        <v>686</v>
      </c>
      <c r="E1826" s="47" t="s">
        <v>590</v>
      </c>
      <c r="F1826" s="47" t="s">
        <v>591</v>
      </c>
      <c r="G1826" s="46">
        <v>6175189</v>
      </c>
      <c r="H1826" s="46">
        <v>6175189</v>
      </c>
      <c r="I1826" s="46">
        <v>5298058.42</v>
      </c>
      <c r="J1826" s="46">
        <v>0</v>
      </c>
      <c r="K1826" s="46">
        <v>0</v>
      </c>
      <c r="L1826" s="46">
        <v>0</v>
      </c>
      <c r="M1826" s="46">
        <v>0</v>
      </c>
      <c r="N1826" s="46">
        <v>0</v>
      </c>
      <c r="O1826" s="46">
        <v>6175189</v>
      </c>
      <c r="P1826" s="86">
        <f t="shared" si="57"/>
        <v>0</v>
      </c>
    </row>
    <row r="1827" spans="1:16" ht="14.4" x14ac:dyDescent="0.2">
      <c r="A1827" s="47" t="s">
        <v>723</v>
      </c>
      <c r="B1827" s="47" t="s">
        <v>724</v>
      </c>
      <c r="D1827" s="47" t="s">
        <v>686</v>
      </c>
      <c r="E1827" s="47" t="s">
        <v>592</v>
      </c>
      <c r="F1827" s="47" t="s">
        <v>593</v>
      </c>
      <c r="G1827" s="46">
        <v>4797950</v>
      </c>
      <c r="H1827" s="46">
        <v>4797950</v>
      </c>
      <c r="I1827" s="46">
        <v>4265129.17</v>
      </c>
      <c r="J1827" s="46">
        <v>0</v>
      </c>
      <c r="K1827" s="46">
        <v>0</v>
      </c>
      <c r="L1827" s="46">
        <v>0</v>
      </c>
      <c r="M1827" s="46">
        <v>0</v>
      </c>
      <c r="N1827" s="46">
        <v>0</v>
      </c>
      <c r="O1827" s="46">
        <v>4797950</v>
      </c>
      <c r="P1827" s="86">
        <f t="shared" si="57"/>
        <v>0</v>
      </c>
    </row>
    <row r="1828" spans="1:16" ht="14.4" x14ac:dyDescent="0.2">
      <c r="A1828" s="47" t="s">
        <v>723</v>
      </c>
      <c r="B1828" s="47" t="s">
        <v>724</v>
      </c>
      <c r="D1828" s="47" t="s">
        <v>686</v>
      </c>
      <c r="E1828" s="47" t="s">
        <v>594</v>
      </c>
      <c r="F1828" s="47" t="s">
        <v>595</v>
      </c>
      <c r="G1828" s="46">
        <v>4868635</v>
      </c>
      <c r="H1828" s="46">
        <v>4868635</v>
      </c>
      <c r="I1828" s="46">
        <v>4318142.92</v>
      </c>
      <c r="J1828" s="46">
        <v>0</v>
      </c>
      <c r="K1828" s="46">
        <v>0</v>
      </c>
      <c r="L1828" s="46">
        <v>0</v>
      </c>
      <c r="M1828" s="46">
        <v>0</v>
      </c>
      <c r="N1828" s="46">
        <v>0</v>
      </c>
      <c r="O1828" s="46">
        <v>4868635</v>
      </c>
      <c r="P1828" s="86">
        <f t="shared" si="57"/>
        <v>0</v>
      </c>
    </row>
    <row r="1829" spans="1:16" ht="14.4" x14ac:dyDescent="0.2">
      <c r="A1829" s="47" t="s">
        <v>723</v>
      </c>
      <c r="B1829" s="47" t="s">
        <v>724</v>
      </c>
      <c r="D1829" s="47" t="s">
        <v>686</v>
      </c>
      <c r="E1829" s="47" t="s">
        <v>596</v>
      </c>
      <c r="F1829" s="47" t="s">
        <v>597</v>
      </c>
      <c r="G1829" s="46">
        <v>4848637</v>
      </c>
      <c r="H1829" s="46">
        <v>4848637</v>
      </c>
      <c r="I1829" s="46">
        <v>4303144.42</v>
      </c>
      <c r="J1829" s="46">
        <v>0</v>
      </c>
      <c r="K1829" s="46">
        <v>0</v>
      </c>
      <c r="L1829" s="46">
        <v>0</v>
      </c>
      <c r="M1829" s="46">
        <v>0</v>
      </c>
      <c r="N1829" s="46">
        <v>0</v>
      </c>
      <c r="O1829" s="46">
        <v>4848637</v>
      </c>
      <c r="P1829" s="86">
        <f t="shared" si="57"/>
        <v>0</v>
      </c>
    </row>
    <row r="1830" spans="1:16" ht="14.4" x14ac:dyDescent="0.2">
      <c r="A1830" s="47" t="s">
        <v>723</v>
      </c>
      <c r="B1830" s="47" t="s">
        <v>724</v>
      </c>
      <c r="D1830" s="47" t="s">
        <v>686</v>
      </c>
      <c r="E1830" s="47" t="s">
        <v>598</v>
      </c>
      <c r="F1830" s="47" t="s">
        <v>599</v>
      </c>
      <c r="G1830" s="46">
        <v>4644946</v>
      </c>
      <c r="H1830" s="46">
        <v>4644946</v>
      </c>
      <c r="I1830" s="46">
        <v>4150376.17</v>
      </c>
      <c r="J1830" s="46">
        <v>0</v>
      </c>
      <c r="K1830" s="46">
        <v>0</v>
      </c>
      <c r="L1830" s="46">
        <v>0</v>
      </c>
      <c r="M1830" s="46">
        <v>0</v>
      </c>
      <c r="N1830" s="46">
        <v>0</v>
      </c>
      <c r="O1830" s="46">
        <v>4644946</v>
      </c>
      <c r="P1830" s="86">
        <f t="shared" si="57"/>
        <v>0</v>
      </c>
    </row>
    <row r="1831" spans="1:16" ht="14.4" x14ac:dyDescent="0.2">
      <c r="A1831" s="47" t="s">
        <v>723</v>
      </c>
      <c r="B1831" s="47" t="s">
        <v>724</v>
      </c>
      <c r="D1831" s="47" t="s">
        <v>686</v>
      </c>
      <c r="E1831" s="47" t="s">
        <v>608</v>
      </c>
      <c r="F1831" s="47" t="s">
        <v>609</v>
      </c>
      <c r="G1831" s="46">
        <v>4000000</v>
      </c>
      <c r="H1831" s="46">
        <v>4000000</v>
      </c>
      <c r="I1831" s="46">
        <v>4000000</v>
      </c>
      <c r="J1831" s="46">
        <v>0</v>
      </c>
      <c r="K1831" s="46">
        <v>0</v>
      </c>
      <c r="L1831" s="46">
        <v>0</v>
      </c>
      <c r="M1831" s="46">
        <v>1802646.89</v>
      </c>
      <c r="N1831" s="46">
        <v>1802646.89</v>
      </c>
      <c r="O1831" s="46">
        <v>2197353.11</v>
      </c>
      <c r="P1831" s="86">
        <f t="shared" si="57"/>
        <v>0.45066172249999997</v>
      </c>
    </row>
    <row r="1832" spans="1:16" ht="14.4" x14ac:dyDescent="0.2">
      <c r="A1832" s="47" t="s">
        <v>723</v>
      </c>
      <c r="B1832" s="47" t="s">
        <v>724</v>
      </c>
      <c r="D1832" s="47" t="s">
        <v>686</v>
      </c>
      <c r="E1832" s="47" t="s">
        <v>610</v>
      </c>
      <c r="F1832" s="47" t="s">
        <v>611</v>
      </c>
      <c r="G1832" s="46">
        <v>0</v>
      </c>
      <c r="H1832" s="46">
        <v>0</v>
      </c>
      <c r="I1832" s="46">
        <v>0</v>
      </c>
      <c r="J1832" s="46">
        <v>0</v>
      </c>
      <c r="K1832" s="46">
        <v>0</v>
      </c>
      <c r="L1832" s="46">
        <v>0</v>
      </c>
      <c r="M1832" s="46">
        <v>0</v>
      </c>
      <c r="N1832" s="46">
        <v>0</v>
      </c>
      <c r="O1832" s="46">
        <v>0</v>
      </c>
      <c r="P1832" s="86">
        <f t="shared" si="57"/>
        <v>0</v>
      </c>
    </row>
    <row r="1833" spans="1:16" ht="14.4" x14ac:dyDescent="0.2">
      <c r="A1833" s="47" t="s">
        <v>723</v>
      </c>
      <c r="B1833" s="47" t="s">
        <v>724</v>
      </c>
      <c r="D1833" s="47" t="s">
        <v>686</v>
      </c>
      <c r="E1833" s="47" t="s">
        <v>612</v>
      </c>
      <c r="F1833" s="47" t="s">
        <v>613</v>
      </c>
      <c r="G1833" s="46">
        <v>4000000</v>
      </c>
      <c r="H1833" s="46">
        <v>4000000</v>
      </c>
      <c r="I1833" s="46">
        <v>4000000</v>
      </c>
      <c r="J1833" s="46">
        <v>0</v>
      </c>
      <c r="K1833" s="46">
        <v>0</v>
      </c>
      <c r="L1833" s="46">
        <v>0</v>
      </c>
      <c r="M1833" s="46">
        <v>1802646.89</v>
      </c>
      <c r="N1833" s="46">
        <v>1802646.89</v>
      </c>
      <c r="O1833" s="46">
        <v>2197353.11</v>
      </c>
      <c r="P1833" s="86">
        <f t="shared" si="57"/>
        <v>0.45066172249999997</v>
      </c>
    </row>
    <row r="1834" spans="1:16" ht="14.4" x14ac:dyDescent="0.2">
      <c r="A1834" s="47" t="s">
        <v>723</v>
      </c>
      <c r="B1834" s="47" t="s">
        <v>724</v>
      </c>
      <c r="D1834" s="47" t="s">
        <v>690</v>
      </c>
      <c r="E1834" s="47" t="s">
        <v>336</v>
      </c>
      <c r="F1834" s="47" t="s">
        <v>337</v>
      </c>
      <c r="G1834" s="46">
        <v>1500000</v>
      </c>
      <c r="H1834" s="46">
        <v>1500000</v>
      </c>
      <c r="I1834" s="46">
        <v>1500000</v>
      </c>
      <c r="J1834" s="46">
        <v>0</v>
      </c>
      <c r="K1834" s="46">
        <v>0</v>
      </c>
      <c r="L1834" s="46">
        <v>0</v>
      </c>
      <c r="M1834" s="46">
        <v>0</v>
      </c>
      <c r="N1834" s="46">
        <v>0</v>
      </c>
      <c r="O1834" s="46">
        <v>1500000</v>
      </c>
      <c r="P1834" s="86">
        <f t="shared" si="57"/>
        <v>0</v>
      </c>
    </row>
    <row r="1835" spans="1:16" ht="14.4" x14ac:dyDescent="0.2">
      <c r="A1835" s="47" t="s">
        <v>723</v>
      </c>
      <c r="B1835" s="47" t="s">
        <v>724</v>
      </c>
      <c r="D1835" s="47" t="s">
        <v>690</v>
      </c>
      <c r="E1835" s="47" t="s">
        <v>364</v>
      </c>
      <c r="F1835" s="47" t="s">
        <v>365</v>
      </c>
      <c r="G1835" s="46">
        <v>1500000</v>
      </c>
      <c r="H1835" s="46">
        <v>1500000</v>
      </c>
      <c r="I1835" s="46">
        <v>1500000</v>
      </c>
      <c r="J1835" s="46">
        <v>0</v>
      </c>
      <c r="K1835" s="46">
        <v>0</v>
      </c>
      <c r="L1835" s="46">
        <v>0</v>
      </c>
      <c r="M1835" s="46">
        <v>0</v>
      </c>
      <c r="N1835" s="46">
        <v>0</v>
      </c>
      <c r="O1835" s="46">
        <v>1500000</v>
      </c>
      <c r="P1835" s="86">
        <f t="shared" si="57"/>
        <v>0</v>
      </c>
    </row>
    <row r="1836" spans="1:16" ht="14.4" x14ac:dyDescent="0.2">
      <c r="A1836" s="47" t="s">
        <v>723</v>
      </c>
      <c r="B1836" s="47" t="s">
        <v>724</v>
      </c>
      <c r="D1836" s="47" t="s">
        <v>690</v>
      </c>
      <c r="E1836" s="47" t="s">
        <v>368</v>
      </c>
      <c r="F1836" s="47" t="s">
        <v>369</v>
      </c>
      <c r="G1836" s="46">
        <v>1500000</v>
      </c>
      <c r="H1836" s="46">
        <v>1500000</v>
      </c>
      <c r="I1836" s="46">
        <v>1500000</v>
      </c>
      <c r="J1836" s="46">
        <v>0</v>
      </c>
      <c r="K1836" s="46">
        <v>0</v>
      </c>
      <c r="L1836" s="46">
        <v>0</v>
      </c>
      <c r="M1836" s="46">
        <v>0</v>
      </c>
      <c r="N1836" s="46">
        <v>0</v>
      </c>
      <c r="O1836" s="46">
        <v>1500000</v>
      </c>
      <c r="P1836" s="86">
        <f t="shared" si="57"/>
        <v>0</v>
      </c>
    </row>
  </sheetData>
  <autoFilter ref="A5:P1836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725</v>
      </c>
      <c r="Q1" t="s">
        <v>8</v>
      </c>
    </row>
    <row r="2" spans="1:17" x14ac:dyDescent="0.3">
      <c r="A2" t="s">
        <v>723</v>
      </c>
      <c r="B2" t="s">
        <v>724</v>
      </c>
      <c r="C2" t="s">
        <v>726</v>
      </c>
      <c r="D2" t="s">
        <v>686</v>
      </c>
      <c r="E2" t="s">
        <v>687</v>
      </c>
      <c r="F2" t="s">
        <v>687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723</v>
      </c>
      <c r="B3" t="s">
        <v>724</v>
      </c>
      <c r="C3" t="s">
        <v>726</v>
      </c>
      <c r="D3" t="s">
        <v>686</v>
      </c>
      <c r="E3" t="s">
        <v>687</v>
      </c>
      <c r="F3" t="s">
        <v>687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abSelected="1" zoomScale="90" zoomScaleNormal="90" workbookViewId="0">
      <selection activeCell="E30" sqref="E30"/>
    </sheetView>
  </sheetViews>
  <sheetFormatPr baseColWidth="10" defaultColWidth="11.44140625" defaultRowHeight="14.4" x14ac:dyDescent="0.3"/>
  <cols>
    <col min="1" max="1" width="3.88671875" customWidth="1"/>
    <col min="2" max="2" width="51.6640625" bestFit="1" customWidth="1"/>
    <col min="3" max="4" width="19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0.88671875" style="26" customWidth="1"/>
    <col min="11" max="11" width="11.21875" style="26" customWidth="1"/>
    <col min="12" max="12" width="9.88671875" customWidth="1"/>
    <col min="13" max="13" width="11.6640625" bestFit="1" customWidth="1"/>
    <col min="14" max="14" width="34" customWidth="1"/>
  </cols>
  <sheetData>
    <row r="6" spans="2:14" x14ac:dyDescent="0.3">
      <c r="B6" s="93" t="s">
        <v>773</v>
      </c>
      <c r="C6" s="93"/>
      <c r="D6" s="93"/>
      <c r="E6" s="93"/>
    </row>
    <row r="7" spans="2:14" hidden="1" x14ac:dyDescent="0.3">
      <c r="B7" s="2" t="s">
        <v>1</v>
      </c>
    </row>
    <row r="8" spans="2:14" x14ac:dyDescent="0.3">
      <c r="J8" s="94" t="s">
        <v>774</v>
      </c>
      <c r="K8" s="94"/>
      <c r="L8" s="94"/>
    </row>
    <row r="9" spans="2:14" ht="15.6" x14ac:dyDescent="0.3">
      <c r="B9" s="59" t="s">
        <v>678</v>
      </c>
      <c r="C9" s="59" t="s">
        <v>727</v>
      </c>
      <c r="D9" s="59" t="s">
        <v>728</v>
      </c>
      <c r="E9" s="59" t="s">
        <v>729</v>
      </c>
      <c r="F9" s="16" t="s">
        <v>730</v>
      </c>
      <c r="G9" s="16" t="s">
        <v>731</v>
      </c>
      <c r="H9" s="16" t="s">
        <v>732</v>
      </c>
      <c r="J9" s="60" t="s">
        <v>733</v>
      </c>
      <c r="K9" s="60" t="s">
        <v>734</v>
      </c>
      <c r="L9" s="75" t="s">
        <v>764</v>
      </c>
    </row>
    <row r="10" spans="2:14" ht="15.6" x14ac:dyDescent="0.3">
      <c r="B10" s="62" t="s">
        <v>735</v>
      </c>
      <c r="C10" s="63">
        <v>49201918224.800003</v>
      </c>
      <c r="D10" s="63">
        <v>29672130214.760002</v>
      </c>
      <c r="E10" s="64">
        <v>0.60306856491224969</v>
      </c>
      <c r="F10" s="25">
        <v>0.9</v>
      </c>
      <c r="G10" s="27">
        <f>+E10-F10</f>
        <v>-0.29693143508775033</v>
      </c>
      <c r="H10" s="7">
        <f>+G10*C10</f>
        <v>-14609596187.560001</v>
      </c>
      <c r="I10" s="20"/>
      <c r="J10" s="76">
        <v>60.31</v>
      </c>
      <c r="K10" s="77">
        <f>7.5*9</f>
        <v>67.5</v>
      </c>
      <c r="L10" s="78">
        <f>+J10-K10</f>
        <v>-7.1899999999999977</v>
      </c>
    </row>
    <row r="11" spans="2:14" x14ac:dyDescent="0.3">
      <c r="B11" s="97" t="s">
        <v>736</v>
      </c>
      <c r="C11" s="96">
        <v>9360950119</v>
      </c>
      <c r="D11" s="96">
        <v>5651638105.8999996</v>
      </c>
      <c r="E11" s="95">
        <v>0.60374620461109196</v>
      </c>
      <c r="F11" s="25">
        <v>0.9</v>
      </c>
      <c r="G11" s="27">
        <f>+E11-F11</f>
        <v>-0.29625379538890806</v>
      </c>
      <c r="H11" s="7">
        <f t="shared" ref="H11:H30" si="0">+G11*C11</f>
        <v>-2773217001.2000008</v>
      </c>
      <c r="I11" s="20"/>
      <c r="K11" s="61"/>
      <c r="L11" s="4"/>
      <c r="M11" s="43"/>
    </row>
    <row r="12" spans="2:14" x14ac:dyDescent="0.3">
      <c r="B12" s="97" t="s">
        <v>761</v>
      </c>
      <c r="C12" s="96">
        <v>2352593726</v>
      </c>
      <c r="D12" s="96">
        <v>1433942050.53</v>
      </c>
      <c r="E12" s="95">
        <v>0.60951537644711029</v>
      </c>
      <c r="F12" s="29">
        <v>0.9</v>
      </c>
      <c r="G12" s="30">
        <f t="shared" ref="G12:G30" si="1">+E12-F12</f>
        <v>-0.29048462355288973</v>
      </c>
      <c r="H12" s="28">
        <f t="shared" si="0"/>
        <v>-683392302.87000024</v>
      </c>
      <c r="I12" s="20"/>
      <c r="K12" s="61"/>
      <c r="L12" s="4"/>
      <c r="M12" s="43"/>
      <c r="N12" s="44"/>
    </row>
    <row r="13" spans="2:14" x14ac:dyDescent="0.3">
      <c r="B13" s="97" t="s">
        <v>737</v>
      </c>
      <c r="C13" s="96">
        <v>3552103170</v>
      </c>
      <c r="D13" s="96">
        <v>2170285654.7199998</v>
      </c>
      <c r="E13" s="95">
        <v>0.61098609777147883</v>
      </c>
      <c r="F13" s="25">
        <v>0.9</v>
      </c>
      <c r="G13" s="27">
        <f t="shared" si="1"/>
        <v>-0.28901390222852119</v>
      </c>
      <c r="H13" s="7">
        <f t="shared" si="0"/>
        <v>-1026607198.2800002</v>
      </c>
      <c r="I13" s="20"/>
      <c r="K13" s="61"/>
      <c r="L13" s="4"/>
      <c r="M13" s="43"/>
      <c r="N13" s="44"/>
    </row>
    <row r="14" spans="2:14" x14ac:dyDescent="0.3">
      <c r="B14" s="97" t="s">
        <v>738</v>
      </c>
      <c r="C14" s="96">
        <v>1735065063</v>
      </c>
      <c r="D14" s="96">
        <v>973115511.74000001</v>
      </c>
      <c r="E14" s="95">
        <v>0.56085246166932934</v>
      </c>
      <c r="F14" s="25">
        <v>0.9</v>
      </c>
      <c r="G14" s="27">
        <f t="shared" si="1"/>
        <v>-0.33914753833067068</v>
      </c>
      <c r="H14" s="7">
        <f t="shared" si="0"/>
        <v>-588443044.96000004</v>
      </c>
      <c r="I14" s="20"/>
      <c r="K14" s="61"/>
      <c r="L14" s="4"/>
      <c r="M14" s="43"/>
      <c r="N14" s="44"/>
    </row>
    <row r="15" spans="2:14" x14ac:dyDescent="0.3">
      <c r="B15" s="97" t="s">
        <v>739</v>
      </c>
      <c r="C15" s="96">
        <v>542351058</v>
      </c>
      <c r="D15" s="96">
        <v>348531560.10000002</v>
      </c>
      <c r="E15" s="95">
        <v>0.64263092135426425</v>
      </c>
      <c r="F15" s="25">
        <v>0.9</v>
      </c>
      <c r="G15" s="27">
        <f t="shared" si="1"/>
        <v>-0.25736907864573577</v>
      </c>
      <c r="H15" s="7">
        <f t="shared" si="0"/>
        <v>-139584392.09999999</v>
      </c>
      <c r="I15" s="20"/>
      <c r="K15" s="61"/>
      <c r="L15" s="4"/>
      <c r="M15" s="43"/>
      <c r="N15" s="44"/>
    </row>
    <row r="16" spans="2:14" x14ac:dyDescent="0.3">
      <c r="B16" s="97" t="s">
        <v>740</v>
      </c>
      <c r="C16" s="96">
        <v>359883261</v>
      </c>
      <c r="D16" s="96">
        <v>213889710.75999999</v>
      </c>
      <c r="E16" s="95">
        <v>0.59433081206852789</v>
      </c>
      <c r="F16" s="25">
        <v>0.9</v>
      </c>
      <c r="G16" s="27">
        <f t="shared" si="1"/>
        <v>-0.30566918793147213</v>
      </c>
      <c r="H16" s="7">
        <f t="shared" si="0"/>
        <v>-110005224.14000003</v>
      </c>
      <c r="I16" s="20"/>
      <c r="K16" s="61"/>
      <c r="L16" s="4"/>
      <c r="M16" s="43"/>
      <c r="N16" s="44"/>
    </row>
    <row r="17" spans="2:14" x14ac:dyDescent="0.3">
      <c r="B17" s="97" t="s">
        <v>741</v>
      </c>
      <c r="C17" s="96">
        <v>402052739</v>
      </c>
      <c r="D17" s="96">
        <v>252895527.65000001</v>
      </c>
      <c r="E17" s="95">
        <v>0.62901083146208836</v>
      </c>
      <c r="F17" s="29">
        <v>0.9</v>
      </c>
      <c r="G17" s="30">
        <f t="shared" si="1"/>
        <v>-0.27098916853791166</v>
      </c>
      <c r="H17" s="28">
        <f t="shared" si="0"/>
        <v>-108951937.45</v>
      </c>
      <c r="I17" s="20"/>
      <c r="K17" s="61"/>
      <c r="L17" s="4"/>
      <c r="M17" s="43"/>
      <c r="N17" s="44"/>
    </row>
    <row r="18" spans="2:14" x14ac:dyDescent="0.3">
      <c r="B18" s="97" t="s">
        <v>742</v>
      </c>
      <c r="C18" s="96">
        <v>151918193</v>
      </c>
      <c r="D18" s="96">
        <v>105091457.14</v>
      </c>
      <c r="E18" s="95">
        <v>0.69176347522774972</v>
      </c>
      <c r="F18" s="25">
        <v>0.9</v>
      </c>
      <c r="G18" s="27">
        <f t="shared" si="1"/>
        <v>-0.2082365247722503</v>
      </c>
      <c r="H18" s="7">
        <f t="shared" si="0"/>
        <v>-31634916.560000002</v>
      </c>
      <c r="I18" s="20"/>
      <c r="K18" s="61"/>
      <c r="L18" s="4"/>
      <c r="M18" s="43"/>
      <c r="N18" s="44"/>
    </row>
    <row r="19" spans="2:14" x14ac:dyDescent="0.3">
      <c r="B19" s="97" t="s">
        <v>743</v>
      </c>
      <c r="C19" s="96">
        <v>154477753</v>
      </c>
      <c r="D19" s="96">
        <v>72680548.340000004</v>
      </c>
      <c r="E19" s="95">
        <v>0.47049200890435017</v>
      </c>
      <c r="F19" s="25">
        <v>0.9</v>
      </c>
      <c r="G19" s="27">
        <f t="shared" si="1"/>
        <v>-0.42950799109564985</v>
      </c>
      <c r="H19" s="7">
        <f t="shared" si="0"/>
        <v>-66349429.359999999</v>
      </c>
      <c r="I19" s="20"/>
      <c r="K19" s="61"/>
      <c r="L19" s="4"/>
      <c r="M19" s="43"/>
      <c r="N19" s="44"/>
    </row>
    <row r="20" spans="2:14" x14ac:dyDescent="0.3">
      <c r="B20" t="s">
        <v>744</v>
      </c>
      <c r="C20" s="7">
        <v>2469432468</v>
      </c>
      <c r="D20" s="7">
        <v>1311666979.76</v>
      </c>
      <c r="E20" s="95">
        <v>0.53116130801597605</v>
      </c>
      <c r="F20" s="25">
        <v>0.9</v>
      </c>
      <c r="G20" s="27">
        <f t="shared" si="1"/>
        <v>-0.36883869198402397</v>
      </c>
      <c r="H20" s="7">
        <f t="shared" si="0"/>
        <v>-910822241.44000018</v>
      </c>
      <c r="I20" s="20"/>
      <c r="K20" s="61"/>
      <c r="L20" s="4"/>
      <c r="M20" s="43"/>
      <c r="N20" s="44"/>
    </row>
    <row r="21" spans="2:14" x14ac:dyDescent="0.3">
      <c r="B21" t="s">
        <v>769</v>
      </c>
      <c r="C21" s="7">
        <v>3315879634</v>
      </c>
      <c r="D21" s="7">
        <v>2069248645.23</v>
      </c>
      <c r="E21" s="95">
        <v>0.6240421467693118</v>
      </c>
      <c r="F21" s="25">
        <v>0.9</v>
      </c>
      <c r="G21" s="27">
        <f t="shared" si="1"/>
        <v>-0.27595785323068822</v>
      </c>
      <c r="H21" s="7">
        <f t="shared" si="0"/>
        <v>-915043025.37000012</v>
      </c>
      <c r="I21" s="20"/>
      <c r="K21" s="61"/>
      <c r="L21" s="4"/>
      <c r="M21" s="43"/>
    </row>
    <row r="22" spans="2:14" x14ac:dyDescent="0.3">
      <c r="B22" t="s">
        <v>771</v>
      </c>
      <c r="C22" s="7">
        <v>3664694627</v>
      </c>
      <c r="D22" s="7">
        <v>2379994543.2800002</v>
      </c>
      <c r="E22" s="95">
        <v>0.64943870786535807</v>
      </c>
      <c r="F22" s="25">
        <v>0.9</v>
      </c>
      <c r="G22" s="27">
        <f t="shared" si="1"/>
        <v>-0.25056129213464196</v>
      </c>
      <c r="H22" s="7">
        <f t="shared" si="0"/>
        <v>-918230621.01999974</v>
      </c>
      <c r="I22" s="20"/>
      <c r="K22" s="61"/>
      <c r="L22" s="4"/>
      <c r="M22" s="43"/>
      <c r="N22" s="44"/>
    </row>
    <row r="23" spans="2:14" x14ac:dyDescent="0.3">
      <c r="B23" s="97" t="s">
        <v>745</v>
      </c>
      <c r="C23" s="96">
        <v>3051241097</v>
      </c>
      <c r="D23" s="96">
        <v>1934536235.75</v>
      </c>
      <c r="E23" s="95">
        <v>0.63401618366114976</v>
      </c>
      <c r="F23" s="25">
        <v>0.9</v>
      </c>
      <c r="G23" s="27">
        <f t="shared" si="1"/>
        <v>-0.26598381633885027</v>
      </c>
      <c r="H23" s="7">
        <f t="shared" si="0"/>
        <v>-811580751.54999995</v>
      </c>
      <c r="I23" s="20"/>
      <c r="K23" s="61"/>
      <c r="L23" s="4"/>
      <c r="M23" s="43"/>
      <c r="N23" s="44"/>
    </row>
    <row r="24" spans="2:14" x14ac:dyDescent="0.3">
      <c r="B24" s="97" t="s">
        <v>746</v>
      </c>
      <c r="C24" s="96">
        <v>3132004067</v>
      </c>
      <c r="D24" s="96">
        <v>2072792089.9400001</v>
      </c>
      <c r="E24" s="95">
        <v>0.66181015273247412</v>
      </c>
      <c r="F24" s="25">
        <v>0.9</v>
      </c>
      <c r="G24" s="27">
        <f t="shared" si="1"/>
        <v>-0.2381898472675259</v>
      </c>
      <c r="H24" s="7">
        <f t="shared" si="0"/>
        <v>-746011570.36000001</v>
      </c>
      <c r="I24" s="20"/>
      <c r="K24" s="61"/>
      <c r="L24" s="4"/>
      <c r="M24" s="43"/>
      <c r="N24" s="44"/>
    </row>
    <row r="25" spans="2:14" x14ac:dyDescent="0.3">
      <c r="B25" s="97" t="s">
        <v>747</v>
      </c>
      <c r="C25" s="96">
        <v>3632445180</v>
      </c>
      <c r="D25" s="96">
        <v>2043704094.8800001</v>
      </c>
      <c r="E25" s="95">
        <v>0.56262489689658579</v>
      </c>
      <c r="F25" s="25">
        <v>0.9</v>
      </c>
      <c r="G25" s="27">
        <f t="shared" si="1"/>
        <v>-0.33737510310341423</v>
      </c>
      <c r="H25" s="7">
        <f t="shared" si="0"/>
        <v>-1225496567.1200001</v>
      </c>
      <c r="I25" s="20"/>
      <c r="K25" s="61"/>
      <c r="L25" s="4"/>
      <c r="M25" s="43"/>
    </row>
    <row r="26" spans="2:14" x14ac:dyDescent="0.3">
      <c r="B26" s="97" t="s">
        <v>748</v>
      </c>
      <c r="C26" s="96">
        <v>3335075414</v>
      </c>
      <c r="D26" s="96">
        <v>2131308345.71</v>
      </c>
      <c r="E26" s="95">
        <v>0.63905851626718269</v>
      </c>
      <c r="F26" s="25">
        <v>0.9</v>
      </c>
      <c r="G26" s="27">
        <f t="shared" si="1"/>
        <v>-0.26094148373281734</v>
      </c>
      <c r="H26" s="7">
        <f t="shared" si="0"/>
        <v>-870259526.88999999</v>
      </c>
      <c r="I26" s="20"/>
      <c r="K26" s="61"/>
      <c r="L26" s="4"/>
      <c r="M26" s="43"/>
    </row>
    <row r="27" spans="2:14" x14ac:dyDescent="0.3">
      <c r="B27" t="s">
        <v>770</v>
      </c>
      <c r="C27" s="7">
        <v>1230595553.8</v>
      </c>
      <c r="D27" s="7">
        <v>887496260.22000003</v>
      </c>
      <c r="E27" s="95">
        <v>0.72119248072973174</v>
      </c>
      <c r="F27" s="25">
        <v>0.9</v>
      </c>
      <c r="G27" s="27">
        <f t="shared" si="1"/>
        <v>-0.17880751927026828</v>
      </c>
      <c r="H27" s="7">
        <f t="shared" si="0"/>
        <v>-220039738.19999996</v>
      </c>
      <c r="I27" s="20"/>
      <c r="K27" s="61"/>
      <c r="L27" s="4"/>
      <c r="M27" s="43"/>
    </row>
    <row r="28" spans="2:14" x14ac:dyDescent="0.3">
      <c r="B28" s="97" t="s">
        <v>750</v>
      </c>
      <c r="C28" s="96">
        <v>1162717638</v>
      </c>
      <c r="D28" s="96">
        <v>363925948.12</v>
      </c>
      <c r="E28" s="95">
        <v>0.31299598133386192</v>
      </c>
      <c r="F28" s="29">
        <v>0.9</v>
      </c>
      <c r="G28" s="30">
        <f t="shared" si="1"/>
        <v>-0.58700401866613805</v>
      </c>
      <c r="H28" s="28">
        <f t="shared" si="0"/>
        <v>-682519926.07999992</v>
      </c>
      <c r="I28" s="20"/>
      <c r="K28" s="61"/>
      <c r="L28" s="4"/>
      <c r="M28" s="43"/>
    </row>
    <row r="29" spans="2:14" x14ac:dyDescent="0.3">
      <c r="B29" s="97" t="s">
        <v>751</v>
      </c>
      <c r="C29" s="96">
        <v>3711350179</v>
      </c>
      <c r="D29" s="96">
        <v>2293913428.4000001</v>
      </c>
      <c r="E29" s="95">
        <v>0.6180805684625752</v>
      </c>
      <c r="F29" s="25">
        <v>0.9</v>
      </c>
      <c r="G29" s="27">
        <f t="shared" si="1"/>
        <v>-0.28191943153742482</v>
      </c>
      <c r="H29" s="7">
        <f t="shared" si="0"/>
        <v>-1046301732.6999999</v>
      </c>
      <c r="I29" s="20"/>
      <c r="K29" s="61"/>
      <c r="L29" s="4"/>
      <c r="M29" s="43"/>
    </row>
    <row r="30" spans="2:14" x14ac:dyDescent="0.3">
      <c r="B30" s="97" t="s">
        <v>726</v>
      </c>
      <c r="C30" s="96">
        <v>1885087285</v>
      </c>
      <c r="D30" s="96">
        <v>961473516.59000003</v>
      </c>
      <c r="E30" s="95">
        <v>0.51004190853157239</v>
      </c>
      <c r="F30" s="25">
        <v>0.9</v>
      </c>
      <c r="G30" s="27">
        <f t="shared" si="1"/>
        <v>-0.38995809146842764</v>
      </c>
      <c r="H30" s="7">
        <f t="shared" si="0"/>
        <v>-735105039.90999997</v>
      </c>
      <c r="I30" s="20"/>
      <c r="K30" s="61"/>
      <c r="L30" s="4"/>
      <c r="M30" s="43"/>
    </row>
    <row r="32" spans="2:14" x14ac:dyDescent="0.3">
      <c r="K32" s="61"/>
      <c r="L32" s="4"/>
      <c r="M32" s="4"/>
    </row>
  </sheetData>
  <sortState xmlns:xlrd2="http://schemas.microsoft.com/office/spreadsheetml/2017/richdata2" ref="J11:M30">
    <sortCondition ref="M11:M30"/>
  </sortState>
  <mergeCells count="2">
    <mergeCell ref="B6:E6"/>
    <mergeCell ref="J8:L8"/>
  </mergeCells>
  <conditionalFormatting pivot="1" sqref="E10:E30">
    <cfRule type="cellIs" dxfId="2" priority="2" operator="lessThan">
      <formula>0.5</formula>
    </cfRule>
  </conditionalFormatting>
  <conditionalFormatting pivot="1" sqref="E10:E30">
    <cfRule type="cellIs" dxfId="0" priority="1" operator="lessThan">
      <formula>0.6</formula>
    </cfRule>
  </conditionalFormatting>
  <pageMargins left="0.7" right="0.7" top="0.75" bottom="0.75" header="0.3" footer="0.3"/>
  <pageSetup scale="6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727</v>
      </c>
      <c r="C1" s="18" t="s">
        <v>728</v>
      </c>
      <c r="D1" s="19" t="s">
        <v>729</v>
      </c>
      <c r="E1" s="16" t="s">
        <v>752</v>
      </c>
      <c r="F1" s="16" t="s">
        <v>753</v>
      </c>
    </row>
    <row r="2" spans="1:8" x14ac:dyDescent="0.3">
      <c r="A2" s="10" t="s">
        <v>751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754</v>
      </c>
    </row>
    <row r="3" spans="1:8" x14ac:dyDescent="0.3">
      <c r="A3" s="10" t="s">
        <v>755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754</v>
      </c>
    </row>
    <row r="4" spans="1:8" x14ac:dyDescent="0.3">
      <c r="A4" s="10" t="s">
        <v>746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754</v>
      </c>
    </row>
    <row r="5" spans="1:8" x14ac:dyDescent="0.3">
      <c r="A5" s="10" t="s">
        <v>745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754</v>
      </c>
    </row>
    <row r="6" spans="1:8" x14ac:dyDescent="0.3">
      <c r="A6" s="10" t="s">
        <v>740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754</v>
      </c>
    </row>
    <row r="7" spans="1:8" x14ac:dyDescent="0.3">
      <c r="A7" s="10" t="s">
        <v>737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754</v>
      </c>
    </row>
    <row r="8" spans="1:8" x14ac:dyDescent="0.3">
      <c r="A8" s="10" t="s">
        <v>756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754</v>
      </c>
    </row>
    <row r="9" spans="1:8" x14ac:dyDescent="0.3">
      <c r="A9" s="10" t="s">
        <v>757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754</v>
      </c>
    </row>
    <row r="10" spans="1:8" x14ac:dyDescent="0.3">
      <c r="A10" s="10" t="s">
        <v>742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754</v>
      </c>
      <c r="H10" t="s">
        <v>758</v>
      </c>
    </row>
    <row r="11" spans="1:8" hidden="1" x14ac:dyDescent="0.3">
      <c r="A11" s="10" t="s">
        <v>735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759</v>
      </c>
    </row>
    <row r="12" spans="1:8" x14ac:dyDescent="0.3">
      <c r="A12" s="10" t="s">
        <v>760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759</v>
      </c>
    </row>
    <row r="13" spans="1:8" x14ac:dyDescent="0.3">
      <c r="A13" s="10" t="s">
        <v>748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759</v>
      </c>
    </row>
    <row r="14" spans="1:8" x14ac:dyDescent="0.3">
      <c r="A14" s="10" t="s">
        <v>738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759</v>
      </c>
    </row>
    <row r="15" spans="1:8" x14ac:dyDescent="0.3">
      <c r="A15" s="10" t="s">
        <v>739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759</v>
      </c>
    </row>
    <row r="16" spans="1:8" x14ac:dyDescent="0.3">
      <c r="A16" s="10" t="s">
        <v>747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759</v>
      </c>
    </row>
    <row r="17" spans="1:8" x14ac:dyDescent="0.3">
      <c r="A17" s="10" t="s">
        <v>726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759</v>
      </c>
    </row>
    <row r="18" spans="1:8" x14ac:dyDescent="0.3">
      <c r="A18" s="10" t="s">
        <v>761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759</v>
      </c>
    </row>
    <row r="19" spans="1:8" x14ac:dyDescent="0.3">
      <c r="A19" s="10" t="s">
        <v>743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759</v>
      </c>
    </row>
    <row r="20" spans="1:8" x14ac:dyDescent="0.3">
      <c r="A20" s="10" t="s">
        <v>741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759</v>
      </c>
      <c r="H20" t="s">
        <v>758</v>
      </c>
    </row>
    <row r="21" spans="1:8" x14ac:dyDescent="0.3">
      <c r="A21" s="10" t="s">
        <v>749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762</v>
      </c>
    </row>
    <row r="22" spans="1:8" x14ac:dyDescent="0.3">
      <c r="A22" s="13" t="s">
        <v>750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762</v>
      </c>
      <c r="H22" t="s">
        <v>763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40" priority="1" operator="between">
      <formula>0.4</formula>
      <formula>0.3</formula>
    </cfRule>
    <cfRule type="cellIs" dxfId="39" priority="2" operator="lessThan">
      <formula>0.3</formula>
    </cfRule>
    <cfRule type="cellIs" dxfId="38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Marilyn Cárdenas Mora</cp:lastModifiedBy>
  <cp:revision/>
  <dcterms:created xsi:type="dcterms:W3CDTF">2023-04-18T01:36:13Z</dcterms:created>
  <dcterms:modified xsi:type="dcterms:W3CDTF">2025-10-06T20:13:30Z</dcterms:modified>
  <cp:category/>
  <cp:contentStatus/>
</cp:coreProperties>
</file>